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" yWindow="3408" windowWidth="11952" windowHeight="3108" firstSheet="1" activeTab="9"/>
  </bookViews>
  <sheets>
    <sheet name="N 1" sheetId="12" r:id="rId1"/>
    <sheet name="N 2" sheetId="31" r:id="rId2"/>
    <sheet name="N3" sheetId="19" r:id="rId3"/>
    <sheet name="N 4" sheetId="7" r:id="rId4"/>
    <sheet name="N 5" sheetId="34" r:id="rId5"/>
    <sheet name="N 6,1" sheetId="33" r:id="rId6"/>
    <sheet name="N 6.2" sheetId="14" r:id="rId7"/>
    <sheet name="N 6.3" sheetId="15" r:id="rId8"/>
    <sheet name="N 6.4" sheetId="32" r:id="rId9"/>
    <sheet name="N 7" sheetId="11" r:id="rId10"/>
    <sheet name="N 8" sheetId="30" r:id="rId11"/>
    <sheet name="N 9.1" sheetId="35" r:id="rId12"/>
    <sheet name="N 9.2" sheetId="36" r:id="rId13"/>
  </sheets>
  <externalReferences>
    <externalReference r:id="rId14"/>
    <externalReference r:id="rId15"/>
    <externalReference r:id="rId16"/>
    <externalReference r:id="rId17"/>
    <externalReference r:id="rId18"/>
  </externalReferences>
  <definedNames>
    <definedName name="_edn1" localSheetId="12">'N 9.2'!$A$198</definedName>
    <definedName name="_edn10" localSheetId="12">'N 9.2'!$A$209</definedName>
    <definedName name="_edn11" localSheetId="12">'N 9.2'!$A$210</definedName>
    <definedName name="_edn12" localSheetId="12">'N 9.2'!$A$211</definedName>
    <definedName name="_edn13" localSheetId="12">'N 9.2'!$A$212</definedName>
    <definedName name="_edn14" localSheetId="12">'N 9.2'!$A$213</definedName>
    <definedName name="_edn15" localSheetId="12">'N 9.2'!$A$214</definedName>
    <definedName name="_edn2" localSheetId="12">'N 9.2'!$A$199</definedName>
    <definedName name="_edn3" localSheetId="12">'N 9.2'!$A$200</definedName>
    <definedName name="_edn4" localSheetId="12">'N 9.2'!$A$201</definedName>
    <definedName name="_edn5" localSheetId="12">'N 9.2'!$A$204</definedName>
    <definedName name="_edn6" localSheetId="12">'N 9.2'!$A$205</definedName>
    <definedName name="_edn7" localSheetId="12">'N 9.2'!$A$206</definedName>
    <definedName name="_edn8" localSheetId="12">'N 9.2'!$A$207</definedName>
    <definedName name="_edn9" localSheetId="12">'N 9.2'!$A$208</definedName>
    <definedName name="_ednref1" localSheetId="12">'N 9.2'!#REF!</definedName>
    <definedName name="_ednref10" localSheetId="12">'N 9.2'!#REF!</definedName>
    <definedName name="_ednref11" localSheetId="12">'N 9.2'!#REF!</definedName>
    <definedName name="_ednref12" localSheetId="12">'N 9.2'!#REF!</definedName>
    <definedName name="_ednref13" localSheetId="12">'N 9.2'!#REF!</definedName>
    <definedName name="_ednref14" localSheetId="12">'N 9.2'!$D$131</definedName>
    <definedName name="_ednref15" localSheetId="12">'N 9.2'!#REF!</definedName>
    <definedName name="_ednref2" localSheetId="12">'N 9.2'!#REF!</definedName>
    <definedName name="_ednref3" localSheetId="12">'N 9.2'!#REF!</definedName>
    <definedName name="_ednref4" localSheetId="12">'N 9.2'!#REF!</definedName>
    <definedName name="_ednref5" localSheetId="12">'N 9.2'!#REF!</definedName>
    <definedName name="_ednref6" localSheetId="12">'N 9.2'!#REF!</definedName>
    <definedName name="_ednref7" localSheetId="12">'N 9.2'!#REF!</definedName>
    <definedName name="_ednref8" localSheetId="12">'N 9.2'!#REF!</definedName>
    <definedName name="_ednref9" localSheetId="12">'N 9.2'!#REF!</definedName>
    <definedName name="_xlnm._FilterDatabase" localSheetId="10" hidden="1">'N 8'!$A$14:$R$14</definedName>
    <definedName name="OLE_LINK1" localSheetId="12">'N 9.2'!#REF!</definedName>
    <definedName name="par_count" localSheetId="4">'[1]DOC 3'!$A$14,'[1]DOC 3'!$A$35,'[1]DOC 3'!$A$58,'[1]DOC 3'!$A$79,'[1]DOC 3'!$A$104,'[1]DOC 3'!$A$126,'[1]DOC 3'!$A$196,'[1]DOC 3'!$A$216,'[1]DOC 3'!$A$236,'[1]DOC 3'!$A$256,'[1]DOC 3'!$A$273,'[1]DOC 3'!#REF!,'[1]DOC 3'!$A$309,'[1]DOC 3'!$A$325,'[1]DOC 3'!$A$359</definedName>
    <definedName name="par_count" localSheetId="5">'[2]DOC 3'!$A$14,'[2]DOC 3'!$A$35,'[2]DOC 3'!$A$58,'[2]DOC 3'!$A$79,'[2]DOC 3'!$A$104,'[2]DOC 3'!$A$126,'[2]DOC 3'!$A$196,'[2]DOC 3'!$A$216,'[2]DOC 3'!$A$236,'[2]DOC 3'!$A$256,'[2]DOC 3'!$A$273,'[2]DOC 3'!#REF!,'[2]DOC 3'!$A$309,'[2]DOC 3'!$A$325,'[2]DOC 3'!$A$359</definedName>
    <definedName name="par_count">'[3]DOC 3'!$A$14,'[3]DOC 3'!$A$35,'[3]DOC 3'!$A$58,'[3]DOC 3'!$A$79,'[3]DOC 3'!$A$104,'[3]DOC 3'!$A$126,'[3]DOC 3'!$A$196,'[3]DOC 3'!$A$216,'[3]DOC 3'!$A$236,'[3]DOC 3'!$A$256,'[3]DOC 3'!$A$273,'[3]DOC 3'!#REF!,'[3]DOC 3'!$A$309,'[3]DOC 3'!$A$325,'[3]DOC 3'!$A$359</definedName>
    <definedName name="par_qual" localSheetId="4">'[1]DOC 3'!$A$15,'[1]DOC 3'!$A$127,'[1]DOC 3'!$A$257,'[1]DOC 3'!$A$310,'[1]DOC 3'!$A$327</definedName>
    <definedName name="par_qual" localSheetId="5">'[2]DOC 3'!$A$15,'[2]DOC 3'!$A$127,'[2]DOC 3'!$A$257,'[2]DOC 3'!$A$310,'[2]DOC 3'!$A$327</definedName>
    <definedName name="par_qual">'[3]DOC 3'!$A$15,'[3]DOC 3'!$A$127,'[3]DOC 3'!$A$257,'[3]DOC 3'!$A$310,'[3]DOC 3'!$A$327</definedName>
    <definedName name="par_time" localSheetId="4">'[1]DOC 3'!$A$16,'[1]DOC 3'!$A$128,'[1]DOC 3'!$A$311,'[1]DOC 3'!$A$328</definedName>
    <definedName name="par_time" localSheetId="5">'[2]DOC 3'!$A$16,'[2]DOC 3'!$A$128,'[2]DOC 3'!$A$311,'[2]DOC 3'!$A$328</definedName>
    <definedName name="par_time">'[3]DOC 3'!$A$16,'[3]DOC 3'!$A$128,'[3]DOC 3'!$A$311,'[3]DOC 3'!$A$328</definedName>
    <definedName name="par2.4s" localSheetId="4">'[1]DOC 3'!$A$20,'[1]DOC 3'!$A$49,'[1]DOC 3'!$A$93,'[1]DOC 3'!$A$132,'[1]DOC 3'!$A$152,'[1]DOC 3'!$A$166,'[1]DOC 3'!$A$186,'[1]DOC 3'!$A$206,'[1]DOC 3'!$A$226,'[1]DOC 3'!$A$246,'[1]DOC 3'!$A$263,'[1]DOC 3'!$A$286,'[1]DOC 3'!$A$299,'[1]DOC 3'!$A$315,'[1]DOC 3'!$A$332,'[1]DOC 3'!$A$349</definedName>
    <definedName name="par2.4s" localSheetId="5">'[2]DOC 3'!$A$20,'[2]DOC 3'!$A$49,'[2]DOC 3'!$A$93,'[2]DOC 3'!$A$132,'[2]DOC 3'!$A$152,'[2]DOC 3'!$A$166,'[2]DOC 3'!$A$186,'[2]DOC 3'!$A$206,'[2]DOC 3'!$A$226,'[2]DOC 3'!$A$246,'[2]DOC 3'!$A$263,'[2]DOC 3'!$A$286,'[2]DOC 3'!$A$299,'[2]DOC 3'!$A$315,'[2]DOC 3'!$A$332,'[2]DOC 3'!$A$349</definedName>
    <definedName name="par2.4s">'[3]DOC 3'!$A$20,'[3]DOC 3'!$A$49,'[3]DOC 3'!$A$93,'[3]DOC 3'!$A$132,'[3]DOC 3'!$A$152,'[3]DOC 3'!$A$166,'[3]DOC 3'!$A$186,'[3]DOC 3'!$A$206,'[3]DOC 3'!$A$226,'[3]DOC 3'!$A$246,'[3]DOC 3'!$A$263,'[3]DOC 3'!$A$286,'[3]DOC 3'!$A$299,'[3]DOC 3'!$A$315,'[3]DOC 3'!$A$332,'[3]DOC 3'!$A$349</definedName>
    <definedName name="par2.5s" localSheetId="4">'[1]DOC 3'!$A$22,'[1]DOC 3'!$A$134</definedName>
    <definedName name="par2.5s" localSheetId="5">'[2]DOC 3'!$A$22,'[2]DOC 3'!$A$134</definedName>
    <definedName name="par2.5s">'[3]DOC 3'!$A$22,'[3]DOC 3'!$A$134</definedName>
    <definedName name="par2.6s" localSheetId="4">'[1]DOC 3'!$A$40,'[1]DOC 3'!$A$65,'[1]DOC 3'!$A$89,'[1]DOC 3'!$A$111</definedName>
    <definedName name="par2.6s" localSheetId="5">'[2]DOC 3'!$A$40,'[2]DOC 3'!$A$65,'[2]DOC 3'!$A$89,'[2]DOC 3'!$A$111</definedName>
    <definedName name="par2.6s">'[3]DOC 3'!$A$40,'[3]DOC 3'!$A$65,'[3]DOC 3'!$A$89,'[3]DOC 3'!$A$111</definedName>
    <definedName name="par2.7s" localSheetId="4">'[1]DOC 3'!$A$178,'[1]DOC 3'!$A$343</definedName>
    <definedName name="par2.7s" localSheetId="5">'[2]DOC 3'!$A$178,'[2]DOC 3'!$A$343</definedName>
    <definedName name="par2.7s">'[3]DOC 3'!$A$178,'[3]DOC 3'!$A$343</definedName>
    <definedName name="par2.9s" localSheetId="4">'[1]DOC 3'!$A$18,'[1]DOC 3'!$A$47,'[1]DOC 3'!$A$91,'[1]DOC 3'!$A$130,'[1]DOC 3'!$A$150,'[1]DOC 3'!$A$164,'[1]DOC 3'!$A$184,'[1]DOC 3'!$A$204,'[1]DOC 3'!$A$224,'[1]DOC 3'!$A$244,'[1]DOC 3'!$A$261,'[1]DOC 3'!$A$284,'[1]DOC 3'!$A$297,'[1]DOC 3'!$A$313,'[1]DOC 3'!$A$330,'[1]DOC 3'!$A$347</definedName>
    <definedName name="par2.9s" localSheetId="5">'[2]DOC 3'!$A$18,'[2]DOC 3'!$A$47,'[2]DOC 3'!$A$91,'[2]DOC 3'!$A$130,'[2]DOC 3'!$A$150,'[2]DOC 3'!$A$164,'[2]DOC 3'!$A$184,'[2]DOC 3'!$A$204,'[2]DOC 3'!$A$224,'[2]DOC 3'!$A$244,'[2]DOC 3'!$A$261,'[2]DOC 3'!$A$284,'[2]DOC 3'!$A$297,'[2]DOC 3'!$A$313,'[2]DOC 3'!$A$330,'[2]DOC 3'!$A$347</definedName>
    <definedName name="par2.9s">'[3]DOC 3'!$A$18,'[3]DOC 3'!$A$47,'[3]DOC 3'!$A$91,'[3]DOC 3'!$A$130,'[3]DOC 3'!$A$150,'[3]DOC 3'!$A$164,'[3]DOC 3'!$A$184,'[3]DOC 3'!$A$204,'[3]DOC 3'!$A$224,'[3]DOC 3'!$A$244,'[3]DOC 3'!$A$261,'[3]DOC 3'!$A$284,'[3]DOC 3'!$A$297,'[3]DOC 3'!$A$313,'[3]DOC 3'!$A$330,'[3]DOC 3'!$A$347</definedName>
    <definedName name="par4.10s" localSheetId="4">'[1]DOC 3'!$A$42,'[1]DOC 3'!$A$84</definedName>
    <definedName name="par4.10s" localSheetId="5">'[2]DOC 3'!$A$42,'[2]DOC 3'!$A$84</definedName>
    <definedName name="par4.10s">'[3]DOC 3'!$A$42,'[3]DOC 3'!$A$84</definedName>
    <definedName name="par4.11d" localSheetId="4">'[1]DOC 3'!$A$44,'[1]DOC 3'!$A$86,'[1]DOC 3'!$A$201,'[1]DOC 3'!$A$221,'[1]DOC 3'!$A$241</definedName>
    <definedName name="par4.11d" localSheetId="5">'[2]DOC 3'!$A$44,'[2]DOC 3'!$A$86,'[2]DOC 3'!$A$201,'[2]DOC 3'!$A$221,'[2]DOC 3'!$A$241</definedName>
    <definedName name="par4.11d">'[3]DOC 3'!$A$44,'[3]DOC 3'!$A$86,'[3]DOC 3'!$A$201,'[3]DOC 3'!$A$221,'[3]DOC 3'!$A$241</definedName>
    <definedName name="par4.14" localSheetId="4">'[1]DOC 3'!$A$38,'[1]DOC 3'!$A$82,'[1]DOC 3'!$A$199,'[1]DOC 3'!$A$219,'[1]DOC 3'!$A$239,'[1]DOC 3'!$A$259</definedName>
    <definedName name="par4.14" localSheetId="5">'[2]DOC 3'!$A$38,'[2]DOC 3'!$A$82,'[2]DOC 3'!$A$199,'[2]DOC 3'!$A$219,'[2]DOC 3'!$A$239,'[2]DOC 3'!$A$259</definedName>
    <definedName name="par4.14">'[3]DOC 3'!$A$38,'[3]DOC 3'!$A$82,'[3]DOC 3'!$A$199,'[3]DOC 3'!$A$219,'[3]DOC 3'!$A$239,'[3]DOC 3'!$A$259</definedName>
    <definedName name="par4.15" localSheetId="4">'[1]DOC 3'!$A$60,'[1]DOC 3'!$A$106,'[1]DOC 3'!$A$275</definedName>
    <definedName name="par4.15" localSheetId="5">'[2]DOC 3'!$A$60,'[2]DOC 3'!$A$106,'[2]DOC 3'!$A$275</definedName>
    <definedName name="par4.15">'[3]DOC 3'!$A$60,'[3]DOC 3'!$A$106,'[3]DOC 3'!$A$275</definedName>
    <definedName name="par4.16" localSheetId="4">'[1]DOC 3'!$A$61,'[1]DOC 3'!$A$107,'[1]DOC 3'!$A$276</definedName>
    <definedName name="par4.16" localSheetId="5">'[2]DOC 3'!$A$61,'[2]DOC 3'!$A$107,'[2]DOC 3'!$A$276</definedName>
    <definedName name="par4.16">'[3]DOC 3'!$A$61,'[3]DOC 3'!$A$107,'[3]DOC 3'!$A$276</definedName>
    <definedName name="par4.17" localSheetId="4">'[1]DOC 3'!$A$59,'[1]DOC 3'!$A$105,'[1]DOC 3'!$A$274,'[1]DOC 3'!$A$364</definedName>
    <definedName name="par4.17" localSheetId="5">'[2]DOC 3'!$A$59,'[2]DOC 3'!$A$105,'[2]DOC 3'!$A$274,'[2]DOC 3'!$A$364</definedName>
    <definedName name="par4.17">'[3]DOC 3'!$A$59,'[3]DOC 3'!$A$105,'[3]DOC 3'!$A$274,'[3]DOC 3'!$A$364</definedName>
    <definedName name="par4.18d" localSheetId="4">'[1]DOC 3'!$A$62,'[1]DOC 3'!$A$108</definedName>
    <definedName name="par4.18d" localSheetId="5">'[2]DOC 3'!$A$62,'[2]DOC 3'!$A$108</definedName>
    <definedName name="par4.18d">'[3]DOC 3'!$A$62,'[3]DOC 3'!$A$108</definedName>
    <definedName name="par4.8" localSheetId="4">'[1]DOC 3'!$A$37,'[1]DOC 3'!$A$81,'[1]DOC 3'!$A$198,'[1]DOC 3'!$A$218,'[1]DOC 3'!$A$238</definedName>
    <definedName name="par4.8" localSheetId="5">'[2]DOC 3'!$A$37,'[2]DOC 3'!$A$81,'[2]DOC 3'!$A$198,'[2]DOC 3'!$A$218,'[2]DOC 3'!$A$238</definedName>
    <definedName name="par4.8">'[3]DOC 3'!$A$37,'[3]DOC 3'!$A$81,'[3]DOC 3'!$A$198,'[3]DOC 3'!$A$218,'[3]DOC 3'!$A$238</definedName>
    <definedName name="par4.9" localSheetId="4">'[1]DOC 3'!$A$39,'[1]DOC 3'!$A$83,'[1]DOC 3'!$A$200,'[1]DOC 3'!$A$220,'[1]DOC 3'!$A$240,'[1]DOC 3'!$A$260</definedName>
    <definedName name="par4.9" localSheetId="5">'[2]DOC 3'!$A$39,'[2]DOC 3'!$A$83,'[2]DOC 3'!$A$200,'[2]DOC 3'!$A$220,'[2]DOC 3'!$A$240,'[2]DOC 3'!$A$260</definedName>
    <definedName name="par4.9">'[3]DOC 3'!$A$39,'[3]DOC 3'!$A$83,'[3]DOC 3'!$A$200,'[3]DOC 3'!$A$220,'[3]DOC 3'!$A$240,'[3]DOC 3'!$A$260</definedName>
    <definedName name="par5.1" localSheetId="4">'[1]DOC 3'!$A$17,'[1]DOC 3'!$A$129</definedName>
    <definedName name="par5.1" localSheetId="5">'[2]DOC 3'!$A$17,'[2]DOC 3'!$A$129</definedName>
    <definedName name="par5.1">'[3]DOC 3'!$A$17,'[3]DOC 3'!$A$129</definedName>
    <definedName name="par5.3" localSheetId="4">'[1]DOC 3'!$A$36,'[1]DOC 3'!$A$80,'[1]DOC 3'!$A$197,'[1]DOC 3'!$A$217,'[1]DOC 3'!$A$237,'[1]DOC 3'!$A$258</definedName>
    <definedName name="par5.3" localSheetId="5">'[2]DOC 3'!$A$36,'[2]DOC 3'!$A$80,'[2]DOC 3'!$A$197,'[2]DOC 3'!$A$217,'[2]DOC 3'!$A$237,'[2]DOC 3'!$A$258</definedName>
    <definedName name="par5.3">'[3]DOC 3'!$A$36,'[3]DOC 3'!$A$80,'[3]DOC 3'!$A$197,'[3]DOC 3'!$A$217,'[3]DOC 3'!$A$237,'[3]DOC 3'!$A$258</definedName>
    <definedName name="par5.4" localSheetId="4">'[1]DOC 3'!$A$146,'[1]DOC 3'!$A$163,'[1]DOC 3'!$A$281,'[1]DOC 3'!#REF!,'[1]DOC 3'!$A$342</definedName>
    <definedName name="par5.4" localSheetId="5">'[2]DOC 3'!$A$146,'[2]DOC 3'!$A$163,'[2]DOC 3'!$A$281,'[2]DOC 3'!#REF!,'[2]DOC 3'!$A$342</definedName>
    <definedName name="par5.4">'[3]DOC 3'!$A$146,'[3]DOC 3'!$A$163,'[3]DOC 3'!$A$281,'[3]DOC 3'!#REF!,'[3]DOC 3'!$A$342</definedName>
    <definedName name="par5.6" localSheetId="4">'[1]DOC 3'!$A$312,'[1]DOC 3'!$A$329</definedName>
    <definedName name="par5.6" localSheetId="5">'[2]DOC 3'!$A$312,'[2]DOC 3'!$A$329</definedName>
    <definedName name="par5.6">'[3]DOC 3'!$A$312,'[3]DOC 3'!$A$329</definedName>
    <definedName name="_xlnm.Print_Area" localSheetId="1">'N 2'!$A$1:$F$16</definedName>
    <definedName name="_xlnm.Print_Area" localSheetId="5">'N 6,1'!$B$1:$I$110</definedName>
    <definedName name="_xlnm.Print_Area" localSheetId="2">'N3'!$A$1:$F$15</definedName>
    <definedName name="_xlnm.Print_Titles" localSheetId="1">'N 2'!$7:$8</definedName>
    <definedName name="_xlnm.Print_Titles" localSheetId="3">'N 4'!$8:$8</definedName>
    <definedName name="program" localSheetId="4">'[1]DOC 3'!$A$9,'[1]DOC 3'!$A$30,'[1]DOC 3'!$A$53,'[1]DOC 3'!$A$74,'[1]DOC 3'!$A$99,'[1]DOC 3'!$A$121,'[1]DOC 3'!$A$140,'[1]DOC 3'!$A$158,'[1]DOC 3'!$A$172,'[1]DOC 3'!$A$191,'[1]DOC 3'!$A$211,'[1]DOC 3'!$A$231,'[1]DOC 3'!$A$251,'[1]DOC 3'!$A$268,'[1]DOC 3'!#REF!,'[1]DOC 3'!$A$291,'[1]DOC 3'!$A$304,'[1]DOC 3'!$A$320,'[1]DOC 3'!$A$337,'[1]DOC 3'!$A$354</definedName>
    <definedName name="program" localSheetId="5">'[2]DOC 3'!$A$9,'[2]DOC 3'!$A$30,'[2]DOC 3'!$A$53,'[2]DOC 3'!$A$74,'[2]DOC 3'!$A$99,'[2]DOC 3'!$A$121,'[2]DOC 3'!$A$140,'[2]DOC 3'!$A$158,'[2]DOC 3'!$A$172,'[2]DOC 3'!$A$191,'[2]DOC 3'!$A$211,'[2]DOC 3'!$A$231,'[2]DOC 3'!$A$251,'[2]DOC 3'!$A$268,'[2]DOC 3'!#REF!,'[2]DOC 3'!$A$291,'[2]DOC 3'!$A$304,'[2]DOC 3'!$A$320,'[2]DOC 3'!$A$337,'[2]DOC 3'!$A$354</definedName>
    <definedName name="program">'[3]DOC 3'!$A$9,'[3]DOC 3'!$A$30,'[3]DOC 3'!$A$53,'[3]DOC 3'!$A$74,'[3]DOC 3'!$A$99,'[3]DOC 3'!$A$121,'[3]DOC 3'!$A$140,'[3]DOC 3'!$A$158,'[3]DOC 3'!$A$172,'[3]DOC 3'!$A$191,'[3]DOC 3'!$A$211,'[3]DOC 3'!$A$231,'[3]DOC 3'!$A$251,'[3]DOC 3'!$A$268,'[3]DOC 3'!#REF!,'[3]DOC 3'!$A$291,'[3]DOC 3'!$A$304,'[3]DOC 3'!$A$320,'[3]DOC 3'!$A$337,'[3]DOC 3'!$A$354</definedName>
  </definedNames>
  <calcPr calcId="125725"/>
</workbook>
</file>

<file path=xl/calcChain.xml><?xml version="1.0" encoding="utf-8"?>
<calcChain xmlns="http://schemas.openxmlformats.org/spreadsheetml/2006/main">
  <c r="E15" i="31"/>
  <c r="F15"/>
  <c r="D15"/>
  <c r="I15" i="14"/>
  <c r="E15" i="15"/>
  <c r="G28"/>
  <c r="H80" i="35"/>
  <c r="H28" i="15"/>
  <c r="I80" i="35"/>
  <c r="F28" i="15"/>
  <c r="G80" i="35"/>
  <c r="E26" i="15"/>
  <c r="E27"/>
  <c r="E28"/>
  <c r="Q366" i="30"/>
  <c r="Q365" s="1"/>
  <c r="I110" i="33" s="1"/>
  <c r="Q301" i="30"/>
  <c r="H22" i="14"/>
  <c r="I27" i="15" s="1"/>
  <c r="Q299" i="30"/>
  <c r="H21" i="14"/>
  <c r="I26" i="15" s="1"/>
  <c r="Q311" i="30"/>
  <c r="I89" i="33"/>
  <c r="H68" i="35"/>
  <c r="I68"/>
  <c r="G68"/>
  <c r="H54"/>
  <c r="I54"/>
  <c r="G54"/>
  <c r="H42"/>
  <c r="I42"/>
  <c r="G42"/>
  <c r="K67"/>
  <c r="D67"/>
  <c r="E67"/>
  <c r="C67"/>
  <c r="K66"/>
  <c r="D66"/>
  <c r="E66"/>
  <c r="C66"/>
  <c r="K65"/>
  <c r="D65"/>
  <c r="E65"/>
  <c r="C65"/>
  <c r="J53"/>
  <c r="J52"/>
  <c r="C17" i="34"/>
  <c r="D17"/>
  <c r="E17"/>
  <c r="C46"/>
  <c r="C44"/>
  <c r="C36" s="1"/>
  <c r="D46"/>
  <c r="D44" s="1"/>
  <c r="D36" s="1"/>
  <c r="E46"/>
  <c r="E44" s="1"/>
  <c r="E36" s="1"/>
  <c r="C66"/>
  <c r="C57" s="1"/>
  <c r="C54" s="1"/>
  <c r="D66"/>
  <c r="E66"/>
  <c r="E57" s="1"/>
  <c r="E54" s="1"/>
  <c r="C78"/>
  <c r="D78"/>
  <c r="E78"/>
  <c r="C87"/>
  <c r="D87"/>
  <c r="E87"/>
  <c r="E85" s="1"/>
  <c r="E83" s="1"/>
  <c r="E81" s="1"/>
  <c r="E79" s="1"/>
  <c r="C91"/>
  <c r="D91"/>
  <c r="D89" s="1"/>
  <c r="D83" s="1"/>
  <c r="D81" s="1"/>
  <c r="D79" s="1"/>
  <c r="E91"/>
  <c r="C92"/>
  <c r="C89" s="1"/>
  <c r="C83" s="1"/>
  <c r="C81" s="1"/>
  <c r="C79" s="1"/>
  <c r="D92"/>
  <c r="E92"/>
  <c r="F15" i="19"/>
  <c r="Q180" i="30"/>
  <c r="Q179"/>
  <c r="Q181"/>
  <c r="Q309"/>
  <c r="Q291"/>
  <c r="Q318"/>
  <c r="Q305"/>
  <c r="E23" i="15"/>
  <c r="E24"/>
  <c r="E25"/>
  <c r="E22"/>
  <c r="H15" i="11"/>
  <c r="I15"/>
  <c r="J15"/>
  <c r="G15"/>
  <c r="Q17" i="30"/>
  <c r="Q268"/>
  <c r="Q265"/>
  <c r="Q238"/>
  <c r="Q122"/>
  <c r="Q120"/>
  <c r="Q22"/>
  <c r="Q20"/>
  <c r="Q19"/>
  <c r="Q18"/>
  <c r="Q230"/>
  <c r="Q212"/>
  <c r="Q223"/>
  <c r="Q219"/>
  <c r="Q218"/>
  <c r="Q145"/>
  <c r="Q141"/>
  <c r="Q126"/>
  <c r="Q127"/>
  <c r="Q118"/>
  <c r="Q113"/>
  <c r="F74" i="34"/>
  <c r="F66"/>
  <c r="F46"/>
  <c r="G46" s="1"/>
  <c r="Q15" i="30"/>
  <c r="Q85"/>
  <c r="I25" i="33"/>
  <c r="F17" i="34"/>
  <c r="Q115" i="30"/>
  <c r="Q234"/>
  <c r="Q213"/>
  <c r="Q313"/>
  <c r="Q171"/>
  <c r="I95" i="33"/>
  <c r="F75" i="34" s="1"/>
  <c r="G75" s="1"/>
  <c r="I85" i="33"/>
  <c r="G95" i="34"/>
  <c r="E94"/>
  <c r="D94"/>
  <c r="C94"/>
  <c r="F93"/>
  <c r="G93" s="1"/>
  <c r="E89"/>
  <c r="G90"/>
  <c r="G88"/>
  <c r="C85"/>
  <c r="G86"/>
  <c r="D85"/>
  <c r="G84"/>
  <c r="G82"/>
  <c r="G80"/>
  <c r="G77"/>
  <c r="H77" s="1"/>
  <c r="I77" s="1"/>
  <c r="E76"/>
  <c r="D76"/>
  <c r="C76"/>
  <c r="G74"/>
  <c r="G73"/>
  <c r="H73"/>
  <c r="I73" s="1"/>
  <c r="G71"/>
  <c r="H71" s="1"/>
  <c r="I71" s="1"/>
  <c r="G69"/>
  <c r="H68"/>
  <c r="G68"/>
  <c r="I68"/>
  <c r="G67"/>
  <c r="G66"/>
  <c r="D57"/>
  <c r="D54"/>
  <c r="G65"/>
  <c r="H64"/>
  <c r="G64"/>
  <c r="I64"/>
  <c r="G63"/>
  <c r="H62"/>
  <c r="G62"/>
  <c r="I62"/>
  <c r="G61"/>
  <c r="H60"/>
  <c r="G60"/>
  <c r="I60"/>
  <c r="G59"/>
  <c r="H58"/>
  <c r="G58"/>
  <c r="I58"/>
  <c r="G56"/>
  <c r="H56"/>
  <c r="G55"/>
  <c r="G53"/>
  <c r="G52"/>
  <c r="H52" s="1"/>
  <c r="G51"/>
  <c r="G50"/>
  <c r="H50" s="1"/>
  <c r="G49"/>
  <c r="G48"/>
  <c r="H48" s="1"/>
  <c r="G47"/>
  <c r="G45"/>
  <c r="H43"/>
  <c r="G43"/>
  <c r="I43"/>
  <c r="G42"/>
  <c r="H41"/>
  <c r="G41"/>
  <c r="I41"/>
  <c r="G40"/>
  <c r="H39"/>
  <c r="G39"/>
  <c r="I39"/>
  <c r="G38"/>
  <c r="H37"/>
  <c r="G37"/>
  <c r="I37"/>
  <c r="G35"/>
  <c r="H35" s="1"/>
  <c r="G34"/>
  <c r="G33"/>
  <c r="H33" s="1"/>
  <c r="G32"/>
  <c r="G31"/>
  <c r="H31"/>
  <c r="I31" s="1"/>
  <c r="G30"/>
  <c r="G29"/>
  <c r="H29"/>
  <c r="G28"/>
  <c r="G21"/>
  <c r="H21" s="1"/>
  <c r="I21" s="1"/>
  <c r="F19"/>
  <c r="G19"/>
  <c r="F18"/>
  <c r="G18"/>
  <c r="E18"/>
  <c r="C18"/>
  <c r="G16"/>
  <c r="E15"/>
  <c r="D15"/>
  <c r="C15"/>
  <c r="G14"/>
  <c r="G12"/>
  <c r="J109" i="33"/>
  <c r="J108"/>
  <c r="K108" s="1"/>
  <c r="L108" s="1"/>
  <c r="J107"/>
  <c r="J106"/>
  <c r="K106" s="1"/>
  <c r="L106" s="1"/>
  <c r="J103"/>
  <c r="J101"/>
  <c r="K101" s="1"/>
  <c r="L101" s="1"/>
  <c r="J100"/>
  <c r="K100" s="1"/>
  <c r="L100" s="1"/>
  <c r="G99"/>
  <c r="G15" i="15"/>
  <c r="G13" s="1"/>
  <c r="G11" s="1"/>
  <c r="J97" i="33"/>
  <c r="K97"/>
  <c r="L97" s="1"/>
  <c r="H96"/>
  <c r="G96"/>
  <c r="F96"/>
  <c r="J94"/>
  <c r="K94" s="1"/>
  <c r="L94" s="1"/>
  <c r="J93"/>
  <c r="K93"/>
  <c r="L93" s="1"/>
  <c r="I92"/>
  <c r="F72" i="34" s="1"/>
  <c r="H92" i="33"/>
  <c r="E72" i="34" s="1"/>
  <c r="E70" s="1"/>
  <c r="G92" i="33"/>
  <c r="G90" s="1"/>
  <c r="G21" s="1"/>
  <c r="G20" s="1"/>
  <c r="G19" s="1"/>
  <c r="G17" s="1"/>
  <c r="G15" s="1"/>
  <c r="G13" s="1"/>
  <c r="F92"/>
  <c r="F90" s="1"/>
  <c r="J91"/>
  <c r="K91" s="1"/>
  <c r="L91" s="1"/>
  <c r="J89"/>
  <c r="J88"/>
  <c r="I87"/>
  <c r="J87"/>
  <c r="H87"/>
  <c r="H86"/>
  <c r="G87"/>
  <c r="F87"/>
  <c r="F86" s="1"/>
  <c r="J85"/>
  <c r="J84"/>
  <c r="J83"/>
  <c r="J82"/>
  <c r="K82"/>
  <c r="J81"/>
  <c r="J80"/>
  <c r="K80" s="1"/>
  <c r="L80" s="1"/>
  <c r="J79"/>
  <c r="J78"/>
  <c r="K78" s="1"/>
  <c r="L78" s="1"/>
  <c r="I77"/>
  <c r="F11" i="32" s="1"/>
  <c r="F10" s="1"/>
  <c r="H77" i="33"/>
  <c r="G77"/>
  <c r="F77"/>
  <c r="J76"/>
  <c r="K76"/>
  <c r="L76" s="1"/>
  <c r="J75"/>
  <c r="J74"/>
  <c r="K74"/>
  <c r="L74" s="1"/>
  <c r="J73"/>
  <c r="J72"/>
  <c r="K72"/>
  <c r="L72" s="1"/>
  <c r="J71"/>
  <c r="J70"/>
  <c r="K70"/>
  <c r="L70" s="1"/>
  <c r="I69"/>
  <c r="J69" s="1"/>
  <c r="H69"/>
  <c r="G69"/>
  <c r="F69"/>
  <c r="J65"/>
  <c r="J63"/>
  <c r="J62"/>
  <c r="K62"/>
  <c r="L62" s="1"/>
  <c r="J60"/>
  <c r="H59"/>
  <c r="E27" i="34"/>
  <c r="G59" i="33"/>
  <c r="D27" i="34"/>
  <c r="F59" i="33"/>
  <c r="C27" i="34"/>
  <c r="J56" i="33"/>
  <c r="K56"/>
  <c r="L56" s="1"/>
  <c r="H55"/>
  <c r="E26" i="34" s="1"/>
  <c r="G55" i="33"/>
  <c r="D26" i="34" s="1"/>
  <c r="F55" i="33"/>
  <c r="C26" i="34" s="1"/>
  <c r="J53" i="33"/>
  <c r="K53" s="1"/>
  <c r="L53" s="1"/>
  <c r="H52"/>
  <c r="E25" i="34"/>
  <c r="G52" i="33"/>
  <c r="D25" i="34"/>
  <c r="F52" i="33"/>
  <c r="C25" i="34"/>
  <c r="J48" i="33"/>
  <c r="J46"/>
  <c r="J45"/>
  <c r="J43"/>
  <c r="H42"/>
  <c r="E24" i="34"/>
  <c r="G42" i="33"/>
  <c r="D24" i="34"/>
  <c r="F42" i="33"/>
  <c r="C24" i="34"/>
  <c r="J40" i="33"/>
  <c r="J39"/>
  <c r="K39" s="1"/>
  <c r="L39" s="1"/>
  <c r="H38"/>
  <c r="E23" i="34"/>
  <c r="G38" i="33"/>
  <c r="D23" i="34"/>
  <c r="F38" i="33"/>
  <c r="C23" i="34"/>
  <c r="J37" i="33"/>
  <c r="K37"/>
  <c r="L37" s="1"/>
  <c r="J31"/>
  <c r="K31" s="1"/>
  <c r="L31" s="1"/>
  <c r="J30"/>
  <c r="K30"/>
  <c r="L30" s="1"/>
  <c r="H29"/>
  <c r="E22" i="34" s="1"/>
  <c r="G29" i="33"/>
  <c r="D22" i="34"/>
  <c r="D20" s="1"/>
  <c r="F29" i="33"/>
  <c r="C22" i="34" s="1"/>
  <c r="C20" s="1"/>
  <c r="C13" s="1"/>
  <c r="J28" i="33"/>
  <c r="K28" s="1"/>
  <c r="L28" s="1"/>
  <c r="F28"/>
  <c r="G28"/>
  <c r="J27"/>
  <c r="J26"/>
  <c r="K26" s="1"/>
  <c r="L26" s="1"/>
  <c r="J25"/>
  <c r="K25"/>
  <c r="L25" s="1"/>
  <c r="J24"/>
  <c r="K24" s="1"/>
  <c r="L24" s="1"/>
  <c r="I23"/>
  <c r="H23"/>
  <c r="G23"/>
  <c r="F23"/>
  <c r="F21" s="1"/>
  <c r="F20" s="1"/>
  <c r="F19" s="1"/>
  <c r="F17" s="1"/>
  <c r="F15" s="1"/>
  <c r="F13" s="1"/>
  <c r="J22"/>
  <c r="K22"/>
  <c r="L22" s="1"/>
  <c r="J18"/>
  <c r="K18" s="1"/>
  <c r="L18" s="1"/>
  <c r="J16"/>
  <c r="K16"/>
  <c r="L16" s="1"/>
  <c r="J14"/>
  <c r="Q62" i="30"/>
  <c r="Q325"/>
  <c r="Q334"/>
  <c r="Q273"/>
  <c r="Q314"/>
  <c r="Q341"/>
  <c r="Q339"/>
  <c r="Q312"/>
  <c r="Q310"/>
  <c r="Q61"/>
  <c r="Q340"/>
  <c r="Q351"/>
  <c r="Q350"/>
  <c r="Q222"/>
  <c r="Q214"/>
  <c r="Q209"/>
  <c r="Q210"/>
  <c r="Q211"/>
  <c r="Q217"/>
  <c r="Q215"/>
  <c r="Q220"/>
  <c r="Q216"/>
  <c r="Q224"/>
  <c r="Q225"/>
  <c r="Q221"/>
  <c r="Q308"/>
  <c r="Q317"/>
  <c r="Q321"/>
  <c r="Q326"/>
  <c r="Q329"/>
  <c r="Q331"/>
  <c r="Q327"/>
  <c r="Q352"/>
  <c r="Q353"/>
  <c r="Q362"/>
  <c r="Q363"/>
  <c r="Q358"/>
  <c r="Q359"/>
  <c r="Q364"/>
  <c r="Q336"/>
  <c r="Q322"/>
  <c r="Q323"/>
  <c r="Q337"/>
  <c r="Q338"/>
  <c r="Q360"/>
  <c r="Q361"/>
  <c r="Q355"/>
  <c r="Q320"/>
  <c r="Q307"/>
  <c r="Q315"/>
  <c r="Q316"/>
  <c r="Q319"/>
  <c r="Q324"/>
  <c r="Q328"/>
  <c r="Q330"/>
  <c r="Q332"/>
  <c r="Q333"/>
  <c r="Q335"/>
  <c r="Q342"/>
  <c r="Q343"/>
  <c r="Q344"/>
  <c r="Q345"/>
  <c r="Q346"/>
  <c r="Q347"/>
  <c r="Q348"/>
  <c r="Q349"/>
  <c r="Q354"/>
  <c r="Q356"/>
  <c r="Q357"/>
  <c r="Q304"/>
  <c r="Q303"/>
  <c r="Q297"/>
  <c r="H20" i="14" s="1"/>
  <c r="I25" i="15" s="1"/>
  <c r="Q298" i="30"/>
  <c r="H18" i="14" s="1"/>
  <c r="Q300" i="30"/>
  <c r="H19" i="14"/>
  <c r="I24" i="15" s="1"/>
  <c r="Q296" i="30"/>
  <c r="Q294"/>
  <c r="Q293" s="1"/>
  <c r="I98" i="33" s="1"/>
  <c r="Q274" i="30"/>
  <c r="Q282"/>
  <c r="Q283"/>
  <c r="Q284"/>
  <c r="Q288"/>
  <c r="Q287"/>
  <c r="Q285"/>
  <c r="Q286"/>
  <c r="Q289"/>
  <c r="Q279"/>
  <c r="Q275"/>
  <c r="G275"/>
  <c r="G279"/>
  <c r="G289"/>
  <c r="G286"/>
  <c r="G285"/>
  <c r="G287"/>
  <c r="G288"/>
  <c r="G284"/>
  <c r="G283"/>
  <c r="G282"/>
  <c r="G274"/>
  <c r="Q277"/>
  <c r="Q278"/>
  <c r="Q281"/>
  <c r="Q280"/>
  <c r="Q292"/>
  <c r="Q276"/>
  <c r="Q232"/>
  <c r="Q248"/>
  <c r="Q229"/>
  <c r="Q227"/>
  <c r="Q243"/>
  <c r="Q244"/>
  <c r="Q245"/>
  <c r="Q246"/>
  <c r="Q247"/>
  <c r="Q250"/>
  <c r="Q251"/>
  <c r="Q252"/>
  <c r="Q253"/>
  <c r="Q249"/>
  <c r="Q254"/>
  <c r="Q228"/>
  <c r="Q231"/>
  <c r="Q233"/>
  <c r="Q235"/>
  <c r="Q236"/>
  <c r="Q237"/>
  <c r="Q239"/>
  <c r="Q240"/>
  <c r="Q241"/>
  <c r="Q242"/>
  <c r="Q255"/>
  <c r="Q256"/>
  <c r="Q257"/>
  <c r="Q258"/>
  <c r="Q259"/>
  <c r="Q260"/>
  <c r="Q261"/>
  <c r="Q262"/>
  <c r="Q263"/>
  <c r="Q264"/>
  <c r="Q266"/>
  <c r="Q267"/>
  <c r="Q269"/>
  <c r="Q270"/>
  <c r="Q271"/>
  <c r="Q190"/>
  <c r="Q183"/>
  <c r="Q185"/>
  <c r="Q188"/>
  <c r="Q186"/>
  <c r="Q192"/>
  <c r="Q206"/>
  <c r="Q207"/>
  <c r="G207"/>
  <c r="G206"/>
  <c r="G192"/>
  <c r="G186"/>
  <c r="G188"/>
  <c r="G185"/>
  <c r="G183"/>
  <c r="G190"/>
  <c r="G181"/>
  <c r="Q189"/>
  <c r="Q182"/>
  <c r="Q184"/>
  <c r="Q187"/>
  <c r="Q191"/>
  <c r="Q193"/>
  <c r="Q194"/>
  <c r="Q195"/>
  <c r="Q196"/>
  <c r="Q197"/>
  <c r="Q198"/>
  <c r="Q199"/>
  <c r="Q200"/>
  <c r="Q201"/>
  <c r="Q202"/>
  <c r="Q203"/>
  <c r="Q204"/>
  <c r="E205"/>
  <c r="Q205" s="1"/>
  <c r="Q178" s="1"/>
  <c r="I64" i="33" s="1"/>
  <c r="J64" s="1"/>
  <c r="K64" s="1"/>
  <c r="L64" s="1"/>
  <c r="Q102" i="30"/>
  <c r="Q75"/>
  <c r="Q77"/>
  <c r="Q79"/>
  <c r="Q80"/>
  <c r="Q81"/>
  <c r="Q82"/>
  <c r="Q83"/>
  <c r="Q86"/>
  <c r="Q88"/>
  <c r="Q90"/>
  <c r="Q92"/>
  <c r="Q94"/>
  <c r="Q95"/>
  <c r="Q96"/>
  <c r="Q97"/>
  <c r="Q99"/>
  <c r="Q101"/>
  <c r="Q104"/>
  <c r="Q106"/>
  <c r="Q108"/>
  <c r="Q110"/>
  <c r="Q154"/>
  <c r="Q156"/>
  <c r="Q158"/>
  <c r="Q160"/>
  <c r="Q161"/>
  <c r="Q162"/>
  <c r="Q164"/>
  <c r="Q165"/>
  <c r="Q166"/>
  <c r="Q167"/>
  <c r="Q290"/>
  <c r="Q168"/>
  <c r="Q169"/>
  <c r="Q170"/>
  <c r="Q172"/>
  <c r="Q173"/>
  <c r="Q174"/>
  <c r="Q175"/>
  <c r="Q176"/>
  <c r="Q177"/>
  <c r="Q76"/>
  <c r="Q78"/>
  <c r="Q150"/>
  <c r="Q151"/>
  <c r="Q152"/>
  <c r="Q87"/>
  <c r="Q89"/>
  <c r="Q91"/>
  <c r="Q98"/>
  <c r="Q100"/>
  <c r="Q103"/>
  <c r="Q105"/>
  <c r="Q107"/>
  <c r="Q109"/>
  <c r="Q153"/>
  <c r="Q155"/>
  <c r="Q157"/>
  <c r="Q159"/>
  <c r="Q84"/>
  <c r="Q111"/>
  <c r="Q112"/>
  <c r="Q116"/>
  <c r="Q117"/>
  <c r="Q114"/>
  <c r="Q119"/>
  <c r="Q121"/>
  <c r="Q123"/>
  <c r="Q124"/>
  <c r="Q125"/>
  <c r="Q128"/>
  <c r="Q129"/>
  <c r="Q130"/>
  <c r="Q131"/>
  <c r="Q132"/>
  <c r="Q133"/>
  <c r="Q134"/>
  <c r="Q135"/>
  <c r="Q136"/>
  <c r="Q137"/>
  <c r="Q138"/>
  <c r="Q139"/>
  <c r="Q140"/>
  <c r="Q142"/>
  <c r="Q143"/>
  <c r="Q144"/>
  <c r="Q146"/>
  <c r="Q147"/>
  <c r="Q148"/>
  <c r="Q149"/>
  <c r="Q163"/>
  <c r="Q74"/>
  <c r="Q73" s="1"/>
  <c r="I61" i="33" s="1"/>
  <c r="F93" i="30"/>
  <c r="Q93"/>
  <c r="Q68"/>
  <c r="Q70"/>
  <c r="Q69"/>
  <c r="Q64"/>
  <c r="Q66"/>
  <c r="Q67"/>
  <c r="Q71"/>
  <c r="Q72"/>
  <c r="Q65"/>
  <c r="Q63"/>
  <c r="I58" i="33" s="1"/>
  <c r="J58" s="1"/>
  <c r="K58" s="1"/>
  <c r="L58" s="1"/>
  <c r="Q60" i="30"/>
  <c r="Q58"/>
  <c r="Q59"/>
  <c r="Q56"/>
  <c r="Q55"/>
  <c r="Q53"/>
  <c r="Q52"/>
  <c r="I51" i="33" s="1"/>
  <c r="J51" s="1"/>
  <c r="Q49" i="30"/>
  <c r="Q50"/>
  <c r="Q51"/>
  <c r="Q48"/>
  <c r="Q46"/>
  <c r="Q45" s="1"/>
  <c r="I49" i="33" s="1"/>
  <c r="J49" s="1"/>
  <c r="Q42" i="30"/>
  <c r="Q43"/>
  <c r="Q44"/>
  <c r="Q41"/>
  <c r="Q39"/>
  <c r="Q38"/>
  <c r="I44" i="33" s="1"/>
  <c r="G39" i="30"/>
  <c r="Q37"/>
  <c r="Q36"/>
  <c r="Q33"/>
  <c r="Q35"/>
  <c r="Q34"/>
  <c r="Q31"/>
  <c r="Q30"/>
  <c r="G31"/>
  <c r="Q26"/>
  <c r="Q27"/>
  <c r="Q28"/>
  <c r="Q25"/>
  <c r="Q24" s="1"/>
  <c r="Q23"/>
  <c r="Q21"/>
  <c r="Q16"/>
  <c r="D11" i="19"/>
  <c r="G17" i="15"/>
  <c r="H17"/>
  <c r="I17"/>
  <c r="F17"/>
  <c r="G19"/>
  <c r="H19"/>
  <c r="J14" i="11"/>
  <c r="J13"/>
  <c r="J11" s="1"/>
  <c r="F11" i="19"/>
  <c r="C9" i="12"/>
  <c r="I14" i="11"/>
  <c r="I13" s="1"/>
  <c r="I11" s="1"/>
  <c r="E11" i="19"/>
  <c r="H14" i="11"/>
  <c r="H13" s="1"/>
  <c r="H11" s="1"/>
  <c r="G14"/>
  <c r="G13" s="1"/>
  <c r="G11" s="1"/>
  <c r="C11" i="19"/>
  <c r="D14" i="11"/>
  <c r="D13"/>
  <c r="D11" s="1"/>
  <c r="E14"/>
  <c r="E13" s="1"/>
  <c r="E11" s="1"/>
  <c r="F14"/>
  <c r="F13"/>
  <c r="F11" s="1"/>
  <c r="I24" i="7"/>
  <c r="I22" s="1"/>
  <c r="I21" s="1"/>
  <c r="I29"/>
  <c r="I32"/>
  <c r="I35"/>
  <c r="I40"/>
  <c r="I43"/>
  <c r="I53"/>
  <c r="I57"/>
  <c r="I50"/>
  <c r="I67"/>
  <c r="I73"/>
  <c r="I79"/>
  <c r="I82"/>
  <c r="I88"/>
  <c r="I91"/>
  <c r="I95"/>
  <c r="I104"/>
  <c r="I102" s="1"/>
  <c r="I107"/>
  <c r="I110"/>
  <c r="I119"/>
  <c r="I117" s="1"/>
  <c r="I116" s="1"/>
  <c r="I123"/>
  <c r="I126"/>
  <c r="I129"/>
  <c r="I132"/>
  <c r="I137"/>
  <c r="I143"/>
  <c r="I141" s="1"/>
  <c r="I140" s="1"/>
  <c r="I148"/>
  <c r="I153"/>
  <c r="I158"/>
  <c r="I162"/>
  <c r="I19" i="15"/>
  <c r="F19"/>
  <c r="K14" i="33"/>
  <c r="L14"/>
  <c r="K84"/>
  <c r="L84"/>
  <c r="K65"/>
  <c r="L65"/>
  <c r="K48"/>
  <c r="L48"/>
  <c r="K40"/>
  <c r="L40"/>
  <c r="K27"/>
  <c r="L27"/>
  <c r="K45"/>
  <c r="L45"/>
  <c r="K85"/>
  <c r="L85"/>
  <c r="K89"/>
  <c r="L89"/>
  <c r="K46"/>
  <c r="L46"/>
  <c r="K103"/>
  <c r="L103"/>
  <c r="K43"/>
  <c r="L43"/>
  <c r="K60"/>
  <c r="L60"/>
  <c r="K63"/>
  <c r="L63"/>
  <c r="K71"/>
  <c r="L71"/>
  <c r="K73"/>
  <c r="L73"/>
  <c r="K75"/>
  <c r="L75"/>
  <c r="K79"/>
  <c r="L79" s="1"/>
  <c r="K81"/>
  <c r="L81" s="1"/>
  <c r="L82"/>
  <c r="K83"/>
  <c r="L83"/>
  <c r="K88"/>
  <c r="L88"/>
  <c r="K107"/>
  <c r="L107" s="1"/>
  <c r="K109"/>
  <c r="L109" s="1"/>
  <c r="F99"/>
  <c r="F15" i="15" s="1"/>
  <c r="F13" s="1"/>
  <c r="F11" s="1"/>
  <c r="Q47" i="30"/>
  <c r="I50" i="33" s="1"/>
  <c r="J50" s="1"/>
  <c r="Q54" i="30"/>
  <c r="I54" i="33" s="1"/>
  <c r="Q226" i="30"/>
  <c r="I67" i="33" s="1"/>
  <c r="J67" s="1"/>
  <c r="H99"/>
  <c r="H15" i="15" s="1"/>
  <c r="H13" s="1"/>
  <c r="H11" s="1"/>
  <c r="I86" i="33"/>
  <c r="J86"/>
  <c r="K86" s="1"/>
  <c r="L86" s="1"/>
  <c r="J23"/>
  <c r="H66" i="34"/>
  <c r="I66"/>
  <c r="H12"/>
  <c r="I12"/>
  <c r="H14"/>
  <c r="I14"/>
  <c r="H16"/>
  <c r="I16"/>
  <c r="H28"/>
  <c r="I28"/>
  <c r="I29"/>
  <c r="H30"/>
  <c r="I30" s="1"/>
  <c r="H32"/>
  <c r="I32" s="1"/>
  <c r="H34"/>
  <c r="I34" s="1"/>
  <c r="H38"/>
  <c r="I38" s="1"/>
  <c r="H40"/>
  <c r="I40" s="1"/>
  <c r="H42"/>
  <c r="I42" s="1"/>
  <c r="H45"/>
  <c r="I45" s="1"/>
  <c r="H47"/>
  <c r="I47" s="1"/>
  <c r="H49"/>
  <c r="I49" s="1"/>
  <c r="H51"/>
  <c r="I51" s="1"/>
  <c r="H53"/>
  <c r="I53" s="1"/>
  <c r="H55"/>
  <c r="I55" s="1"/>
  <c r="F57"/>
  <c r="F54" s="1"/>
  <c r="H59"/>
  <c r="I59"/>
  <c r="H61"/>
  <c r="I61"/>
  <c r="H63"/>
  <c r="I63"/>
  <c r="H65"/>
  <c r="I65"/>
  <c r="H67"/>
  <c r="I67"/>
  <c r="H69"/>
  <c r="I69"/>
  <c r="H74"/>
  <c r="I74" s="1"/>
  <c r="H80"/>
  <c r="I80" s="1"/>
  <c r="H82"/>
  <c r="I82" s="1"/>
  <c r="H84"/>
  <c r="I84" s="1"/>
  <c r="H86"/>
  <c r="I86" s="1"/>
  <c r="H88"/>
  <c r="I88" s="1"/>
  <c r="H90"/>
  <c r="I90" s="1"/>
  <c r="H95"/>
  <c r="I95" s="1"/>
  <c r="K23" i="33"/>
  <c r="L23" s="1"/>
  <c r="Q57" i="30"/>
  <c r="I57" i="33" s="1"/>
  <c r="C72" i="34"/>
  <c r="C70" s="1"/>
  <c r="J92" i="33"/>
  <c r="K92" s="1"/>
  <c r="L92" s="1"/>
  <c r="G86"/>
  <c r="K87"/>
  <c r="L87" s="1"/>
  <c r="Q29" i="30"/>
  <c r="I35" i="33" s="1"/>
  <c r="J35" s="1"/>
  <c r="Q32" i="30"/>
  <c r="I36" i="33" s="1"/>
  <c r="J36" s="1"/>
  <c r="K36" s="1"/>
  <c r="L36" s="1"/>
  <c r="Q306" i="30"/>
  <c r="I105" i="33"/>
  <c r="Q208" i="30"/>
  <c r="I66" i="33"/>
  <c r="J66" s="1"/>
  <c r="Q272" i="30"/>
  <c r="I68" i="33"/>
  <c r="J68" s="1"/>
  <c r="K68" s="1"/>
  <c r="L68" s="1"/>
  <c r="Q13" i="30"/>
  <c r="I32" i="33" s="1"/>
  <c r="Q295" i="30"/>
  <c r="I102" i="33" s="1"/>
  <c r="Q302" i="30"/>
  <c r="I104" i="33" s="1"/>
  <c r="Q40" i="30"/>
  <c r="I47" i="33" s="1"/>
  <c r="J47" s="1"/>
  <c r="H17" i="14"/>
  <c r="I22" i="15"/>
  <c r="I33" i="33"/>
  <c r="J33" s="1"/>
  <c r="K33" s="1"/>
  <c r="L33" s="1"/>
  <c r="H18" i="34"/>
  <c r="I18" s="1"/>
  <c r="G17"/>
  <c r="H17" s="1"/>
  <c r="I17" s="1"/>
  <c r="F15"/>
  <c r="H19"/>
  <c r="I19"/>
  <c r="D72"/>
  <c r="D70" s="1"/>
  <c r="H90" i="33"/>
  <c r="H21" s="1"/>
  <c r="H20" s="1"/>
  <c r="H19" s="1"/>
  <c r="H17" s="1"/>
  <c r="H15" s="1"/>
  <c r="H13" s="1"/>
  <c r="I56" i="34"/>
  <c r="J23" i="14"/>
  <c r="J15" s="1"/>
  <c r="G15" i="34"/>
  <c r="I13" i="14"/>
  <c r="H15" i="34"/>
  <c r="I15" s="1"/>
  <c r="I41" i="33"/>
  <c r="F92" i="34"/>
  <c r="G92" s="1"/>
  <c r="J68" i="35"/>
  <c r="E141" i="36" s="1"/>
  <c r="J105" i="33"/>
  <c r="L105" s="1"/>
  <c r="K105"/>
  <c r="J41"/>
  <c r="I38"/>
  <c r="F23" i="34"/>
  <c r="G23" s="1"/>
  <c r="J38" i="33"/>
  <c r="L38" s="1"/>
  <c r="K41"/>
  <c r="L41" s="1"/>
  <c r="K38"/>
  <c r="J32" l="1"/>
  <c r="J54"/>
  <c r="I52"/>
  <c r="I34"/>
  <c r="J34" s="1"/>
  <c r="K34" s="1"/>
  <c r="L34" s="1"/>
  <c r="Q12" i="30"/>
  <c r="G72" i="34"/>
  <c r="H93"/>
  <c r="I93"/>
  <c r="H75"/>
  <c r="I75"/>
  <c r="H46"/>
  <c r="I46" s="1"/>
  <c r="H23"/>
  <c r="I23" s="1"/>
  <c r="J54" i="35"/>
  <c r="E136" i="36" s="1"/>
  <c r="K15" i="14"/>
  <c r="K13" s="1"/>
  <c r="J104" i="33"/>
  <c r="K104" s="1"/>
  <c r="L104" s="1"/>
  <c r="F91" i="34"/>
  <c r="J42" i="35"/>
  <c r="E131" i="36" s="1"/>
  <c r="I99" i="33"/>
  <c r="F87" i="34"/>
  <c r="J102" i="33"/>
  <c r="K102" s="1"/>
  <c r="L102" s="1"/>
  <c r="J57"/>
  <c r="K57" s="1"/>
  <c r="L57" s="1"/>
  <c r="I55"/>
  <c r="I42"/>
  <c r="J44"/>
  <c r="K44" s="1"/>
  <c r="L44" s="1"/>
  <c r="K49"/>
  <c r="L49" s="1"/>
  <c r="I59"/>
  <c r="J61"/>
  <c r="K61" s="1"/>
  <c r="L61" s="1"/>
  <c r="F78" i="34"/>
  <c r="J98" i="33"/>
  <c r="I96"/>
  <c r="I23" i="15"/>
  <c r="H15" i="14"/>
  <c r="H13" s="1"/>
  <c r="K69" i="33"/>
  <c r="L69" s="1"/>
  <c r="F96" i="34"/>
  <c r="J110" i="33"/>
  <c r="K110" s="1"/>
  <c r="L110" s="1"/>
  <c r="I65" i="7"/>
  <c r="I64" s="1"/>
  <c r="E20" i="34"/>
  <c r="E13" s="1"/>
  <c r="G57"/>
  <c r="H57" s="1"/>
  <c r="I57" s="1"/>
  <c r="J77" i="33"/>
  <c r="J95"/>
  <c r="I33" i="34"/>
  <c r="I35"/>
  <c r="F44"/>
  <c r="I48"/>
  <c r="I50"/>
  <c r="I52"/>
  <c r="D13"/>
  <c r="I92"/>
  <c r="H92"/>
  <c r="K47" i="33"/>
  <c r="L47" s="1"/>
  <c r="K35"/>
  <c r="L35" s="1"/>
  <c r="K67"/>
  <c r="L67" s="1"/>
  <c r="K50"/>
  <c r="L50" s="1"/>
  <c r="K51"/>
  <c r="L51" s="1"/>
  <c r="C11" i="34"/>
  <c r="F20" i="7" s="1"/>
  <c r="F18" s="1"/>
  <c r="F16" s="1"/>
  <c r="F9" s="1"/>
  <c r="C16" i="31" s="1"/>
  <c r="C13" s="1"/>
  <c r="C11" s="1"/>
  <c r="C9" s="1"/>
  <c r="G28" i="35"/>
  <c r="I72" i="34"/>
  <c r="H72"/>
  <c r="D11"/>
  <c r="G20" i="7" s="1"/>
  <c r="G18" s="1"/>
  <c r="G16" s="1"/>
  <c r="G9" s="1"/>
  <c r="D16" i="31" s="1"/>
  <c r="D13" s="1"/>
  <c r="D11" s="1"/>
  <c r="D9" s="1"/>
  <c r="H28" i="35"/>
  <c r="J13" i="14"/>
  <c r="G15"/>
  <c r="K66" i="33"/>
  <c r="L66"/>
  <c r="G54" i="34"/>
  <c r="I28" i="35"/>
  <c r="E11" i="34"/>
  <c r="H20" i="7" s="1"/>
  <c r="H18" s="1"/>
  <c r="H16" s="1"/>
  <c r="H9" s="1"/>
  <c r="E16" i="31" s="1"/>
  <c r="E13" s="1"/>
  <c r="E11" s="1"/>
  <c r="E9" s="1"/>
  <c r="G96" i="34" l="1"/>
  <c r="H96" s="1"/>
  <c r="I96" s="1"/>
  <c r="I28" i="15"/>
  <c r="J80" i="35" s="1"/>
  <c r="E146" i="36" s="1"/>
  <c r="E129" s="1"/>
  <c r="F94" i="34"/>
  <c r="G94" s="1"/>
  <c r="J55" i="33"/>
  <c r="F26" i="34"/>
  <c r="G26" s="1"/>
  <c r="H26" s="1"/>
  <c r="I26" s="1"/>
  <c r="I15" i="15"/>
  <c r="I13" s="1"/>
  <c r="I11" s="1"/>
  <c r="J99" i="33"/>
  <c r="K99" s="1"/>
  <c r="L99" s="1"/>
  <c r="F89" i="34"/>
  <c r="G89" s="1"/>
  <c r="G91"/>
  <c r="G44"/>
  <c r="F36"/>
  <c r="G36" s="1"/>
  <c r="H36" s="1"/>
  <c r="I36" s="1"/>
  <c r="L77" i="33"/>
  <c r="K77"/>
  <c r="I90"/>
  <c r="J90" s="1"/>
  <c r="K90" s="1"/>
  <c r="L90" s="1"/>
  <c r="J96"/>
  <c r="K96" s="1"/>
  <c r="L96" s="1"/>
  <c r="F76" i="34"/>
  <c r="G78"/>
  <c r="H78" s="1"/>
  <c r="I78" s="1"/>
  <c r="F27"/>
  <c r="G27" s="1"/>
  <c r="J59" i="33"/>
  <c r="K59" s="1"/>
  <c r="L59" s="1"/>
  <c r="F24" i="34"/>
  <c r="G24" s="1"/>
  <c r="J42" i="33"/>
  <c r="K42" s="1"/>
  <c r="L42" s="1"/>
  <c r="F85" i="34"/>
  <c r="G87"/>
  <c r="H87" s="1"/>
  <c r="I87" s="1"/>
  <c r="L54" i="33"/>
  <c r="K54"/>
  <c r="G13" i="14"/>
  <c r="I29" i="33"/>
  <c r="K95"/>
  <c r="L95" s="1"/>
  <c r="K98"/>
  <c r="L98" s="1"/>
  <c r="Q11" i="30"/>
  <c r="Q10"/>
  <c r="F25" i="34"/>
  <c r="G25" s="1"/>
  <c r="H25" s="1"/>
  <c r="I25" s="1"/>
  <c r="J52" i="33"/>
  <c r="L32"/>
  <c r="K32"/>
  <c r="H54" i="34"/>
  <c r="I54" s="1"/>
  <c r="K52" i="33" l="1"/>
  <c r="L52" s="1"/>
  <c r="J29"/>
  <c r="F22" i="34"/>
  <c r="I21" i="33"/>
  <c r="H91" i="34"/>
  <c r="I91" s="1"/>
  <c r="H94"/>
  <c r="I94"/>
  <c r="G85"/>
  <c r="F83"/>
  <c r="H24"/>
  <c r="I24"/>
  <c r="H27"/>
  <c r="I27"/>
  <c r="G76"/>
  <c r="H76" s="1"/>
  <c r="I76" s="1"/>
  <c r="F70"/>
  <c r="G70" s="1"/>
  <c r="H70" s="1"/>
  <c r="I70" s="1"/>
  <c r="H44"/>
  <c r="I44" s="1"/>
  <c r="H89"/>
  <c r="I89"/>
  <c r="K55" i="33"/>
  <c r="L55" s="1"/>
  <c r="G83" i="34" l="1"/>
  <c r="H83" s="1"/>
  <c r="I83" s="1"/>
  <c r="F81"/>
  <c r="I20" i="33"/>
  <c r="J21"/>
  <c r="K29"/>
  <c r="L29" s="1"/>
  <c r="H85" i="34"/>
  <c r="I85" s="1"/>
  <c r="G22"/>
  <c r="F20"/>
  <c r="H22" l="1"/>
  <c r="I22" s="1"/>
  <c r="J20" i="33"/>
  <c r="I19"/>
  <c r="G20" i="34"/>
  <c r="H20" s="1"/>
  <c r="I20" s="1"/>
  <c r="F13"/>
  <c r="K21" i="33"/>
  <c r="L21" s="1"/>
  <c r="F79" i="34"/>
  <c r="G79" s="1"/>
  <c r="H79" s="1"/>
  <c r="I79" s="1"/>
  <c r="G81"/>
  <c r="K20" i="33" l="1"/>
  <c r="L20" s="1"/>
  <c r="H81" i="34"/>
  <c r="I81" s="1"/>
  <c r="J28" i="35"/>
  <c r="E15" i="36" s="1"/>
  <c r="E9" s="1"/>
  <c r="F11" i="34"/>
  <c r="G13"/>
  <c r="H13" s="1"/>
  <c r="I13" s="1"/>
  <c r="I17" i="33"/>
  <c r="J19"/>
  <c r="K19" s="1"/>
  <c r="L19" s="1"/>
  <c r="J17" l="1"/>
  <c r="I15"/>
  <c r="G11" i="34"/>
  <c r="H11" s="1"/>
  <c r="I11" s="1"/>
  <c r="I20" i="7"/>
  <c r="I18" s="1"/>
  <c r="I16" s="1"/>
  <c r="I9" s="1"/>
  <c r="K17" i="33" l="1"/>
  <c r="L17"/>
  <c r="C10" i="12"/>
  <c r="F16" i="31"/>
  <c r="J15" i="33"/>
  <c r="I13"/>
  <c r="J13" s="1"/>
  <c r="K13" s="1"/>
  <c r="L13" s="1"/>
  <c r="K15" l="1"/>
  <c r="L15" s="1"/>
  <c r="C11" i="12"/>
  <c r="F13" i="31"/>
  <c r="F11" s="1"/>
  <c r="F9" s="1"/>
</calcChain>
</file>

<file path=xl/comments1.xml><?xml version="1.0" encoding="utf-8"?>
<comments xmlns="http://schemas.openxmlformats.org/spreadsheetml/2006/main">
  <authors>
    <author>Tatev</author>
    <author>User</author>
    <author>SCHOOL</author>
  </authors>
  <commentList>
    <comment ref="B23" authorId="0">
      <text>
        <r>
          <rPr>
            <b/>
            <sz val="8"/>
            <color indexed="81"/>
            <rFont val="Tahoma"/>
            <family val="2"/>
          </rPr>
          <t>Tatev: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45" authorId="1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avelacrel em 1ov
</t>
        </r>
      </text>
    </comment>
    <comment ref="F236" authorId="2">
      <text>
        <r>
          <rPr>
            <b/>
            <sz val="9"/>
            <color indexed="81"/>
            <rFont val="Tahoma"/>
            <family val="2"/>
          </rPr>
          <t>SCHOOL:</t>
        </r>
        <r>
          <rPr>
            <sz val="9"/>
            <color indexed="81"/>
            <rFont val="Tahoma"/>
            <family val="2"/>
          </rPr>
          <t xml:space="preserve">
avelacrel em 2 ov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A8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A9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E9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5" authorId="0">
      <text>
        <r>
          <rPr>
            <sz val="8"/>
            <color indexed="81"/>
            <rFont val="Times Armenian"/>
            <family val="1"/>
          </rPr>
          <t>§²Ìxx¦ Ïá¹ áõÝ»óáÕ: úñÇÝ³Ï ²Ì01</t>
        </r>
      </text>
    </comment>
    <comment ref="C15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5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B20" authorId="0">
      <text>
        <r>
          <rPr>
            <sz val="8"/>
            <color indexed="81"/>
            <rFont val="Times Armenian"/>
            <family val="1"/>
          </rPr>
          <t>§Ìîxx¦ Ïá¹ áõÝ»óáÕ: úñÇÝ³Ï Ìî01</t>
        </r>
      </text>
    </comment>
    <comment ref="C20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20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B24" authorId="0">
      <text>
        <r>
          <rPr>
            <sz val="8"/>
            <color indexed="81"/>
            <rFont val="Times Armenian"/>
            <family val="1"/>
          </rPr>
          <t>§üÌxx¦ Ïá¹ áõÝ»óáÕ: úñÇÝ³Ï üÌ01</t>
        </r>
      </text>
    </comment>
    <comment ref="C24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24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27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A28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E28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34" authorId="0">
      <text>
        <r>
          <rPr>
            <sz val="8"/>
            <color indexed="81"/>
            <rFont val="Times Armenian"/>
            <family val="1"/>
          </rPr>
          <t>§²Ìxx¦ Ïá¹ áõÝ»óáÕ: úñÇÝ³Ï ²Ì01</t>
        </r>
      </text>
    </comment>
    <comment ref="C34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34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39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A40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E40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46" authorId="0">
      <text>
        <r>
          <rPr>
            <sz val="8"/>
            <color indexed="81"/>
            <rFont val="Times Armenian"/>
            <family val="1"/>
          </rPr>
          <t>§²Ìxx¦ Ïá¹ áõÝ»óáÕ: úñÇÝ³Ï ²Ì01</t>
        </r>
      </text>
    </comment>
    <comment ref="C4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46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52" authorId="0">
      <text>
        <r>
          <rPr>
            <sz val="8"/>
            <color indexed="81"/>
            <rFont val="Times Armenian"/>
            <family val="1"/>
          </rPr>
          <t>§Ìîxx¦ Ïá¹ áõÝ»óáÕ: úñÇÝ³Ï Ìî01</t>
        </r>
      </text>
    </comment>
    <comment ref="C52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52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B56" authorId="0">
      <text>
        <r>
          <rPr>
            <sz val="8"/>
            <color indexed="81"/>
            <rFont val="Times Armenian"/>
            <family val="1"/>
          </rPr>
          <t>§üÌxx¦ Ïá¹ áõÝ»óáÕ: úñÇÝ³Ï üÌ01</t>
        </r>
      </text>
    </comment>
    <comment ref="C5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56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59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A60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E60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66" authorId="0">
      <text>
        <r>
          <rPr>
            <sz val="8"/>
            <color indexed="81"/>
            <rFont val="Times Armenian"/>
            <family val="1"/>
          </rPr>
          <t>§²Ìxx¦ Ïá¹ áõÝ»óáÕ: úñÇÝ³Ï ²Ì01</t>
        </r>
      </text>
    </comment>
    <comment ref="C6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66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72" authorId="0">
      <text>
        <r>
          <rPr>
            <sz val="8"/>
            <color indexed="81"/>
            <rFont val="Times Armenian"/>
            <family val="1"/>
          </rPr>
          <t>§Ìîxx¦ Ïá¹ áõÝ»óáÕ: úñÇÝ³Ï Ìî01</t>
        </r>
      </text>
    </comment>
    <comment ref="C72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72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B76" authorId="0">
      <text>
        <r>
          <rPr>
            <sz val="8"/>
            <color indexed="81"/>
            <rFont val="Times Armenian"/>
            <family val="1"/>
          </rPr>
          <t>§üÌxx¦ Ïá¹ áõÝ»óáÕ: úñÇÝ³Ï üÌ01</t>
        </r>
      </text>
    </comment>
    <comment ref="C7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76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79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A80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E80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86" authorId="0">
      <text>
        <r>
          <rPr>
            <sz val="8"/>
            <color indexed="81"/>
            <rFont val="Times Armenian"/>
            <family val="1"/>
          </rPr>
          <t>§²Ìxx¦ Ïá¹ áõÝ»óáÕ: úñÇÝ³Ï ²Ì01</t>
        </r>
      </text>
    </comment>
    <comment ref="C8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86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92" authorId="0">
      <text>
        <r>
          <rPr>
            <sz val="8"/>
            <color indexed="81"/>
            <rFont val="Times Armenian"/>
            <family val="1"/>
          </rPr>
          <t>§Ìîxx¦ Ïá¹ áõÝ»óáÕ: úñÇÝ³Ï Ìî01</t>
        </r>
      </text>
    </comment>
    <comment ref="C92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92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B96" authorId="0">
      <text>
        <r>
          <rPr>
            <sz val="8"/>
            <color indexed="81"/>
            <rFont val="Times Armenian"/>
            <family val="1"/>
          </rPr>
          <t>§üÌxx¦ Ïá¹ áõÝ»óáÕ: úñÇÝ³Ï üÌ01</t>
        </r>
      </text>
    </comment>
    <comment ref="C9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96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99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A100" authorId="0">
      <text>
        <r>
          <rPr>
            <sz val="8"/>
            <color indexed="81"/>
            <rFont val="Times Armenian"/>
            <family val="1"/>
          </rPr>
          <t>§Àxxx¦ ¹³ëÇã áõÝ»óáÕ: úñÇÝ³Ï À001</t>
        </r>
      </text>
    </comment>
    <comment ref="E100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06" authorId="0">
      <text>
        <r>
          <rPr>
            <sz val="8"/>
            <color indexed="81"/>
            <rFont val="Times Armenian"/>
            <family val="1"/>
          </rPr>
          <t>§²Ìxx¦ Ïá¹ áõÝ»óáÕ: úñÇÝ³Ï ²Ì01</t>
        </r>
      </text>
    </comment>
    <comment ref="C10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06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A111" authorId="0">
      <text>
        <r>
          <rPr>
            <sz val="8"/>
            <color indexed="81"/>
            <rFont val="Times Armenian"/>
            <family val="1"/>
          </rPr>
          <t>§xxxx¦ ¹³ëÇã áõÝ»óáÕ: úñÇÝ³Ï 1458</t>
        </r>
      </text>
    </comment>
    <comment ref="E112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18" authorId="0">
      <text>
        <r>
          <rPr>
            <sz val="8"/>
            <color indexed="81"/>
            <rFont val="Times Armenian"/>
            <family val="1"/>
          </rPr>
          <t>§²Ìxx¦ Ïá¹ áõÝ»óáÕ: úñÇÝ³Ï ²Ì01</t>
        </r>
      </text>
    </comment>
    <comment ref="C118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18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128" authorId="0">
      <text>
        <r>
          <rPr>
            <sz val="8"/>
            <color indexed="81"/>
            <rFont val="Times Armenian"/>
            <family val="1"/>
          </rPr>
          <t>§Îxxx¦ ¹³ëÇã áõÝ»óáÕ: úñÇÝ³Ï Î001</t>
        </r>
      </text>
    </comment>
    <comment ref="E129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31" authorId="0">
      <text>
        <r>
          <rPr>
            <sz val="8"/>
            <color indexed="81"/>
            <rFont val="Times Armenian"/>
            <family val="1"/>
          </rPr>
          <t>§²Òxx¦ Ïá¹ áõÝ»óáÕ: úñÇÝ³Ï ²Ò01</t>
        </r>
      </text>
    </comment>
    <comment ref="C131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31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B136" authorId="0">
      <text>
        <r>
          <rPr>
            <sz val="8"/>
            <color indexed="81"/>
            <rFont val="Times Armenian"/>
            <family val="1"/>
          </rPr>
          <t>§²Òxx¦ Ïá¹ áõÝ»óáÕ: úñÇÝ³Ï ²Ò01</t>
        </r>
      </text>
    </comment>
    <comment ref="C13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36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B141" authorId="0">
      <text>
        <r>
          <rPr>
            <sz val="8"/>
            <color indexed="81"/>
            <rFont val="Times Armenian"/>
            <family val="1"/>
          </rPr>
          <t>§²Òxx¦ Ïá¹ áõÝ»óáÕ: úñÇÝ³Ï ²Ò01</t>
        </r>
      </text>
    </comment>
    <comment ref="C141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41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B146" authorId="0">
      <text>
        <r>
          <rPr>
            <sz val="8"/>
            <color indexed="81"/>
            <rFont val="Times Armenian"/>
            <family val="1"/>
          </rPr>
          <t>§²Òxx¦ Ïá¹ áõÝ»óáÕ: úñÇÝ³Ï ²Ò01</t>
        </r>
      </text>
    </comment>
    <comment ref="C146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46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158" authorId="0">
      <text>
        <r>
          <rPr>
            <sz val="8"/>
            <color indexed="81"/>
            <rFont val="Times Armenian"/>
            <family val="1"/>
          </rPr>
          <t>§üxxx¦ ¹³ëÇã áõÝ»óáÕ: úñÇÝ³Ï ü001</t>
        </r>
      </text>
    </comment>
    <comment ref="E159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61" authorId="0">
      <text>
        <r>
          <rPr>
            <sz val="8"/>
            <color indexed="81"/>
            <rFont val="Times Armenian"/>
            <family val="1"/>
          </rPr>
          <t>§ìîxx¦ Ïá¹ áõÝ»óáÕ: úñÇÝ³Ï ìî01</t>
        </r>
      </text>
    </comment>
    <comment ref="C161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61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164" authorId="0">
      <text>
        <r>
          <rPr>
            <sz val="8"/>
            <color indexed="81"/>
            <rFont val="Times Armenian"/>
            <family val="1"/>
          </rPr>
          <t>§üxxx¦ ¹³ëÇã áõÝ»óáÕ: úñÇÝ³Ï ü001</t>
        </r>
      </text>
    </comment>
    <comment ref="E165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67" authorId="0">
      <text>
        <r>
          <rPr>
            <sz val="8"/>
            <color indexed="81"/>
            <rFont val="Times Armenian"/>
            <family val="1"/>
          </rPr>
          <t>§ìØxx¦ Ïá¹ áõÝ»óáÕ: úñÇÝ³Ï ìØ01</t>
        </r>
      </text>
    </comment>
    <comment ref="C167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67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170" authorId="0">
      <text>
        <r>
          <rPr>
            <sz val="8"/>
            <color indexed="81"/>
            <rFont val="Times Armenian"/>
            <family val="1"/>
          </rPr>
          <t>§üxxx¦ ¹³ëÇã áõÝ»óáÕ: úñÇÝ³Ï ü001</t>
        </r>
      </text>
    </comment>
    <comment ref="E171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73" authorId="0">
      <text>
        <r>
          <rPr>
            <sz val="8"/>
            <color indexed="81"/>
            <rFont val="Times Armenian"/>
            <family val="1"/>
          </rPr>
          <t>§´îxx¦ Ïá¹ áõÝ»óáÕ: úñÇÝ³Ï ´î01</t>
        </r>
      </text>
    </comment>
    <comment ref="C173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73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180" authorId="0">
      <text>
        <r>
          <rPr>
            <sz val="8"/>
            <color indexed="81"/>
            <rFont val="Times Armenian"/>
            <family val="1"/>
          </rPr>
          <t>§üxxx¦ ¹³ëÇã áõÝ»óáÕ: úñÇÝ³Ï ü001</t>
        </r>
      </text>
    </comment>
    <comment ref="E181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83" authorId="0">
      <text>
        <r>
          <rPr>
            <sz val="8"/>
            <color indexed="81"/>
            <rFont val="Times Armenian"/>
            <family val="1"/>
          </rPr>
          <t>§ØÜxx¦ Ïá¹ áõÝ»óáÕ: úñÇÝ³Ï ØÜ01</t>
        </r>
      </text>
    </comment>
    <comment ref="C183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83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  <comment ref="A186" authorId="0">
      <text>
        <r>
          <rPr>
            <sz val="8"/>
            <color indexed="81"/>
            <rFont val="Times Armenian"/>
            <family val="1"/>
          </rPr>
          <t>§üxxx¦ ¹³ëÇã áõÝ»óáÕ: úñÇÝ³Ï ü001</t>
        </r>
      </text>
    </comment>
    <comment ref="E187" authorId="0">
      <text>
        <r>
          <rPr>
            <sz val="8"/>
            <color indexed="81"/>
            <rFont val="Times Armenian"/>
            <family val="1"/>
          </rPr>
          <t>Èñ³óÝ»É Íñ³·ñÇ ÁÝ¹Ñ³Ýáõñ ·áõÙ³ñÁ</t>
        </r>
      </text>
    </comment>
    <comment ref="B189" authorId="0">
      <text>
        <r>
          <rPr>
            <sz val="8"/>
            <color indexed="81"/>
            <rFont val="Times Armenian"/>
            <family val="1"/>
          </rPr>
          <t>§Ø²xx¦ Ïá¹ áõÝ»óáÕ: úñÇÝ³Ï Ø²01</t>
        </r>
      </text>
    </comment>
    <comment ref="C189" authorId="0">
      <text>
        <r>
          <rPr>
            <sz val="8"/>
            <color indexed="81"/>
            <rFont val="Times Armenian"/>
            <family val="1"/>
          </rPr>
          <t>úñÇÝ³Ï §01.01.10¦</t>
        </r>
      </text>
    </comment>
    <comment ref="E189" authorId="0">
      <text>
        <r>
          <rPr>
            <sz val="8"/>
            <color indexed="81"/>
            <rFont val="Times Armenian"/>
            <family val="1"/>
          </rPr>
          <t>Èñ³óÝ»É ù³Õ³ù³Ï³ÝáõÃÛ³Ý ÙÇçáó³éÙ³Ý ·áõÙ³ñÁ</t>
        </r>
      </text>
    </comment>
  </commentList>
</comments>
</file>

<file path=xl/sharedStrings.xml><?xml version="1.0" encoding="utf-8"?>
<sst xmlns="http://schemas.openxmlformats.org/spreadsheetml/2006/main" count="2645" uniqueCount="1091">
  <si>
    <t>&lt;&lt;Հայաստանի Հանրապետության 2015 թվականի պետական բյուջեի մասին&gt;&gt; ՀՀ օրենքի 6-րդ հոդվածի աղյուսակի և ՀՀ կառավարության 2014 թվականի դեկտեմբերի 18-ի N 1515-Ն որոշման N 2 հավելվածի ցուցանիշներում կատարվող փոփոխությունները</t>
  </si>
  <si>
    <t>&lt;&lt;Հայաստանի Հանրապետության 2015 թվականի պետական բյուջեի մասին&gt;&gt; ՀՀ օրենքի 7-րդ հոդվածի աղյուսակի և ՀՀ կառավարության 2014 թվականի դեկտեմբերի 18-ի N 1515-Ն որոշման N 3 հավելվածի ցուցանիշներում կատարվող փոփոխությունները</t>
  </si>
  <si>
    <t xml:space="preserve">ՀՀ կառավարության 2014 թվականի դեկտեմբերի 18-ի N 1515 որոշման N 5 հավելվածի N 12 աղյուսակում կատարվող փոփոխությունները և լրացումները </t>
  </si>
  <si>
    <t>«Հայաստանի Հանրապետության  2015 թվականի պետական բյուջեի մասին» ՀՀ  օրենքի N 1 հավելվածի N 16 աղյուսակում կատարվող լրացումները</t>
  </si>
  <si>
    <t>ՀՀ կառավարության 2014 թվականի դեկտեմբերի 18-ի N 1515-Ն որոշման N 6 հավելվածի ցուցանիշներում կատարվող փոփոխություններ</t>
  </si>
  <si>
    <t>Տնտեսվարող սուբյեկտներին տրամադրվող դրամաշնորհի գումարը (հազար դրամ)</t>
  </si>
  <si>
    <t>Հայաստանի Հանրապետության կառավարության 2014 թվականի դեկտեմբերի 18-ի N 1515-Ն որոշման N 12 հավելվածի ցուցանիշներում կատարվող լրացումները</t>
  </si>
  <si>
    <t>հազար դրամներով</t>
  </si>
  <si>
    <t>Գանձման համար պատասխանատու պետական կառավարման մարմին(ներ)ը</t>
  </si>
  <si>
    <t>գումարը (հազար դրամով)</t>
  </si>
  <si>
    <t>09111600-1</t>
  </si>
  <si>
    <t>փայտե վառելիք</t>
  </si>
  <si>
    <t>Խ/մ</t>
  </si>
  <si>
    <t>09121700-1</t>
  </si>
  <si>
    <t>բնական գազ</t>
  </si>
  <si>
    <t>09311100-1</t>
  </si>
  <si>
    <t>էլեկտրականություն</t>
  </si>
  <si>
    <t>ԿՎ/ժ</t>
  </si>
  <si>
    <t>09311100-2</t>
  </si>
  <si>
    <t>09311100-3</t>
  </si>
  <si>
    <t>09311100-4</t>
  </si>
  <si>
    <t>էներգետիկ ծառայություններ</t>
  </si>
  <si>
    <t>ՊՊԳՎ</t>
  </si>
  <si>
    <t>Հանրապետության ոստիկանության վետերանների և աշխատակիցների աջակցության &lt;&lt;Վահան&gt;&gt; բարեգործական հիմնադրամ</t>
  </si>
  <si>
    <t>5.10</t>
  </si>
  <si>
    <t>2.6 Այլ</t>
  </si>
  <si>
    <t>Արտաբյուջետային հաշվի ելքերի ֆինանսավորմանն ուղղվող 2015 թվականի արտաբյուջետային միջոցների տարեսկզբի ազատ մնացորդի միջոցներ</t>
  </si>
  <si>
    <t xml:space="preserve">ՀՀ կառավարության 2015 թվականի </t>
  </si>
  <si>
    <t>Տրանսպորտային սարքավորումներ</t>
  </si>
  <si>
    <t>որից`</t>
  </si>
  <si>
    <t>այդ թվում`</t>
  </si>
  <si>
    <t>Այլ ծախսեր</t>
  </si>
  <si>
    <t xml:space="preserve"> áñÇó` Áëï µÛáõç»ï³ÛÇÝ Í³Ëë»ñÇ ïÝï»ë³·Çï³Ï³Ý ¹³ë³Ï³ñ·Ù³Ý Ñá¹í³ÍÝ»ñÇ`</t>
  </si>
  <si>
    <t xml:space="preserve"> - ö³ëï³óÇ ëáóÇ³É³Ï³Ý ³å³ÑáíáõÃÛ³Ý í×³ñÝ»ñ (·áñÍ³ïáõÇ ÏáÕÙÇó)</t>
  </si>
  <si>
    <t>04. ÐÐ Ï³é³í³ñáõÃÛ³ÝÝ ³éÁÝÃ»ñ áëïÇÏ³ÝáõÃÛ³Ý ×³Ý³å³ñÑ³ÛÇÝ áëïÇÏ³ÝáõÃÛ³Ý ÏáÕÙÇó ³ñÓ³Ý³·ñí³Í Ë³ËïáõÙÝ»ñÇ Ñ³Ù³ñ í³ñã³Ï³Ý ïáõ·³ÝùÝ»ñÇ ·³ÝÓáõÙÝ»ñÇó, ·ñ³ÝóÙ³Ý-ùÝÝ³Ï³Ý Í³é³ÛáõÃÛáõÝÝ»ñÇ ¹ÇÙ³ó í×³ñáõÙÝ»ñÇó ¨ ³ÛÉ í×³ñáíÇ Í³é³ÛáõÃÛáõÝÝ»ñ</t>
  </si>
  <si>
    <t xml:space="preserve">05.ÐÐ Ï³é³í³ñáõÃÛ³ÝÝ ³éÁÝÃ»ñ áëïÇÏ³ÝáõÃÛ³Ý ëïáñ³µ³Å³ÝáõÙÝ»ñÇ ÏáÕÙÇó å³ÛÙ³Ý³·ñ³ÛÇÝ ÑÇÙáõÝùÝ»ñáí å³Ñå³ÝáõÃÛ³Ý ¨ ³Ýíï³Ý·áõÃÛ³Ý ³å³ÑáíÙ³Ý ·Íáí Çñ³Ï³Ý³óíáÕ Í³é³ÛáõÃÛáõÝÝ»ñÇ ¹ÇÙ³ó ëï³óíáÕ í×³ñÝ»ñÇ Ñ³ßíÇÝ Ï³ï³ñí³Í Í³Ëë»ñ </t>
  </si>
  <si>
    <t xml:space="preserve">06.ø³Õ³ù³óÇÝ»ñÇÝ µÅßÏ³Ï³Ý û·ÝáõÃÛ³Ý ¨ ëå³ë³ñÏÙ³Ý í×³ñáíÇ Í³é³ÛáõÃÛ³Ý Ù³ïáõóáõÙ </t>
  </si>
  <si>
    <t xml:space="preserve"> - ß»Ýù»ñÇ ¨ ßÇÝáõÃÛáõÝÝ»ñÇ Ï³éáõóáõÙ</t>
  </si>
  <si>
    <t xml:space="preserve"> </t>
  </si>
  <si>
    <t xml:space="preserve">07.ÐÐ ù³Õ³ù³óáõ ³ÝÓÝ³·Çñ ï³Éáõ Ï³Ù ÷áË³Ý³Ï»Éáõ í×³ñáíÇ Í³é³ÛáõÃÛ³Ý Ù³ïáõóáõÙÇó ëï³óíáÕ ÙÇçáóÝ»ñÇ û·ï³·áñÍÙ³Ý  áõÕÕáõÃÛáõÝÝ»ñÁ  </t>
  </si>
  <si>
    <t>Þ³ñáõÝ³Ï³Ï³Ý Í³Ëë»ñ</t>
  </si>
  <si>
    <t>¶áñÍáõÕáõÙÝ»ñÇ ¨ ßñç³·³ÛáõÃÛáõÝÝ»ñÇ Í³Ëë»ñ</t>
  </si>
  <si>
    <t>ä³ÛÙ³Ý³·ñ³ÛÇÝ ³ÛÉ Í³é³ÛáõÃÛáõÝÝ»ñÇ Ó»éùµ»ñáõÙ</t>
  </si>
  <si>
    <t>²ÛÉ Ù³ëÝ³·Çï³Ï³Ý Í³é³ÛáõÃÛáõÝÝ»ñÇ Ó»éùµ»ñáõÙ</t>
  </si>
  <si>
    <t>ÀÝÃ³óÇÏ Ýáñá·áõÙ ¨ å³Ñå³ÝáõÙ (Í³é³ÛáõÃÛáõÝÝ»ñ ¨ ÝÛáõÃ»ñ)</t>
  </si>
  <si>
    <t>ÜÛáõÃ»ñ</t>
  </si>
  <si>
    <t>- Ü»ñùÇÝ ïáÏáë³í×³ñÝ»ñ</t>
  </si>
  <si>
    <t>- ²ñï³ùÇÝ ïáÏáë³í×³ñÝ»ñ</t>
  </si>
  <si>
    <t>êàô´êÆ¸Æ²Üºð</t>
  </si>
  <si>
    <t>êáõµëÇ¹Ç³Ý»ñ å»ï³Ï³Ý Ï³½Ù³Ï»ñåáõÃÛáõÝÝ»ñÇÝ</t>
  </si>
  <si>
    <t>êáõµëÇ¹Ç³Ý»ñ áã å»ï³Ï³Ý Ï³½Ù³Ï»ñåáõÃÛáõÝÝ»ñÇÝ</t>
  </si>
  <si>
    <t>¸ð²Ø²ÞÜàðÐÜºð</t>
  </si>
  <si>
    <t>¸ñ³Ù³ßÝáñÑÝ»ñ ÙÇç³½·³ÛÇÝ Ï³½Ù³Ï»ñåáõÃÛáõÝÝ»ñÇÝ</t>
  </si>
  <si>
    <t>ÀÝÃ³óÇÏ ¹ñ³Ù³ßÝáñÑÝ»ñ å»ï³Ï³Ý Ñ³ïí³ÍÇ ³ÛÉ Ù³Ï³ñ¹³ÏÝ»ñÇÝ</t>
  </si>
  <si>
    <t>- ²ÛÉ ÁÝÃ³óÇÏ ¹ñ³Ù³ßÝáñÑÝ»ñ</t>
  </si>
  <si>
    <t>êáóÇ³É³Ï³Ý û·ÝáõÃÛ³Ý ¹ñ³Ù³Ï³Ý ³ñï³Ñ³ÛïáõÃÛ³Ùµ Ýå³ëïÝ»ñ (µÛáõç»Çó)</t>
  </si>
  <si>
    <t>- ÐÇí³Ý¹áõÃÛ³Ý ¨ Ñ³ßÙ³Ý¹³ÙáõÃÛ³Ý Ýå³ëïÝ»ñ µÛáõç»Çó</t>
  </si>
  <si>
    <t>- Ø³ÛñáõÃÛ³Ý Ýå³ëïÝ»ñ µÛáõç»Çó</t>
  </si>
  <si>
    <t>- ºñ»Ë³Ý»ñÇ Ï³Ù ÁÝï³Ý»Ï³Ý Ýå³ëïÝ»ñ µÛáõç»Çó</t>
  </si>
  <si>
    <t>- ¶áñÍ³½ñÏáõÃÛ³Ý Ýå³ëïÝ»ñ µÛáõç»Çó</t>
  </si>
  <si>
    <t>- Î»Ýë³Ãáß³ÏÇ ³ÝóÝ»Éáõ Ñ»ï Ï³åí³Í ¨ ï³ñÇù³ÛÇÝ Ýå³ëïÝ»ñ µÛáõç»Çó</t>
  </si>
  <si>
    <t>- ÐáõÕ³ñÏ³íáñáõÃÛ³Ý Ýå³ëïÝ»ñ µÛáõç»Çó</t>
  </si>
  <si>
    <t>- ÎñÃ³Ï³Ý, Ùß³ÏáõÃ³ÛÇÝ ¨ ëåáñï³ÛÇÝ Ýå³ëïÝ»ñ µÛáõç»Çó</t>
  </si>
  <si>
    <t>- ²ÛÉ Ýå³ëïÝ»ñ µÛáõç»Çó</t>
  </si>
  <si>
    <t>Î»Ýë³Ãáß³ÏÝ»ñ</t>
  </si>
  <si>
    <t>²ÚÈ Ì²Êêºð</t>
  </si>
  <si>
    <t>Ð³ñÏ»ñ, å³ñï³¹Çñ í×³ñÝ»ñ ¨ ïáõÛÅ»ñ, áñáÝù Ï³é³í³ñÙ³Ý ï³ñµ»ñ Ù³Ï³ñ¹³ÏÝ»ñÇ ÏáÕÙÇó ÏÇñ³éíáõÙ »Ý ÙÇÙÛ³Ýó ÝÏ³ïÙ³Ùµ</t>
  </si>
  <si>
    <t>ÐÆØÜ²Î²Ü ØÆæàòÜºð</t>
  </si>
  <si>
    <t>- ì³ñã³Ï³Ý ë³ñù³íáñáõÙÝ»ñ</t>
  </si>
  <si>
    <t>01</t>
  </si>
  <si>
    <t>03</t>
  </si>
  <si>
    <t>ÐÐ Ï³é³í³ñáõÃÛ³ÝÝ ³éÁÝÃ»ñ ÐÐ áëïÇÏ³ÝáõÃÛáõÝ</t>
  </si>
  <si>
    <t>³Û¹ ÃíáõÙ`</t>
  </si>
  <si>
    <t>³Û¹ ÃíáõÙª</t>
  </si>
  <si>
    <t>²ÛÉ Ù³ñÙÇÝÝ»ñ</t>
  </si>
  <si>
    <t>îàÎàê²ìÖ²ðÜºð</t>
  </si>
  <si>
    <t>²ÞÊ²î²ÜøÆ ì²ðÒ²îðàôÂÚàôÜ</t>
  </si>
  <si>
    <t>- ä³ñ·¨³ïñáõÙÝ»ñ, ¹ñ³Ù³Ï³Ý Ëñ³ËáõëáõÙÝ»ñ ¨ Ñ³ïáõÏ í×³ñÝ»ñ</t>
  </si>
  <si>
    <t xml:space="preserve"> - ï»Õ»Ï³ïí³Ï³Ý Í³é³ÛáõÃÛáõÝÝ»ñ</t>
  </si>
  <si>
    <t xml:space="preserve"> - Ù³ëÝ³·Çï³Ï³Ý Í³é³ÛáõÃÛáõÝÝ»ñ</t>
  </si>
  <si>
    <t xml:space="preserve"> - Ï³åÇ Í³é³ÛáõÃÛáõÝÝ»ñ</t>
  </si>
  <si>
    <t xml:space="preserve"> - ³ñï³ë³ÑÙ³ÝÛ³Ý ·áñÍáõÕáõÙÝ»ñÇ ·Íáí Í³Ëë»ñ </t>
  </si>
  <si>
    <t xml:space="preserve"> - Ñ³Ù³Ï³ñ·ã³ÛÇÝ Í³é³ÛáõÃÛáõÝÝ»ñ</t>
  </si>
  <si>
    <t xml:space="preserve"> - Ý»ñÏ³Û³óáõóã³Ï³Ý Í³Ëë»ñ</t>
  </si>
  <si>
    <t xml:space="preserve"> - ÁÝ¹Ñ³Ýáõñ µÝáõÛÃÇ ³ÛÉ Í³é³ÛáõÃÛáõÝÝ»ñ</t>
  </si>
  <si>
    <t xml:space="preserve"> - Ù»ù»Ý³Ý»ñÇ ¨ ë³ñù³íáñáõÙÝ»ñÇ ÁÝÃ³óÇÏ Ýáñá·áõÙ ¨ å³Ñå³ÝáõÙ</t>
  </si>
  <si>
    <t xml:space="preserve"> - ·ñ³ë»ÝÛ³Ï³ÛÇÝ ÝÛáõÃ»ñ ¨ Ñ³·áõëï</t>
  </si>
  <si>
    <t xml:space="preserve"> - ïñ³Ýëåáñï³ÛÇÝ ÝÛáõÃ»ñ</t>
  </si>
  <si>
    <t xml:space="preserve"> - Ï»Ýó³Õ³ÛÇÝ ¨ Ñ³Ýñ³ÛÇÝ ëÝÝ¹Ç ÝÛáõÃ»ñ</t>
  </si>
  <si>
    <t xml:space="preserve"> - Ñ³ïáõÏ Ýå³ï³Ï³ÛÇÝ ³ÛÉ ÝÛáõÃ»ñ</t>
  </si>
  <si>
    <t xml:space="preserve"> - å³ñï³¹Çñ í×³ñÝ»ñ</t>
  </si>
  <si>
    <t xml:space="preserve"> - ²ßË³ïáÕÝ»ñÇ ³ßË³ï³í³ñÓ»ñ ¨ Ñ³í»É³í×³ñÝ»ñ</t>
  </si>
  <si>
    <t xml:space="preserve"> - ß»Ýù»ñÇ ¨ Ï³éáõÛóÝ»ñÇ ÁÝÃ³óÇÏ Ýáñá·áõÙ ¨ å³Ñå³ÝáõÙ</t>
  </si>
  <si>
    <t xml:space="preserve"> - Ý»ñùÇÝ ·áñÍáõÕáõÙÝ»ñ </t>
  </si>
  <si>
    <t xml:space="preserve"> - í»ñ³å³ïñ³ëïÙ³Ý ¨ áõëáõóÙ³Ý ÝÛáõÃ»ñ</t>
  </si>
  <si>
    <t xml:space="preserve"> - ·áõÛùÇ ¨ ë³ñù³íáñáõÙÝ»ñÇ í³ñÓ³Ï³ÉáõÃÛáõÝ</t>
  </si>
  <si>
    <t xml:space="preserve"> - ³ÛÉ Í³Ëë»ñ</t>
  </si>
  <si>
    <t xml:space="preserve"> - ß»Ýù»ñÇ ¨ ßÇÝáõÃÛáõÝÝ»ñÇ Ï³åÇï³É í»ñ³Ýáñá·áõÙ</t>
  </si>
  <si>
    <t xml:space="preserve"> - ïñ³Ýëåáñï³ÛÇÝ ë³ñù³íáñáõÙÝ»ñ</t>
  </si>
  <si>
    <t xml:space="preserve"> - Ý³Ë³·Í³Ñ»ï³½áï³Ï³Ý Í³Ëë»ñ</t>
  </si>
  <si>
    <t xml:space="preserve"> - ß»Ýù»ñÇ ¨ Ï³éáõÛóÝ»ñÇ  ÁÝÃ³óÇÏ Ýáñá·áõÙ ¨ å³Ñå³ÝáõÙ</t>
  </si>
  <si>
    <t xml:space="preserve"> - ³éáÕç³å³Ñ³Ï³Ý ¨ É³µáñ³ïáñ ÝÛáõÃ»ñ</t>
  </si>
  <si>
    <t xml:space="preserve"> - ³ÛÉ í³ñÓ³ïñáõÃÛáõÝÝ»ñ</t>
  </si>
  <si>
    <t xml:space="preserve"> - ¿Ý»ñ·»ïÇÏ Í³é³ÛáõÃÛáõÝÝ»ñ</t>
  </si>
  <si>
    <t xml:space="preserve"> - ÏáÙáõÝ³É Í³é³ÛáõÃÛáõÝÝ»ñ</t>
  </si>
  <si>
    <t xml:space="preserve"> - ³ÛÉ Ù»ù»Ý³Ý»ñ ¨  ë³ñù³íáñáõÙÝ»ñ</t>
  </si>
  <si>
    <t xml:space="preserve"> - í³ñã³Ï³Ý ë³ñù³íáñáõÙÝ»ñ</t>
  </si>
  <si>
    <t>01. ÐÐ Ï³é³í³ñáõÃÛ³Ý å³Ñáõëï³ÛÇÝ ýáÝ¹</t>
  </si>
  <si>
    <t xml:space="preserve"> áñÇó Áëï µÛáõç»ï³ÛÇÝ Í³Ëë»ñÇ ïÝï»ë³·Çï³Ï³Ý ¹³ë³Ï³ñ·Ù³Ý Ñá¹í³ÍÝ»ñÇ`</t>
  </si>
  <si>
    <t>²é³çÇÝ »é³ÙëÛ³Ï</t>
  </si>
  <si>
    <t>²é³çÇÝ ÏÇë³ÙÛ³Ï</t>
  </si>
  <si>
    <t>ÆÝÝ ³ÙÇë</t>
  </si>
  <si>
    <t>x</t>
  </si>
  <si>
    <t>Տարի</t>
  </si>
  <si>
    <t>ԸՆԴԱՄԵՆԸ</t>
  </si>
  <si>
    <t>այդ թվում՝</t>
  </si>
  <si>
    <t>Այլ եկամուտներ</t>
  </si>
  <si>
    <t>Բաժին</t>
  </si>
  <si>
    <t>Խումբ</t>
  </si>
  <si>
    <t>Դաս</t>
  </si>
  <si>
    <t xml:space="preserve"> Տարի </t>
  </si>
  <si>
    <t>ԸՆԴԱՄԵՆԸ ԾԱԽՍԵՐ</t>
  </si>
  <si>
    <t>ՀԱՍԱՐԱԿԱԿԱՆ ԿԱՐԳ, ԱՆՎՏԱՆԳՈՒԹՅՈՒՆ ԵՎ ԴԱՏԱԿԱՆ ԳՈՐԾՈՒՆԵՈՒԹՅՈՒՆ</t>
  </si>
  <si>
    <t>Հասարակական կարգ և անվտանգություն</t>
  </si>
  <si>
    <t>Ոստիկանություն</t>
  </si>
  <si>
    <t>ԱՇԽԱՏԱՆՔԻ ՎԱՐՁԱՏՐՈՒԹՅՈՒՆ</t>
  </si>
  <si>
    <t>Ընթացիկ նորոգում և պահպանում (ծառայություններ և նյութեր)</t>
  </si>
  <si>
    <t>Նյութեր</t>
  </si>
  <si>
    <t>ՈՉ ՖԻՆԱՆՍԱԿԱՆ ԱԿՏԻՎՆԵՐԻ ՀԵՏ ԳՈՐԾԱՌՆՈՒԹՅՈՒՆՆԵՐ</t>
  </si>
  <si>
    <t>ՈՉ ՖԻՆԱՆՍԱԿԱՆ ԱԿՏԻՎՆԵՐԻ ԳԾՈՎ ԾԱԽՍԵՐ</t>
  </si>
  <si>
    <t>ՀԻՄՆԱԿԱՆ ՄԻՋՈՑՆԵՐ</t>
  </si>
  <si>
    <t>ՇԵՆՔԵՐ ԵՎ ՇԻՆՈՒԹՅՈՒՆՆԵՐ</t>
  </si>
  <si>
    <t>ԱՅԼ ՀԻՄՆԱԿԱՆ ՄԻՋՈՑՆԵՐ</t>
  </si>
  <si>
    <t>Աղյուսակ N 1</t>
  </si>
  <si>
    <t>ՀՀ կառավարությանն առընթեր ոստիկանություն</t>
  </si>
  <si>
    <t>Աղյուսակ N 2</t>
  </si>
  <si>
    <t xml:space="preserve">Բյուջետային ծախսերի գործառնական դասակարգման </t>
  </si>
  <si>
    <t>ԾՐԱԳՐԵՐԻ ԵՎ ԿԱՏԱՐՈՂՆԵՐԻ ԱՆՎԱՆՈՒՄՆԵՐԸ</t>
  </si>
  <si>
    <t>Ընդամենը ոչ ֆինանսական ակտիվների գծով ծախսեր</t>
  </si>
  <si>
    <t>Շենքերի և շինությունների շինարարություն</t>
  </si>
  <si>
    <t>Շենքերի և շինությունների կապիտալ վերանորոգում</t>
  </si>
  <si>
    <t>Նախագծահետազոտական, գեոդեզիա-քարտեզագրական աշխատանքներ</t>
  </si>
  <si>
    <t>Ոչ ֆինանսական ակտիվների գծով այլ ծախսեր</t>
  </si>
  <si>
    <t>Աղյուսակ N 3</t>
  </si>
  <si>
    <t>Բյուջետային ծախսերի գործառնական դասակարգման</t>
  </si>
  <si>
    <t>որից՝</t>
  </si>
  <si>
    <t>Եկամտատեսակը</t>
  </si>
  <si>
    <t>Արտաբյուջետային միջոցներ</t>
  </si>
  <si>
    <t>հատ</t>
  </si>
  <si>
    <t>քանակը</t>
  </si>
  <si>
    <t xml:space="preserve">Բաժին N 03  Խումբ N 01  Դաս N 01  </t>
  </si>
  <si>
    <t>Չափորոշիչներ</t>
  </si>
  <si>
    <t>Առաջին եռամսյակ</t>
  </si>
  <si>
    <t>Առաջին կիսամյակ</t>
  </si>
  <si>
    <t>Ինն ամիս</t>
  </si>
  <si>
    <t>ՀՀ կառավարությանն առընթեր ՀՀ ոստիկանություն</t>
  </si>
  <si>
    <t>ՊԵՏԱԿԱՆ ԲՅՈՒՋԵԻ ԵԿԱՄՈՒՏՆԵՐ</t>
  </si>
  <si>
    <t>Ð³ñÏ³ÛÇÝ »Ï³ÙáõïÝ»ñ ¨ å»ï³Ï³Ý ïáõñù</t>
  </si>
  <si>
    <t xml:space="preserve">  ä³ßïáÝ³Ï³Ý ¹ñ³Ù³ßÝáñÑÝ»ñ</t>
  </si>
  <si>
    <t>ä²ÞîàÜ²Î²Ü îð²ÜêüºðîÜºð</t>
  </si>
  <si>
    <t xml:space="preserve"> Ցուցանիշների փոփոխություն (գումարների ավելացումը ներկայացված է դրական նշանով)                                                                                                                   </t>
  </si>
  <si>
    <t>1. Եկամուտների գծով</t>
  </si>
  <si>
    <t>Բյուջետային ծախսերի գործառնական դասակարգման բաժինների, խմբերի և դասերի անվանումները</t>
  </si>
  <si>
    <t>Շարունակական ծախսեր</t>
  </si>
  <si>
    <t>Գնման ձևը</t>
  </si>
  <si>
    <t>Կապի ծառայություններ</t>
  </si>
  <si>
    <t>Տեղեկատվական ծառայություններ</t>
  </si>
  <si>
    <t>Ներկայացուցչական ծախսեր</t>
  </si>
  <si>
    <t>Մեքենաների և սարքավորումների ընթացիկ նորոգում և պահպանում</t>
  </si>
  <si>
    <t xml:space="preserve">Գրասենյակային նյութեր և հագուստ </t>
  </si>
  <si>
    <t>Վարչական սարքավորումներ</t>
  </si>
  <si>
    <t>Ընթացիկ դրամաշնորհներ պետական հատվածի այլ մակարդակներին</t>
  </si>
  <si>
    <t>ԲԸԱՀ</t>
  </si>
  <si>
    <t>ՇՀ</t>
  </si>
  <si>
    <t>Շենքերի և կառույցների ընթացիկ նորոգում և պահպանում</t>
  </si>
  <si>
    <t>Կենցաղային և հանրային սննդի նյութեր</t>
  </si>
  <si>
    <t>ՀՀ ոստիկանության անձնագրային և վիզաների վարչության Չարբախի անձնագրային խմբի վարչական շենքի կապիտալ վերանորոգում</t>
  </si>
  <si>
    <t>ՀՀ ոստիկանության ՓՔ վարչության վարչական մասնաշենքի կապիտալ վերանորոգում</t>
  </si>
  <si>
    <t>Անվանումը</t>
  </si>
  <si>
    <t>Չափի
միավորը</t>
  </si>
  <si>
    <t>Ցուցանիշների
փոփոխությունները
(ավելացումները նշված են դրական նշանով)</t>
  </si>
  <si>
    <t>Ընդհանուր բնույթի այլ ծառայություններ</t>
  </si>
  <si>
    <t>ՀՀ կառավարությանն առընթեր ՀՀ ոստիկանության անձնագրային և վիզաների վարչության Մասիսի անձն. բաժանմունքի վարչական շենքի կապիտալ վերանորոգման  հետ կապված նախագծահետազոտական ծախսեր</t>
  </si>
  <si>
    <t>ՀՀ ոստիկանության անձնագրային և վիզաների վարչության Մասիսի անձնագրային բաժանմունքի նոր վարչական շենքի կառուցում</t>
  </si>
  <si>
    <t>ԿՀ 01</t>
  </si>
  <si>
    <t>Հատուկ նպատակային այլ նյութեր</t>
  </si>
  <si>
    <t>Այլ ընթացիկ դրամաշնորհներ</t>
  </si>
  <si>
    <t>ԱՅԼ ԾԱԽՍԵՐ</t>
  </si>
  <si>
    <t>Ìñ³·ñ³ÛÇÝ ¹³ëÇãÁ</t>
  </si>
  <si>
    <t>¶áñÍ³é³Ï³Ý ¹³ëÇãÁ</t>
  </si>
  <si>
    <t>Ìñ³·Çñ/ø³Õ³ù³Ï³ÝáõÃÛ³Ý ÙÇçáó³éáõÙ</t>
  </si>
  <si>
    <t>Ìñ³·ÇñÁ</t>
  </si>
  <si>
    <t>ØÇçáó³éáõÙÁ</t>
  </si>
  <si>
    <t>(Ñ³½³ñ ¹ñ³Ù)</t>
  </si>
  <si>
    <t>Ìð²¶Æð</t>
  </si>
  <si>
    <t>Ìñ³·ñÇ ÝÏ³ñ³·ñáõÃÛáõÝÁ</t>
  </si>
  <si>
    <t>ì»ñçÝ³Ï³Ý ³ñ¹ÛáõÝùÇ ÝÏ³ñ³·ñáõÃÛáõÝÁ</t>
  </si>
  <si>
    <t>ø³Õ³ù³Ï³ÝáõÃÛ³Ý ÙÇçáó³éáõÙÝ»ñ. Ì³é³ÛáõÃÛáõÝÝ»ñ</t>
  </si>
  <si>
    <t>Ø³ïáõóíáÕ Í³é³ÛáõÃÛ³Ý ÝÏ³ñ³·ñáõÃÛáõÝÁ</t>
  </si>
  <si>
    <t>Ì³é³ÛáõÃÛáõÝ Ù³ïáõóáÕÇ ³Ýí³ÝáõÙÁ</t>
  </si>
  <si>
    <t>&lt;Éñ³óÝ»É ù³Õ³ù³Ï³ÝáõÃÛ³Ý ÙÇçáó³éÙ³Ý ¹³ëÇãÁ&gt;</t>
  </si>
  <si>
    <t>&lt; Éñ³óÝ»É ·áñÍ³é³Ï³Ý ¹³ëÇãÁ &gt;</t>
  </si>
  <si>
    <t>&lt;Èñ³óÝ»É ïñ³Ýëý»ñïÇ ³Ýí³ÝáõÙÁ&gt;</t>
  </si>
  <si>
    <t>îñ³Ýëý»ñïÇ ÝÏ³ñ³·ñáõÃÛáõÝÁ</t>
  </si>
  <si>
    <t>&lt;Èñ³óÝ»É ïñ³Ýëý»ñïÇ ÝÏ³ñ³·ñáõÃÛáõÝÁ&gt;</t>
  </si>
  <si>
    <t>ø³Õ³ù³Ï³ÝáõÃÛ³Ý ÙÇçáó³éáõÙÝ»ñ. üÇÝ³Ýë³íáñÙ³Ý Í³Ëë»ñ</t>
  </si>
  <si>
    <t>&lt;Èñ³óÝ»É ýÇÝ³Ýë³íáñÙ³Ý Í³ËëÇ ³Ýí³ÝáõÙÁ&gt;</t>
  </si>
  <si>
    <t>üÇÝ³Ýë³íáñÙ³Ý Í³ËëÇ ÝÏ³ñ³·ñáõÃÛáõÝÁ</t>
  </si>
  <si>
    <t>&lt;Èñ³óÝ»É ýÇÝ³Ýë³íáñÙ³Ý Í³ËëÇ ÝÏ³ñ³·ñáõÃÛáõÝÁ&gt;</t>
  </si>
  <si>
    <t>ø³Õ³ù³Ï³ÝáõÃÛ³Ý ÙÇçáó³éáõÙÝ»ñ. îñ³Ýëý»ñïÝ»ñ</t>
  </si>
  <si>
    <t>(´³ÅÇÝ/ÊáõÙµ/¸³ë)</t>
  </si>
  <si>
    <t>&lt;Éñ³óÝ»É Íñ³·ñÇ ¹³ëÇãÁ&gt;</t>
  </si>
  <si>
    <t>&lt;Èñ³óÝ»É ³Ýí³ÝáõÙÁ&gt;</t>
  </si>
  <si>
    <t>&lt;Èñ³óÝ»É ³ÏïÇíÇ ÝÏ³ñ³·ñáõÃÛáõÝÁ&gt;</t>
  </si>
  <si>
    <t>4. üÇÝ³Ýë³íáñÙ³Ý Íñ³·ñ»ñ ¨ ù³Õ³ù³Ï³ÝáõÃÛ³Ý ÙÇçáó³éáõÙÝ»ñ</t>
  </si>
  <si>
    <t>²ÕÛáõë³Ï 4. üÇÝ³Ýë³íáñÙ³Ý Íñ³·ñ»ñ ¨ ù³Õ³ù³Ï³ÝáõÃÛ³Ý ÙÇçáó³éáõÙÝ»ñ</t>
  </si>
  <si>
    <t>2010 ´Ûáõç»</t>
  </si>
  <si>
    <t>üÆÜ²Üê²ìàðàôØ</t>
  </si>
  <si>
    <t>ì³ñÏ»ñÇ ïñ³Ù³¹ñáõÙ</t>
  </si>
  <si>
    <t>&lt;Èñ³óÝ»É í³ñÏÇ ³Ýí³ÝáõÙÁ&gt;</t>
  </si>
  <si>
    <t xml:space="preserve">ì³ñÏÇ ÝÏ³ñ³·ñáõÃÛáõÝÁ </t>
  </si>
  <si>
    <t>&lt;Èñ³óÝ»É í³ñÏÇ ÝÏ³ñ³·ñáõÃÛáõÝÁ&gt;</t>
  </si>
  <si>
    <t xml:space="preserve">ì³ñÏ»ñÇ Ù³ñáõÙ </t>
  </si>
  <si>
    <t>´³ÅÝ»ïáÙë»ñÇ Ó»éùµ»ñáõÙ</t>
  </si>
  <si>
    <t>&lt;Èñ³óÝ»É Ó»éù µ»ñíáÕ µ³ÅÝ»ïáÙëÇ ³Ýí³ÝáõÙÁ&gt;</t>
  </si>
  <si>
    <t xml:space="preserve">üÇÝ³Ýë³Ï³Ý ³ÏïÇíÇ ÝÏ³ñ³·ñáõÃÛáõÝÁ </t>
  </si>
  <si>
    <t>Î³½Ù³Ï»ñåáõÃÛ³Ý ³Ýí³ÝáõÙÁ, áñÇ µ³ÅÝ»ïáÙë»ñÁ Ó»éù »Ý µ»ñíáõÙ</t>
  </si>
  <si>
    <t>&lt;Èñ³óÝ»É ³ÛÝ Ï³½Ù³Ï»ñåáõÃÛ³Ý ³Ýí³ÝáõÙÁ, áñÇ µ³ÅÝ»ïáÙë»ñÁ Ó»éù »Ý µ»ñíáõÙ&gt;</t>
  </si>
  <si>
    <t xml:space="preserve">îíÛ³É ³ÏïÇíÇ Ñ»ï Ï³åí³Í Íñ³·ÇñÁ (Íñ³·ñ»ñÁ)  </t>
  </si>
  <si>
    <t>&lt;Èñ³óÝ»É ³ÛÝ Íñ³·ñÇ (Íñ³·ñ»ñÇ) ³Ýí³ÝáõÙÝ»ñÁ ¨ Íñ³·ñ³ÛÇÝ ¹³ëÇãÝ»ñÁ, áñáÝó ³éÝãíáõÙ ¿ ³ÏïÇíÁ &gt;</t>
  </si>
  <si>
    <t>öáË³éáõÃÛáõÝÝ»ñÇ Ù³ñáõÙ ¨ ³ÛÉ »Éù»ñ -Ý»ñùÇÝ</t>
  </si>
  <si>
    <t>&lt;Èñ³óÝ»É Ù³ñÙ³Ý ·áñÍ³ñùÇ ³Ýí³ÝáõÙÁ&gt;</t>
  </si>
  <si>
    <t xml:space="preserve">Ø³ñÙ³Ý ·áñÍ³ñùÇ ÝÏ³ñ³·ñáõÃÛáõÝÁ </t>
  </si>
  <si>
    <t>&lt;Èñ³óÝ»É Ù³ñÙ³Ý ·áñÍ³ñùÇ ÝÏ³ñ³·ñáõÃÛáõÝÁ&gt;</t>
  </si>
  <si>
    <t>öáË³éáõÃÛáõÝÝ»ñÇ Ù³ñáõÙ ¨ ³ÛÉ »Éù»ñ -³ñï³ùÇÝ</t>
  </si>
  <si>
    <t>&lt;Èñ³óÝ»É  Ù³ñÙ³Ý ·áñÍ³ñùÇ ³Ýí³ÝáõÙÁ&gt;</t>
  </si>
  <si>
    <t xml:space="preserve">Ø³ñÙ³Ý ·áñÍ³ñùÇ  ÝÏ³ñ³·ñáõÃÛáõÝÁ </t>
  </si>
  <si>
    <t>&lt;Èñ³óÝ»É  Ù³ñÙ³Ý ·áñÍ³ñùÇ ÝÏ³ñ³·ñáõÃÛáõÝÁ&gt;</t>
  </si>
  <si>
    <t>__________ N    -Ն որոշման</t>
  </si>
  <si>
    <t>Ծրագրային դասիչը</t>
  </si>
  <si>
    <t>Ծրագիրը</t>
  </si>
  <si>
    <t>Միջոցառումը</t>
  </si>
  <si>
    <t>Ծրագիր/Քաղաքականության միջոցառում</t>
  </si>
  <si>
    <t>2014 Բյուջե</t>
  </si>
  <si>
    <t>ԾՐԱԳԻՐ</t>
  </si>
  <si>
    <t>Քաղաքականության միջոցառումներ. Ծառայություններ</t>
  </si>
  <si>
    <t>Ապրանքների մատակարարումից և ծառայությունների մատուցումից եկամուտներ</t>
  </si>
  <si>
    <t>03.01.01</t>
  </si>
  <si>
    <t>Դրամով վճարվող աշխատավարձեր և հավելավճարներ</t>
  </si>
  <si>
    <t>Կոդը</t>
  </si>
  <si>
    <t>միավորի գինը</t>
  </si>
  <si>
    <t>Գրասենյակային կահույք</t>
  </si>
  <si>
    <t>Քանակական</t>
  </si>
  <si>
    <t>Հավելված N 1</t>
  </si>
  <si>
    <t xml:space="preserve"> Ցուցանիշների փոփոխությունը (գումարների  ավելացումը ներկայացված է դրական նշանով)                                                                                                                        </t>
  </si>
  <si>
    <t>2. Ծախսերի գծով</t>
  </si>
  <si>
    <t>3. Դեֆիցիտը (պակասուրդը)</t>
  </si>
  <si>
    <t xml:space="preserve"> Ցուցանիշների փոփոխությունը (ծախսերի ավելացումները բերված են դրական նշանով)</t>
  </si>
  <si>
    <t>Հավելված N 3</t>
  </si>
  <si>
    <t>Հավելված N 4</t>
  </si>
  <si>
    <t>Ցուցանիշների փոփոխությունը
(ծախսերի ավելացումը բերված է դրական նշանով)</t>
  </si>
  <si>
    <t>Ծրագրի համարը</t>
  </si>
  <si>
    <t>բաժինը</t>
  </si>
  <si>
    <t>խումբը</t>
  </si>
  <si>
    <t>դասը</t>
  </si>
  <si>
    <t>Ցուցանիշների փոփոխությունը (ավելացումները բերված են դրական նշանով)</t>
  </si>
  <si>
    <t xml:space="preserve">                 այդ թվում՝</t>
  </si>
  <si>
    <t>Հավելված N 6</t>
  </si>
  <si>
    <t>NN
ը/կ</t>
  </si>
  <si>
    <t xml:space="preserve">          այդ թվում`</t>
  </si>
  <si>
    <t>Աղյուսակ N 4</t>
  </si>
  <si>
    <t>Ծախսային ծրագրի անվանումը</t>
  </si>
  <si>
    <t>Ծախսային ծրագիրը կատարող ՀՀ պետական կառավարման մարմնի անվանումը</t>
  </si>
  <si>
    <t>Դրամաշնորհ ստացող տնտեսվարող սուբյեկտի անվանումը</t>
  </si>
  <si>
    <r>
      <t xml:space="preserve"> ՀՀ կառավարությանն առընթեր ոստիկանության Ճանապարհային ոստիկանության կողմից արձանագրված խախտումների համար վարչական տուգանքների գանձումներից, գրանցման-քննական ծառայությունների դիմաց վճարումներ</t>
    </r>
    <r>
      <rPr>
        <b/>
        <sz val="10"/>
        <rFont val="GHEA Mariam"/>
        <family val="3"/>
      </rPr>
      <t xml:space="preserve"> և այլ վճարովի ծառայություններ</t>
    </r>
  </si>
  <si>
    <t>&lt;&lt;Վահան
 բարեգործական
հիմնադրամ&gt;&gt;</t>
  </si>
  <si>
    <t>ԿՀ 02</t>
  </si>
  <si>
    <t>ԿՀ 03</t>
  </si>
  <si>
    <t xml:space="preserve">Պետական բյուջեի դեֆիցիտի ֆինանսավորման աղբյուրներն ու դրանց տարրերի անվանումները </t>
  </si>
  <si>
    <t xml:space="preserve">Ցուցանիշների փոփոխություն (գումարների ավելացումը ներկայացված է դրական նշանով)    </t>
  </si>
  <si>
    <t>Ա. Ներքին աղբյուրներ-ընդամենը</t>
  </si>
  <si>
    <t>2. Ֆինանսական զուտ ակտիվներ</t>
  </si>
  <si>
    <t>Հավելված N 7</t>
  </si>
  <si>
    <t>Հավելված  N 8</t>
  </si>
  <si>
    <t>Հավելված N 9</t>
  </si>
  <si>
    <t>Հավելված N 2</t>
  </si>
  <si>
    <t>&lt;&lt;Հայաստանի Հանրապետության 2015 թվականի պետական բյուջեի մասին&gt;&gt; ՀՀ օրենքի 2-րդ հոդվածի աղյուսակի ցուցանիշներում կատարվող փոփոխությունները</t>
  </si>
  <si>
    <t>&lt;&lt;Հայստանի Հանրապետության 2015 թվականի պետական բյուջեի մասին&gt;&gt; ՀՀ օրենքի 3-րդ հոդվածի աղյուսակի, N 4 հավելվածի N 1 աղյուսակի և ՀՀ կառավարության 2014 թվականի դեկտեմբերի 18-ի N 1515-Ն որոշման N 1 հավելվածի N 1 աղյուսակի ցուցանիշներում կատարվող փոփոխությունները և լրացումները</t>
  </si>
  <si>
    <t>Կոմունալ ծառայություններ</t>
  </si>
  <si>
    <t>65111100-1</t>
  </si>
  <si>
    <t>90671100-1</t>
  </si>
  <si>
    <t>խմելու ջրի բաշխում</t>
  </si>
  <si>
    <t>խ/մ</t>
  </si>
  <si>
    <t>դրամ</t>
  </si>
  <si>
    <t>64121200-1</t>
  </si>
  <si>
    <t>64211110-1</t>
  </si>
  <si>
    <t>64211120-1</t>
  </si>
  <si>
    <t>72411100-1</t>
  </si>
  <si>
    <t>փոստի առաքման ծառայություններ</t>
  </si>
  <si>
    <t>տեղային հեռախոսային ծառայություններ</t>
  </si>
  <si>
    <t>միջքաղաքային հեռախոսային  ծառայություններ</t>
  </si>
  <si>
    <t>համացանցային ծառայություններ մատուցողներ (isp)</t>
  </si>
  <si>
    <t>4213</t>
  </si>
  <si>
    <t>4214</t>
  </si>
  <si>
    <t>4215</t>
  </si>
  <si>
    <t>Ապահովագրական ծախսեր</t>
  </si>
  <si>
    <t>66511170-1</t>
  </si>
  <si>
    <t>փոխադրամիջոցների հետ կապված ապահովագրական ծառայություններ</t>
  </si>
  <si>
    <t>66511180-1</t>
  </si>
  <si>
    <t>շարժիչներով փոխադրամիջոցների ապահովագրման ծառայություններ</t>
  </si>
  <si>
    <t>4216</t>
  </si>
  <si>
    <t>Գույքի և սարքավորումների վարձակալություն</t>
  </si>
  <si>
    <t>70211100-1</t>
  </si>
  <si>
    <t>70221100-1</t>
  </si>
  <si>
    <t>60171100-1</t>
  </si>
  <si>
    <t>բնակելի անշարժ գույքի վարձակալություն կամ լիզինգի ծառայություններ</t>
  </si>
  <si>
    <t>ուղևորափոխադրող ավտոմեքենաների վարձակալություն` վարորդի հետ միասին</t>
  </si>
  <si>
    <t>ոչ բնակելի անշարժ գույքի վարձակալություն կամ լիզինգի ծառայություններ</t>
  </si>
  <si>
    <t>Արտասահմանյան գործուղումներ</t>
  </si>
  <si>
    <t>կանոնավոր օդային փոխադրման ծառայություն (ավիատոմս)</t>
  </si>
  <si>
    <t>60411200-1</t>
  </si>
  <si>
    <t>Վարչական ծառայություններ</t>
  </si>
  <si>
    <t>79561100-1</t>
  </si>
  <si>
    <t>փաստաթղթերի դասակարգման ծառայություններ</t>
  </si>
  <si>
    <t>39294200-1</t>
  </si>
  <si>
    <t>64235180-1</t>
  </si>
  <si>
    <t>79811100-1</t>
  </si>
  <si>
    <t>տեղեկատվական և գովազդային արտադրանք</t>
  </si>
  <si>
    <t>հեռուստահաղորդումների հեռարձակման ծառայություններ</t>
  </si>
  <si>
    <t>թվային տպագրության ծառայություններ</t>
  </si>
  <si>
    <t>22211100-1</t>
  </si>
  <si>
    <t>թերթեր</t>
  </si>
  <si>
    <t>98311100-1</t>
  </si>
  <si>
    <t>լվացքի հավաքման ծառայություններ</t>
  </si>
  <si>
    <t>79111200-1</t>
  </si>
  <si>
    <t>ներկայացուցչական ծառայություններ</t>
  </si>
  <si>
    <t>79951100-1</t>
  </si>
  <si>
    <t>79951130-1</t>
  </si>
  <si>
    <t>միջոցառումների հետ կապված ծառայություններ</t>
  </si>
  <si>
    <t>խնջույքների կազմակերպման ծառայություններ</t>
  </si>
  <si>
    <t>50111180-1</t>
  </si>
  <si>
    <t>ավտոմեքենաների լվացման և նմանատիպ ծառայություններ</t>
  </si>
  <si>
    <t>Մասնագիտական ծառայություններ</t>
  </si>
  <si>
    <t>79411210-1</t>
  </si>
  <si>
    <t>Գնումների հետ կապված խորհրդատվական ծառայություններ</t>
  </si>
  <si>
    <t>45451600-1</t>
  </si>
  <si>
    <t>45451600-2</t>
  </si>
  <si>
    <t>վերականգնողական աշխատանքներ</t>
  </si>
  <si>
    <t>ԲԸ</t>
  </si>
  <si>
    <t>բեմերի կառուցման աշխատանքներ</t>
  </si>
  <si>
    <t>45231272-1</t>
  </si>
  <si>
    <t>ՈԶ</t>
  </si>
  <si>
    <t>50111130-1</t>
  </si>
  <si>
    <t>50311100-1</t>
  </si>
  <si>
    <t>50311120-1</t>
  </si>
  <si>
    <t>79711110-1</t>
  </si>
  <si>
    <t xml:space="preserve">ավտոմեքենաների վերանորոգման ծառայություններ </t>
  </si>
  <si>
    <t>գրասենյակային հաշվողական  սարքերի պահպանում և վերանորոգման ծառայություններ</t>
  </si>
  <si>
    <t>համակարգչային սարքերի պահպանման և վերանորոգման ծառայություններ</t>
  </si>
  <si>
    <t>գազասպառման համակարգի տեխնիկական սպասարկման ծառայություններ</t>
  </si>
  <si>
    <t>հրշեջ անվտանգության մասնագիտացված ծառայություններ</t>
  </si>
  <si>
    <t>76131100-1</t>
  </si>
  <si>
    <t>50611200-1</t>
  </si>
  <si>
    <t>կրակմարիչների վերալիցքավորման ծառայություններ</t>
  </si>
  <si>
    <t>կահույքի վերանորոգման և պահպանման ծառայություններ</t>
  </si>
  <si>
    <t>50851100-1</t>
  </si>
  <si>
    <t>18211100-1</t>
  </si>
  <si>
    <t>18211100-2</t>
  </si>
  <si>
    <t>18221600-1</t>
  </si>
  <si>
    <t>18331200-1</t>
  </si>
  <si>
    <t>18331200-2</t>
  </si>
  <si>
    <t>18331200-3</t>
  </si>
  <si>
    <t>18421120-1</t>
  </si>
  <si>
    <t>18441100-1</t>
  </si>
  <si>
    <t>18441100-2</t>
  </si>
  <si>
    <t>18811190-1</t>
  </si>
  <si>
    <t>18811190-2</t>
  </si>
  <si>
    <t>18811230-1</t>
  </si>
  <si>
    <t>18811230-2</t>
  </si>
  <si>
    <t>35811190-1</t>
  </si>
  <si>
    <t>35811190-2</t>
  </si>
  <si>
    <t>35811200-1</t>
  </si>
  <si>
    <t>35811200-2</t>
  </si>
  <si>
    <t>18311210-1</t>
  </si>
  <si>
    <t>22811130-1</t>
  </si>
  <si>
    <t>22811140-1</t>
  </si>
  <si>
    <t>30141200-1</t>
  </si>
  <si>
    <t>30192100-1</t>
  </si>
  <si>
    <t>30192111-1</t>
  </si>
  <si>
    <t>30192114-1</t>
  </si>
  <si>
    <t>30192121-1</t>
  </si>
  <si>
    <t>30192128-1</t>
  </si>
  <si>
    <t>30192136-1</t>
  </si>
  <si>
    <t>30192136-2</t>
  </si>
  <si>
    <t>30192137-1</t>
  </si>
  <si>
    <t>30192160-1</t>
  </si>
  <si>
    <t>30192210-1</t>
  </si>
  <si>
    <t>30192710-1</t>
  </si>
  <si>
    <t>30192720-1</t>
  </si>
  <si>
    <t>30192760-1</t>
  </si>
  <si>
    <t>30197111-1</t>
  </si>
  <si>
    <t>30197112-1</t>
  </si>
  <si>
    <t>30197122-1</t>
  </si>
  <si>
    <t>30197231-1</t>
  </si>
  <si>
    <t>30197232-1</t>
  </si>
  <si>
    <t>30197233-1</t>
  </si>
  <si>
    <t>30197234-1</t>
  </si>
  <si>
    <t>30197321-1</t>
  </si>
  <si>
    <t>30197322-1</t>
  </si>
  <si>
    <t>30197331-1</t>
  </si>
  <si>
    <t>30197633-1</t>
  </si>
  <si>
    <t>30199231-1</t>
  </si>
  <si>
    <t>30199232-1</t>
  </si>
  <si>
    <t>30234620-1</t>
  </si>
  <si>
    <t>30234630-1</t>
  </si>
  <si>
    <t>30234640-1</t>
  </si>
  <si>
    <t>35811240-1</t>
  </si>
  <si>
    <t>39241140-1</t>
  </si>
  <si>
    <t>39241210-1</t>
  </si>
  <si>
    <t>39263200-1</t>
  </si>
  <si>
    <t>39263410-1</t>
  </si>
  <si>
    <t>39263420-1</t>
  </si>
  <si>
    <t>39263510-1</t>
  </si>
  <si>
    <t>39263520-1</t>
  </si>
  <si>
    <t>39263530-1</t>
  </si>
  <si>
    <t>39263600-1</t>
  </si>
  <si>
    <t>39292510-1</t>
  </si>
  <si>
    <t>կիսավերարկու</t>
  </si>
  <si>
    <t xml:space="preserve">կիսավերարկու </t>
  </si>
  <si>
    <t>ԲԸՀ</t>
  </si>
  <si>
    <t>հավաքածու</t>
  </si>
  <si>
    <t>վերնաշապիկներ</t>
  </si>
  <si>
    <t>փողկապներ</t>
  </si>
  <si>
    <t>գլխարկներ</t>
  </si>
  <si>
    <t>ամենօրյա կոշկեղեն</t>
  </si>
  <si>
    <t>ուսադիր</t>
  </si>
  <si>
    <t>զույգ</t>
  </si>
  <si>
    <t>աստղ</t>
  </si>
  <si>
    <t>ներքնաշապիկներ</t>
  </si>
  <si>
    <t>տետրեր</t>
  </si>
  <si>
    <t>նշումների տետր</t>
  </si>
  <si>
    <t>սոսինձ, էմուլսիա</t>
  </si>
  <si>
    <t>կգ</t>
  </si>
  <si>
    <t>տուփ</t>
  </si>
  <si>
    <t>հաշվասարք, գրասենյակային</t>
  </si>
  <si>
    <t>ռետին հասարակ</t>
  </si>
  <si>
    <t>թանաքի բարձիկներ</t>
  </si>
  <si>
    <t>թանաք, կնիքի բարձիկի համար</t>
  </si>
  <si>
    <t xml:space="preserve">գրիչ գելային </t>
  </si>
  <si>
    <t xml:space="preserve">մատիտ, գրաֆիտե, տեղադրվող միջուկով </t>
  </si>
  <si>
    <t>մատիտ գրաֆիտե միջուկով, հասարակ</t>
  </si>
  <si>
    <t xml:space="preserve">շտրիխներ </t>
  </si>
  <si>
    <t>պոլիմերային ինքնակպչուն ժապավեն,48մմx10,տնտեսական մեծ</t>
  </si>
  <si>
    <t>պոլիմերային ինքնակպչուն ժապավեն,19մմx36, գրասենյակային փոքր</t>
  </si>
  <si>
    <t>Սոսնձամատիտ,գրասենյակային</t>
  </si>
  <si>
    <t xml:space="preserve">գծանշիչ </t>
  </si>
  <si>
    <t>սրիչ,սովորական</t>
  </si>
  <si>
    <t>կարիչի մետաղալարե կապեր,փոքր</t>
  </si>
  <si>
    <t>կարիչի մետաղալարե կապեր,միջին</t>
  </si>
  <si>
    <t>թղթապանակ,պոլիմերային թաղանթ, ֆայլ</t>
  </si>
  <si>
    <t>թղթապանակ արագակար,թղթյա</t>
  </si>
  <si>
    <t>թղթապանակ,կոշտ կազմով</t>
  </si>
  <si>
    <t>կարիչ,մինչև 20 թերթի համար</t>
  </si>
  <si>
    <t>կարիչներ,20-50 թերթի համար</t>
  </si>
  <si>
    <t>դակիչ,քանոնով</t>
  </si>
  <si>
    <t>թուղթ, A4 ֆորմատի1 /21x29.7/</t>
  </si>
  <si>
    <t>թուղթ ֆաքսի,ժապավեն</t>
  </si>
  <si>
    <t>նամակի ծրար, A5 ձևաչափի</t>
  </si>
  <si>
    <t xml:space="preserve">ծրար,մեծ,A4 ձևաչափի համար </t>
  </si>
  <si>
    <t>թուղթ նշումների համար,սոսնձվածքով</t>
  </si>
  <si>
    <t>թուղթ նշումների համար,տրցակներով</t>
  </si>
  <si>
    <t>ֆլեշ հիշողություններ, 4GB</t>
  </si>
  <si>
    <t>ֆլեշ հիշողություններ, 8GB</t>
  </si>
  <si>
    <t>ֆլեշ հիշողություններ, 16GB</t>
  </si>
  <si>
    <t>դանակ գրասենյակային, մետաղյա</t>
  </si>
  <si>
    <t>մկրատ, գրասենյակային</t>
  </si>
  <si>
    <t>գրասենյակային գիրք, մատյան, 70-200էջ, տողանի, սպիտակ էջերով</t>
  </si>
  <si>
    <t>ամրակ,մետաղյա,փոքր</t>
  </si>
  <si>
    <t xml:space="preserve">ամրակ,մետաղյա,մեծ </t>
  </si>
  <si>
    <t>սեղմակ, փոքր</t>
  </si>
  <si>
    <t>սեղմակ,միջին</t>
  </si>
  <si>
    <t>սեղմակ,մեծ</t>
  </si>
  <si>
    <t>գրչատուփ, արկղիկներ գրասենյակային</t>
  </si>
  <si>
    <t>քանոն, պլաստիկ</t>
  </si>
  <si>
    <t>կոստյումներ</t>
  </si>
  <si>
    <t>35811110-1</t>
  </si>
  <si>
    <t>35811110-2</t>
  </si>
  <si>
    <t>35811110-3</t>
  </si>
  <si>
    <t>ոստիկանական համազգեստներ</t>
  </si>
  <si>
    <t xml:space="preserve">գրիչ գնդիկավոր </t>
  </si>
  <si>
    <t>30193700-1</t>
  </si>
  <si>
    <t xml:space="preserve">թղթադարակ, հարկերով պլաստմասե </t>
  </si>
  <si>
    <t>կոճգամ, պլաստմասե գլխիկով</t>
  </si>
  <si>
    <t>թղթապանակ,թելով, թղթե</t>
  </si>
  <si>
    <t>18211300-1</t>
  </si>
  <si>
    <t>18221600-2</t>
  </si>
  <si>
    <t>18221600-3</t>
  </si>
  <si>
    <t>18221600-4</t>
  </si>
  <si>
    <t>18231400-1</t>
  </si>
  <si>
    <t>18331100-1</t>
  </si>
  <si>
    <t>18421130-1</t>
  </si>
  <si>
    <t>18421170-1</t>
  </si>
  <si>
    <t>18421170-2</t>
  </si>
  <si>
    <t>18451100-1</t>
  </si>
  <si>
    <t>35811210-1</t>
  </si>
  <si>
    <t>35811230-1</t>
  </si>
  <si>
    <t>35811240-2</t>
  </si>
  <si>
    <t>35811240-3</t>
  </si>
  <si>
    <t>35811240-4</t>
  </si>
  <si>
    <t>39294100-1</t>
  </si>
  <si>
    <t>թիկնոցներ</t>
  </si>
  <si>
    <t>տաբատներ</t>
  </si>
  <si>
    <t>սպորտային շապիկներ</t>
  </si>
  <si>
    <t>ձեռնոցներ</t>
  </si>
  <si>
    <t>գոտիներ</t>
  </si>
  <si>
    <t>կոճակներ</t>
  </si>
  <si>
    <t>կիսաճտքավոր կոշիկներ</t>
  </si>
  <si>
    <t>գլխարկանշան</t>
  </si>
  <si>
    <t>թիկունքի մակագրություն</t>
  </si>
  <si>
    <t>թևքանշան և այլ պարագաներ</t>
  </si>
  <si>
    <t>ցուցադրման համար նախատեսված սարքավորումներ և սարքեր</t>
  </si>
  <si>
    <t>Տրանսպորտային նյութեր</t>
  </si>
  <si>
    <t>09132100-1</t>
  </si>
  <si>
    <t>09132200-1</t>
  </si>
  <si>
    <t>09211110-1</t>
  </si>
  <si>
    <t>09211120-1</t>
  </si>
  <si>
    <t>09211650-1</t>
  </si>
  <si>
    <t>24951310-1</t>
  </si>
  <si>
    <t>31421100-1</t>
  </si>
  <si>
    <t>31421100-2</t>
  </si>
  <si>
    <t>31421100-3</t>
  </si>
  <si>
    <t>34351200-1</t>
  </si>
  <si>
    <t>34351200-2</t>
  </si>
  <si>
    <t>34351200-3</t>
  </si>
  <si>
    <t>34351200-4</t>
  </si>
  <si>
    <t>34351200-5</t>
  </si>
  <si>
    <t>34351200-6</t>
  </si>
  <si>
    <t>34351200-7</t>
  </si>
  <si>
    <t>34351200-8</t>
  </si>
  <si>
    <t>34351200-9</t>
  </si>
  <si>
    <t>34911150-1</t>
  </si>
  <si>
    <t>բենզին, Պրեմիում</t>
  </si>
  <si>
    <t>բենզին, Ռեգուլյար</t>
  </si>
  <si>
    <t>շարժիչի յուղ, կիսասինթետիկ</t>
  </si>
  <si>
    <t>շարժիչի յուղ , սինթետիկ</t>
  </si>
  <si>
    <t>կապարային մարտկոցներ</t>
  </si>
  <si>
    <t>ավտոմեքենաների անիվներ</t>
  </si>
  <si>
    <t>զանազան պահեստամասեր</t>
  </si>
  <si>
    <t>լիտր</t>
  </si>
  <si>
    <t>24951110-1</t>
  </si>
  <si>
    <t>09211410-1</t>
  </si>
  <si>
    <t>09211600-1</t>
  </si>
  <si>
    <t>44111410-1</t>
  </si>
  <si>
    <t>44831500-1</t>
  </si>
  <si>
    <t>բենզին, ռեգուլյար</t>
  </si>
  <si>
    <t>քսանյութեր</t>
  </si>
  <si>
    <t>կիլոգրամ</t>
  </si>
  <si>
    <t xml:space="preserve"> փոխանցման տուփի յուղ, մեխանիկական</t>
  </si>
  <si>
    <t>արգելակի հեղուկ</t>
  </si>
  <si>
    <t xml:space="preserve"> հիդրավլիկ համակարգերում և այլ նպատակներով օգտագործվող յուղեր</t>
  </si>
  <si>
    <t xml:space="preserve"> հակասառիչ հեղուկ` A դասի կոնցենտրանտ,  A-40 դասի` 40 C աստիճան սառման ջերմաստիճանով,A-65 դասի` 65 C սառման ջերմաստիճանով</t>
  </si>
  <si>
    <t xml:space="preserve"> ներկ</t>
  </si>
  <si>
    <t xml:space="preserve"> լուծիչներ</t>
  </si>
  <si>
    <t>Առողջապահական և լաբորատոր նյութեր</t>
  </si>
  <si>
    <t>4266</t>
  </si>
  <si>
    <t>03221410-1</t>
  </si>
  <si>
    <t>15111130-1</t>
  </si>
  <si>
    <t>15313000-1</t>
  </si>
  <si>
    <t>15412100-1</t>
  </si>
  <si>
    <t>15617000-1</t>
  </si>
  <si>
    <t>15872400-1</t>
  </si>
  <si>
    <t>18421140-1</t>
  </si>
  <si>
    <t>19641000-1</t>
  </si>
  <si>
    <t>30237470-1</t>
  </si>
  <si>
    <t>31531210-1</t>
  </si>
  <si>
    <t>31531220-1</t>
  </si>
  <si>
    <t>31531230-1</t>
  </si>
  <si>
    <t>31531300-1</t>
  </si>
  <si>
    <t>31684100-1</t>
  </si>
  <si>
    <t>31685000-1</t>
  </si>
  <si>
    <t>31687000-1</t>
  </si>
  <si>
    <t>39224341-1</t>
  </si>
  <si>
    <t>39224342-1</t>
  </si>
  <si>
    <t>39522250-1</t>
  </si>
  <si>
    <t>39522330-1</t>
  </si>
  <si>
    <t>39811300-1</t>
  </si>
  <si>
    <t>39812100-1</t>
  </si>
  <si>
    <t>39831240-1</t>
  </si>
  <si>
    <t>39831241-1</t>
  </si>
  <si>
    <t>39831242-1</t>
  </si>
  <si>
    <t>39831244-1</t>
  </si>
  <si>
    <t>39831272-1</t>
  </si>
  <si>
    <t>39835000-1</t>
  </si>
  <si>
    <t>39836000-1</t>
  </si>
  <si>
    <t>39839200-1</t>
  </si>
  <si>
    <t>42131480-1</t>
  </si>
  <si>
    <t>44521110-1</t>
  </si>
  <si>
    <t>տավարի միս, ներմուծված փափուկ</t>
  </si>
  <si>
    <t>կարտոֆիլ</t>
  </si>
  <si>
    <t>կենդանական ծագման յուղեր</t>
  </si>
  <si>
    <t>ցորենաձավար</t>
  </si>
  <si>
    <t>աղ, կերակրի, մանր</t>
  </si>
  <si>
    <t>մեկանգամյա օգտագործման ձեռնոցներ</t>
  </si>
  <si>
    <t>պոլիէթիլենային պարկ, աղբի համար</t>
  </si>
  <si>
    <t>ստեղնաշար,ստանդարտ,104 կոճակով</t>
  </si>
  <si>
    <t>էլեկտրական Լամպ 60W, 80W, 100W</t>
  </si>
  <si>
    <t>էլեկտրական Լամպ 150W</t>
  </si>
  <si>
    <t>էլեկտրական Լամպ 200W</t>
  </si>
  <si>
    <t>տնտեսող լամպեր</t>
  </si>
  <si>
    <t>վարդակ երկբևեռանի</t>
  </si>
  <si>
    <t xml:space="preserve">էլեկտրական երկարացման լար </t>
  </si>
  <si>
    <t>հոսանքի կարգավորիչ</t>
  </si>
  <si>
    <t>աղբարկղեր, պլաստմասայից</t>
  </si>
  <si>
    <t>աղբարկղեր, մետաղյա</t>
  </si>
  <si>
    <t>թղթե անձեռոցիկներ, երկշերտ</t>
  </si>
  <si>
    <t>փոշու հավաքման կտորներ</t>
  </si>
  <si>
    <t>մաքրող կտորներ</t>
  </si>
  <si>
    <t>մաքրող նյութեր</t>
  </si>
  <si>
    <t>լվացքի փոշի,ձեռքով լվանալու համար</t>
  </si>
  <si>
    <t xml:space="preserve">օճառ, տնտեսական </t>
  </si>
  <si>
    <t>սպունգ աման լվանալու</t>
  </si>
  <si>
    <t>փականների մասեր</t>
  </si>
  <si>
    <t>փականներ</t>
  </si>
  <si>
    <t>կաղամբ, մաքրած</t>
  </si>
  <si>
    <t>հոտազերծիչ օդի</t>
  </si>
  <si>
    <t>օճառ, ձեռքի</t>
  </si>
  <si>
    <t>հատակ մաքրելու ձող, պլաստմասե, փայտյա</t>
  </si>
  <si>
    <t>ավել, սովորական</t>
  </si>
  <si>
    <t>գոգաթիակ, աղբը հավաքելու համար, հասարակ</t>
  </si>
  <si>
    <t>39221110-1</t>
  </si>
  <si>
    <t>39221110-2</t>
  </si>
  <si>
    <t>39221110-3</t>
  </si>
  <si>
    <t>39221110-4</t>
  </si>
  <si>
    <t>39221130-1</t>
  </si>
  <si>
    <t>39221260-1</t>
  </si>
  <si>
    <t>39221260-2</t>
  </si>
  <si>
    <t>39221310-1</t>
  </si>
  <si>
    <t>39221310-2</t>
  </si>
  <si>
    <t>39221210-1</t>
  </si>
  <si>
    <t>39221210-2</t>
  </si>
  <si>
    <t>39221380-1</t>
  </si>
  <si>
    <t>խոհանոցային սպասք</t>
  </si>
  <si>
    <t>բաժակներ</t>
  </si>
  <si>
    <t>ափսեներ</t>
  </si>
  <si>
    <t>փոքր կաթսաներ</t>
  </si>
  <si>
    <t>սկուտեղներ</t>
  </si>
  <si>
    <t>գդալներ</t>
  </si>
  <si>
    <t>22451200-1</t>
  </si>
  <si>
    <t>22451200-2</t>
  </si>
  <si>
    <t>30197234-2</t>
  </si>
  <si>
    <t>35310000-1</t>
  </si>
  <si>
    <t>44322230-1</t>
  </si>
  <si>
    <t>վկայականներ</t>
  </si>
  <si>
    <t>թղթապանակ կոշտ կազմով</t>
  </si>
  <si>
    <t>մետր</t>
  </si>
  <si>
    <t>զանազան զենքեր</t>
  </si>
  <si>
    <t>մալուխ պղնձե ջղերով, նախատեսված ներքին մոնտաժման համար, 4 մմ2</t>
  </si>
  <si>
    <t>18531100-1</t>
  </si>
  <si>
    <t>35821400-1</t>
  </si>
  <si>
    <t>37431110-1</t>
  </si>
  <si>
    <t>37431270-1</t>
  </si>
  <si>
    <t>37451540-1</t>
  </si>
  <si>
    <t>37451520-1</t>
  </si>
  <si>
    <t>37451290-1</t>
  </si>
  <si>
    <t>37451410-1</t>
  </si>
  <si>
    <t>37451580-1</t>
  </si>
  <si>
    <t>32341180-1</t>
  </si>
  <si>
    <t>նվերներ և պարգևներ</t>
  </si>
  <si>
    <t>դրոշներ</t>
  </si>
  <si>
    <t>բռնցքամարտի տանձեր</t>
  </si>
  <si>
    <t>մարզագունդ (հանտել)</t>
  </si>
  <si>
    <t>թենիսի ձեռնաթիակներ</t>
  </si>
  <si>
    <t>թենիսի գնդակներ</t>
  </si>
  <si>
    <t>ֆուտբոլի գնդակներ</t>
  </si>
  <si>
    <t>բասկետբոլի գնդակներ</t>
  </si>
  <si>
    <t>վոլեյբոլի գնդակներ</t>
  </si>
  <si>
    <t>բարձրախոսներ</t>
  </si>
  <si>
    <t>վկայականեր</t>
  </si>
  <si>
    <t>03121100-1</t>
  </si>
  <si>
    <t>կենդանի բույսեր</t>
  </si>
  <si>
    <t>45221142-1</t>
  </si>
  <si>
    <t>71351540-1</t>
  </si>
  <si>
    <t>98111140-1</t>
  </si>
  <si>
    <t>ընդհանուր շինարարական աշխատանքներ</t>
  </si>
  <si>
    <t>տեխնիկական հսկողության ծառայություններ</t>
  </si>
  <si>
    <t>հեղինակային հսկողության ծառայություններ</t>
  </si>
  <si>
    <t>Շենքերի և շինությունների կառուցում</t>
  </si>
  <si>
    <t>34111130-1</t>
  </si>
  <si>
    <t>34111130-2</t>
  </si>
  <si>
    <t>սեդան թափքով մեքենաներ</t>
  </si>
  <si>
    <t>30239110-1</t>
  </si>
  <si>
    <t>30239120-1</t>
  </si>
  <si>
    <t>31151120-1</t>
  </si>
  <si>
    <t>32321180-1</t>
  </si>
  <si>
    <t>32341330-1</t>
  </si>
  <si>
    <t>32341330-2</t>
  </si>
  <si>
    <t>32351150-1</t>
  </si>
  <si>
    <t>32351150-2</t>
  </si>
  <si>
    <t>32551170-1</t>
  </si>
  <si>
    <t>39121300-1</t>
  </si>
  <si>
    <t>39121300-2</t>
  </si>
  <si>
    <t>39121520-1</t>
  </si>
  <si>
    <t>39138110-1</t>
  </si>
  <si>
    <t>39138130-1</t>
  </si>
  <si>
    <t>39138320-1</t>
  </si>
  <si>
    <t>39138330-1</t>
  </si>
  <si>
    <t>39711170-1</t>
  </si>
  <si>
    <t>39714210-1</t>
  </si>
  <si>
    <t>39715250-1</t>
  </si>
  <si>
    <t>սեղանի համակարգիչներ</t>
  </si>
  <si>
    <t>տպիչ բազմաֆունկցիոնալ, Ա4, 18էջ /րոպե</t>
  </si>
  <si>
    <t>տպիչ բազմաֆունկցիոնալ, Ա4, 23էջ /րոպե</t>
  </si>
  <si>
    <t>անխափան սնուցման աղբյուրներ</t>
  </si>
  <si>
    <t>տեսասարքեր</t>
  </si>
  <si>
    <t>ռադիոկայաններ</t>
  </si>
  <si>
    <t>ալեհավաքներ և արտացոլիչներ</t>
  </si>
  <si>
    <t>անլար հեռախոսներ</t>
  </si>
  <si>
    <t xml:space="preserve">սեղան, գրասեղան, աշխատանքային, գրասենյակային </t>
  </si>
  <si>
    <t>գրապահարաններ</t>
  </si>
  <si>
    <t>աթոռ մետաղյա</t>
  </si>
  <si>
    <t>աթոռ փայտյա</t>
  </si>
  <si>
    <t>աթոռ աշխատանքային</t>
  </si>
  <si>
    <t>բազկաթոռ շարժական կտորից</t>
  </si>
  <si>
    <t>բազկաթոռ ղեկավարի</t>
  </si>
  <si>
    <t>սառնարաններ</t>
  </si>
  <si>
    <t>օդորակիչ 9000BTU</t>
  </si>
  <si>
    <t>ջրատաքացուցիչ, էլեկտրատաքացուցիչ, կենցաղային</t>
  </si>
  <si>
    <t>30239130-1</t>
  </si>
  <si>
    <t>31411100-1</t>
  </si>
  <si>
    <t>32341130-1</t>
  </si>
  <si>
    <t>32341300-1</t>
  </si>
  <si>
    <t>39221200-1</t>
  </si>
  <si>
    <t>39221200-2</t>
  </si>
  <si>
    <t>42921180-1</t>
  </si>
  <si>
    <t>42921180-2</t>
  </si>
  <si>
    <t>42661400-1</t>
  </si>
  <si>
    <t>42661500-1</t>
  </si>
  <si>
    <t>44482100-1</t>
  </si>
  <si>
    <t>38341140-1</t>
  </si>
  <si>
    <t>31681100-1</t>
  </si>
  <si>
    <t>31681100-2</t>
  </si>
  <si>
    <t>38421230-1</t>
  </si>
  <si>
    <t>38421230-2</t>
  </si>
  <si>
    <t>42711140-1</t>
  </si>
  <si>
    <t>42711140-2</t>
  </si>
  <si>
    <t>39713510-1</t>
  </si>
  <si>
    <t>տպիչ սարք, բազմաֆունկցիոնալ, A4, 28 էջ/րոպե արագության</t>
  </si>
  <si>
    <t xml:space="preserve"> ալկալիական մարտկոցներ</t>
  </si>
  <si>
    <t xml:space="preserve"> ականջներին դրվող ականջակալներ</t>
  </si>
  <si>
    <t xml:space="preserve"> ռադիոընդունիչներ</t>
  </si>
  <si>
    <t xml:space="preserve"> ջերմապահներ (թերմոսներ)</t>
  </si>
  <si>
    <t xml:space="preserve"> կշեռքներ</t>
  </si>
  <si>
    <t xml:space="preserve"> եռակցման էլեկտրական սարքեր</t>
  </si>
  <si>
    <t xml:space="preserve"> եռակցման ոչ էլեկտրական սարքեր</t>
  </si>
  <si>
    <t xml:space="preserve"> հակահրդեհային սարքեր</t>
  </si>
  <si>
    <t xml:space="preserve"> ամպերմետրեր</t>
  </si>
  <si>
    <t xml:space="preserve"> էլեկտրական պարագաներ</t>
  </si>
  <si>
    <t xml:space="preserve"> խտաչափ</t>
  </si>
  <si>
    <t xml:space="preserve"> կարի մեքենաներ</t>
  </si>
  <si>
    <t xml:space="preserve"> արդուկ, ջերմակարգավորիչ, գոլորշիով </t>
  </si>
  <si>
    <t xml:space="preserve"> անխափան սնուցման աղբյուրներ</t>
  </si>
  <si>
    <t>33141110-1</t>
  </si>
  <si>
    <t>33141110-2</t>
  </si>
  <si>
    <t>33141142-1</t>
  </si>
  <si>
    <t>33631282-1</t>
  </si>
  <si>
    <t>33631260-1</t>
  </si>
  <si>
    <t>33631310-1</t>
  </si>
  <si>
    <t>33611420-1</t>
  </si>
  <si>
    <t>33611420-2</t>
  </si>
  <si>
    <t>33651111-1</t>
  </si>
  <si>
    <t>33661127-1</t>
  </si>
  <si>
    <t>33611440-1</t>
  </si>
  <si>
    <t>33691122-1</t>
  </si>
  <si>
    <t>33671130-1</t>
  </si>
  <si>
    <t>33611341-1</t>
  </si>
  <si>
    <t>33691136-1</t>
  </si>
  <si>
    <t>33611160-1</t>
  </si>
  <si>
    <t>33651116-1</t>
  </si>
  <si>
    <t>վիրակապեր</t>
  </si>
  <si>
    <t>ներարկիչներ</t>
  </si>
  <si>
    <t>հակաբակտերիալ միջոցներ՝ պարբերական օգտագործման համար</t>
  </si>
  <si>
    <t>յոդ D08AG03</t>
  </si>
  <si>
    <t>դիկլոֆենակ d11ax18, m01ab05, m02aa15, s01, bc03</t>
  </si>
  <si>
    <t>կալցիումի գլյուկոնատ a12aa03, d11ax03</t>
  </si>
  <si>
    <t>ամօքսսցիլին j01ca04</t>
  </si>
  <si>
    <t>մետամիզոլ (մետամիզոլի նատրիում) N02BB02</t>
  </si>
  <si>
    <t>Թիամին (թիամինի հիդրոքսիդ), ռիբոֆլավին (ռիբոֆլավինի նատրիումական ֆոսֆատ), պիրիդօքսին (պիրիդօքսինի հիդրոքլորիդ), նիկոտինամիդ A11EX</t>
  </si>
  <si>
    <t>լևամիզոլ p02ce01</t>
  </si>
  <si>
    <t>դիֆենհիդրամին d04aa32, d04aa32</t>
  </si>
  <si>
    <t>Վիտամիններ</t>
  </si>
  <si>
    <t>նատրիումի քլորիդ a12ca01, b05cb01, b05xa03</t>
  </si>
  <si>
    <t>ցեֆազոլին j01db04</t>
  </si>
  <si>
    <t>սրվակ</t>
  </si>
  <si>
    <t>ավտոմեքենաների պահպանման ծառայություններ</t>
  </si>
  <si>
    <t>50111170-1</t>
  </si>
  <si>
    <t>50711100-1</t>
  </si>
  <si>
    <t>30121500-1</t>
  </si>
  <si>
    <t>քարտրիջներ</t>
  </si>
  <si>
    <t>45451600-3</t>
  </si>
  <si>
    <t>ֆլեշ հիշողություն 32GB</t>
  </si>
  <si>
    <t>տեսահսկողության համակարգ</t>
  </si>
  <si>
    <t>ԿԱ</t>
  </si>
  <si>
    <t>45451600-4</t>
  </si>
  <si>
    <t>Աղյուuակ N 1</t>
  </si>
  <si>
    <t xml:space="preserve">Բյուջետային ծախսերի գործառական դասակարգման բաժինների, խմբերի և դասերի, տնտեսագիտական դասակարգման հոդվածի անվանումները </t>
  </si>
  <si>
    <t xml:space="preserve">Ցուցանիշների փոփոխություն (ծախսերի  ավելացումները նշված են դրական նշանով)                                                                                            </t>
  </si>
  <si>
    <t>առաջին կիսամյակ</t>
  </si>
  <si>
    <t>ինն ամիս</t>
  </si>
  <si>
    <t>տարի</t>
  </si>
  <si>
    <t>05. ՀՀ կառավարությանն առընթեր ոստիկանության ստորաբաժանումների կողմից ՀՀ անունից պայմանագրային հիմունքներով պահպանության և անվտանգության գծով իրականացվող ծառայությունների մատուցում</t>
  </si>
  <si>
    <t xml:space="preserve"> որից ըստ բյուջետային ծախսերի
 տնտեսագիտական դասակարգման հոդվածների`</t>
  </si>
  <si>
    <t xml:space="preserve"> - Աշխատողների աշխատավարձեր և հավելավճարներ</t>
  </si>
  <si>
    <t xml:space="preserve">Պարգևատրումներ, դրամական խրախուսումներ և հատուկ  վճարներ                                                                                                                                                                                                                                  </t>
  </si>
  <si>
    <t xml:space="preserve"> Այլ վարձատրություններ</t>
  </si>
  <si>
    <t xml:space="preserve"> - Այդ թվում եկամտային հարկ</t>
  </si>
  <si>
    <t xml:space="preserve"> -գործառնական և բանկային ծառայությունների 
ծախսեր</t>
  </si>
  <si>
    <t xml:space="preserve"> -էներգետիկ  ծառայություններ</t>
  </si>
  <si>
    <t xml:space="preserve"> -Կոմունալ ծառայություններ</t>
  </si>
  <si>
    <t xml:space="preserve"> -Կապի ծառայություններ</t>
  </si>
  <si>
    <t xml:space="preserve"> -Ապահովագրական ծախսեր</t>
  </si>
  <si>
    <t xml:space="preserve"> -Գույքի և սարքավորումների 
վարձակալություն</t>
  </si>
  <si>
    <t xml:space="preserve"> -Արտագերատեսչական ծախսեր</t>
  </si>
  <si>
    <t>Գործուղումների և շրջագայությունների ծախսեր</t>
  </si>
  <si>
    <t xml:space="preserve"> - Ներքին գործուղումներ </t>
  </si>
  <si>
    <t xml:space="preserve"> - Արտասահմանյան գործուղումների գծով ծախսեր </t>
  </si>
  <si>
    <t>Պայմանագրային այլ ծառայությունների 
ձեռքբերում</t>
  </si>
  <si>
    <t xml:space="preserve"> -Վարչական ծառայություններ</t>
  </si>
  <si>
    <t xml:space="preserve"> -Համակարգչային ծառայություններ</t>
  </si>
  <si>
    <t xml:space="preserve"> -Աշխատակազմի մասնագիտական զարգացման ծառայություններ</t>
  </si>
  <si>
    <t xml:space="preserve"> -Տեղակատվական ծառայություններ</t>
  </si>
  <si>
    <t xml:space="preserve"> -Կառավարչական ծառայություններ</t>
  </si>
  <si>
    <t xml:space="preserve"> - Կենցաղային և հանրային սննդի ծառայություններ</t>
  </si>
  <si>
    <t xml:space="preserve"> -Ներկայացուցչական ծախսեր</t>
  </si>
  <si>
    <t xml:space="preserve"> -Ընդհանուր բնույթի այլ ծառայություններ</t>
  </si>
  <si>
    <t>Այլ մասնագիտական ծառայությունների 
ձեռք բերում</t>
  </si>
  <si>
    <t xml:space="preserve"> -Մասնագիտական ծառայություններ</t>
  </si>
  <si>
    <t>Ընթացիկ նորոգում և պահպանում 
(ծառայություններ և նյութեր)</t>
  </si>
  <si>
    <t xml:space="preserve"> - Շենքերի և կառույցների ընթացիկ 
նորոգում և պահպանում</t>
  </si>
  <si>
    <t xml:space="preserve"> - Մեքենաների և սարքավորումների
 ընթացիկ նորոգում և պահպանում</t>
  </si>
  <si>
    <t xml:space="preserve"> -Գրասենյակային նյութեր և հագուստ</t>
  </si>
  <si>
    <t xml:space="preserve"> -¶ÛáõÕ³ïÝï»ë³Ï³Ý ³åñ³ÝùÝ»ñ</t>
  </si>
  <si>
    <t xml:space="preserve"> - Վերապատրաստման և ուսուցման նյութեր (աշխատողների զարգացման) </t>
  </si>
  <si>
    <t xml:space="preserve"> -Տրանսպորտային նյութեր</t>
  </si>
  <si>
    <t xml:space="preserve"> -Þñç³Ï³ ÙÇç³í³ÛñÇ å³ßïå³ÝáõÃÛ³Ý ¨ ·Çï³Ï³Ý ÝÛáõÃ»ñ</t>
  </si>
  <si>
    <t xml:space="preserve"> -Առողջապահական  և լաբորատոր նյութեր</t>
  </si>
  <si>
    <t xml:space="preserve"> -Կենցաղային և հանրային սննդի նյութեր</t>
  </si>
  <si>
    <t xml:space="preserve"> -Հատուկ նպատակային այլ նյութեր</t>
  </si>
  <si>
    <t>ԴՐԱՄԱՇՆՈՐՀՆԵՐ</t>
  </si>
  <si>
    <t>¸ñ³Ù³ßÝáñÑÝ»ñ ûï³ñ»ñÏñÛ³  Ï³é³í³ñáõÃÛáõÝÝ»ñÇÝ</t>
  </si>
  <si>
    <t xml:space="preserve"> -ÀÝÃ³óÇÏ ¹ñ³Ù³ßÝáñÑÝ»ñ ûï³ñ»ñÏñÛ³ Ï³é³í³ñáõÃÛáõÝÝ»ñÇÝ</t>
  </si>
  <si>
    <t xml:space="preserve"> -Î³åÇï³É ¹ñ³Ù³ßÝáñÑÝ»ñ ûï³ñ»ñÏñÛ³ Ï³é³í³ñáõÃÛáõÝÝ»ñÇÝ</t>
  </si>
  <si>
    <t xml:space="preserve"> -ÀÝÃ³óÇÏ ¹ñ³Ù³ßÝáñÑÝ»ñ  ÙÇç³½·³ÛÇÝ Ï³½Ù³Ï»ñåáõÃÛáõÝÝ»ñÇÝ</t>
  </si>
  <si>
    <t xml:space="preserve"> -Î³åÇï³É ¹ñ³Ù³ßÝáñÑÝ»ñ ÙÇç³½·³ÛÇÝ Ï³½Ù³Ï»ñåáõÃÛáõÝÝ»ñÇÝ</t>
  </si>
  <si>
    <t xml:space="preserve"> -ÀÝÃ³óÇÏ ¹ñ³Ù³ßÝáñÑÝ»ñ å»ï³Ï³Ý Ï³é³í³ñÙ³Ý Ñ³ïí³ÍÇÝ</t>
  </si>
  <si>
    <t xml:space="preserve"> -ÀÝÃ³óÇÏ ëáõµí»ÝóÇ³Ý»ñ Ñ³Ù³ÛÝùÝ»ñÇÝ</t>
  </si>
  <si>
    <t xml:space="preserve"> -ä»ï³Ï³Ý µÛáõç»Çó Ñ³Ù³ÛÝùÝ»ñÇ µÛáõç»Ý»ñÇÝ ýÇÝ³Ýë³Ï³Ý Ñ³Ù³Ñ³ñÃ»óÙ³Ý ëÏ½µáõÝùáí ïñíáÕ ¹áï³óÇ³Ý»ñ</t>
  </si>
  <si>
    <t xml:space="preserve"> -úñ»ÝùÝ»ñÇ ÏÇñ³ñÏÙ³Ý ³ñ¹ÛáõÝùáõÙ Ñ³Ù³ÛÝùÝ»ñÇ µÛáõç»Ý»ñÇ ÏáñáõëïÝ»ñÇ ÷áËÑ³ïáõóáõÙ</t>
  </si>
  <si>
    <t xml:space="preserve"> -²ÛÉ ÁÝÃ³óÇÏ ¹ñ³Ù³ßÝáñÑÝ»ñ Ñ³Ù³ÛÝùÝ»ñÇÝ </t>
  </si>
  <si>
    <t xml:space="preserve"> -ÀÝÃ³óÇÏ ¹ñ³Ù³ßÝáñÑÝ»ñ å»ï³Ï³Ý ¨ Ñ³Ù³ÛÝù³ÛÇÝ áã ³é¨ïñ³ÛÇÝ Ï³½Ù³Ï»ñåáõÃÛáõÝÝ»ñÇÝ</t>
  </si>
  <si>
    <t xml:space="preserve"> -ÀÝÃ³óÇÏ ¹ñ³Ù³ßÝáñÑÝ»ñ å»ï³Ï³Ý ¨ Ñ³Ù³ÛÝù³ÛÇÝ  ³é¨ïñ³ÛÇÝ Ï³½Ù³Ï»ñåáõÃÛáõÝÝ»ñÇÝ</t>
  </si>
  <si>
    <t>-Այլ ընթացիկ դրամաշնորհներ</t>
  </si>
  <si>
    <t>ՍՈՑԻԱԼԱԿԱՆ ՆՊԱՍՏՆԵՐ ԵՎ ԿԵՆՍԱԹՈՇԱԿՆԵՐ</t>
  </si>
  <si>
    <t>Սոցիալական օգնության դրամական արտահայտությամբ նպաստներ (բյուջեից)</t>
  </si>
  <si>
    <t xml:space="preserve"> -Այլ նպաստներ բյուջեից </t>
  </si>
  <si>
    <t>Հարկեր, պարտադիր վճարներ և տույժեր, որոնք կառավարման տարբեր մակարդակների կողմից կիրառվում են միմյանց նկատմամբ</t>
  </si>
  <si>
    <t xml:space="preserve"> - Այլ հարկեր</t>
  </si>
  <si>
    <t xml:space="preserve"> - Պարտադիր վճարներ</t>
  </si>
  <si>
    <t xml:space="preserve"> -  Այլ ծախսեր</t>
  </si>
  <si>
    <t xml:space="preserve"> -Շենքերի և շինությունների ձեռք բերում</t>
  </si>
  <si>
    <t xml:space="preserve"> -Շենքերի և շինությունների շինարարություն</t>
  </si>
  <si>
    <t xml:space="preserve"> -Շենքերի և շինությունների կապիտալ վերանորոգում</t>
  </si>
  <si>
    <t xml:space="preserve"> -Տրանսպորտային սարքավորումներ</t>
  </si>
  <si>
    <t xml:space="preserve"> -Վարչական սարքավորումներ</t>
  </si>
  <si>
    <t xml:space="preserve"> -Այլ մեքենաներ և սարքավորումներ</t>
  </si>
  <si>
    <t xml:space="preserve"> -²×»óíáÕ ³ÏïÇíÝ»ñ</t>
  </si>
  <si>
    <t xml:space="preserve"> -àã-ÝÛáõÃ³Ï³Ý ÑÇÙÝ³Ï³Ý ÙÇçáóÝ»ñ</t>
  </si>
  <si>
    <t xml:space="preserve"> -Գեոդեզիական քարտեզագրական ծախսեր</t>
  </si>
  <si>
    <t xml:space="preserve"> -Նախագծահետազոտական ծախսեր</t>
  </si>
  <si>
    <t xml:space="preserve">Բյուջետային ծախսերի տնտեսագիտական դասակարգման հոդվածների անվանումները </t>
  </si>
  <si>
    <t>Աշխատողների աշխատավարձեր և հավելավճարներ</t>
  </si>
  <si>
    <t>Այլ վարձատրություններ</t>
  </si>
  <si>
    <t>ԾԱՌԱՅՈՒԹՅՈՒՆՆԵՐԻ ԵՎ ԱՊՐԱՆՔՆԵՐԻ ՁԵՌՔ ԲԵՐՈՒՄ</t>
  </si>
  <si>
    <t>Պայմանագրային այլ ծառայությունների ձեռք բերում</t>
  </si>
  <si>
    <t>Այլ մասնագիտական ծառայությունների ձեռք բերում</t>
  </si>
  <si>
    <t>Կապիտալ դրամաշնորհներ պետական հատվածի այլ մակարդակներին</t>
  </si>
  <si>
    <t xml:space="preserve"> -Î³åÇï³É ¹ñ³Ù³ßÝáñÑÝ»ñ å»ï³Ï³Ý Ï³é³í³ñÙ³Ý Ñ³ïí³ÍÇÝ</t>
  </si>
  <si>
    <t xml:space="preserve"> -Î³åÇï³É ëáõµí»ÝóÇ³Ý»ñ Ñ³Ù³ÛÝùÝ»ñÇÝ</t>
  </si>
  <si>
    <t xml:space="preserve"> -²ÛÉ Ï³åÇï³É ¹ñ³Ù³ßÝáñÑÝ»ñ Ñ³Ù³ÛÝùÝ»ñÇÝ </t>
  </si>
  <si>
    <t>Կապիտալ դրամաշնորհներ պետական կառավարման հատվածին</t>
  </si>
  <si>
    <t xml:space="preserve"> -Î³åÇï³É ¹ñ³Ù³ßÝáñÑÝ»ñ å»ï³Ï³Ý ¨ Ñ³Ù³ÛÝù³ÛÇÝ  ³é¨ïñ³ÛÇÝ Ï³½Ù³Ï»ñåáõÃÛáõÝÝ»ñÇÝ</t>
  </si>
  <si>
    <t xml:space="preserve"> -²ÛÉ Ï³åÇï³É ¹ñ³Ù³ßÝáñÑÝ»ñ </t>
  </si>
  <si>
    <t>Սոցիալական ապահովության նպաստներ</t>
  </si>
  <si>
    <t>Այլ նպաստներ բյուջեից</t>
  </si>
  <si>
    <t>Այլ հարկեր</t>
  </si>
  <si>
    <t>Պարտադիր վճարներ</t>
  </si>
  <si>
    <t>ՄԵՔԵՆԱՆԵՐԻ ԵՎ ՍԱՐՔԱՎՈՐՈՒՄՆԵՐԻ ՁԵՌՔ ԲԵՐՈՒՄ, ՊԱՀՊԱՆՈՒՄ ԵՎ ՀԻՄՆԱՆՈՐՈԳՈՒՄ</t>
  </si>
  <si>
    <t>Այլ մեքենաներ և  սարքավորումներ</t>
  </si>
  <si>
    <t>Նախագծահետազոտական ծախսեր</t>
  </si>
  <si>
    <t>09211900-1</t>
  </si>
  <si>
    <t>շարժիչի յուղեր</t>
  </si>
  <si>
    <t>05</t>
  </si>
  <si>
    <t>Զոհրապի փ,120թ.-ում շնաբուծարանի  կառուցում</t>
  </si>
  <si>
    <t>Զոհրապի փ,120թ.-ում  շնաբուծարանի կառուցման  տեխնիկական հսկողություն</t>
  </si>
  <si>
    <t>Զոհրապի փ,120թ.-ում  շնաբուծարանի կառուցման հեղինակային հսկողություն</t>
  </si>
  <si>
    <t>05. &lt;&lt;ՀՀ կառավարությանն առընթեր ոստիկանության ստորաբաժանումների կողմից ՀՀ անունից պայմանագրային հիմունքներով պահպանության և անվտանգության գծով իրականացվող ծառայությունների մատուցում&gt;&gt;</t>
  </si>
  <si>
    <t>&lt;&lt;ՀՀ կառավարությանն առընթեր ոստիկանության ստորաբաժանումների կողմից ՀՀ անունից պայմանագրային հիմունքներով պահպանության և անվտանգության գծով իրականացվող ծառայությունների մատուցում&gt;&gt;</t>
  </si>
  <si>
    <t>ՀԱՎԵԼՎԱԾ N 5</t>
  </si>
  <si>
    <t xml:space="preserve">ՀՀ կառավարության </t>
  </si>
  <si>
    <t>2015 թվականի __________ -ի</t>
  </si>
  <si>
    <t>N ___   -Ն որոշման</t>
  </si>
  <si>
    <t>&lt;&lt;Հայաստանի Հանրապետության 2015 թվականի պետական բյուջեի մասին&gt;&gt; ՀՀ օրենքի 8-րդ հոդվածի աղյուսակի ցուցանիշներում և  ՀՀ կառավարության 2014 թվականի դեկտեմբերի 18-ի N 1515-Ն որոշման N 4 հավելվածի ցուցանիշներում կատարվող փոփոխությունները</t>
  </si>
  <si>
    <t>Հավելված N 6
 ՀՀ կառավարության
2015 թվականի --------------- ի
N -----  -Ն որոշման</t>
  </si>
  <si>
    <t xml:space="preserve">Հայաստանի Հանրապետության կառավարությանն առընթեր ոստիկանության «ՀՀ կառավարությանն առընթեր ոստիկանության ստորաբաժանումների կողմից ՀՀ անունից պայմանագրային հիմունքներով պահպանության և անվտանգության գծով իրականացվող ծառայությունների մատուցում» ծրագրի արտաբյուջետային հաշվի միջոցների 2015 թվականի ծախսման նախահաշվի ցուցանիշները, ինչպես նաև  &lt;&lt;Հայաստանի Հանրապետության 2015 թվականի պետական բյուջեի մասին&gt;&gt; ՀՀ օրենքի N 1 հավելվածում և ՀՀ կառավարության 2014 թվականի դեկտեմբերի 18-ի N 1515-Ն որոշման N 5 հավելվածում կատարվող փոփոխությունները և լրացումները </t>
  </si>
  <si>
    <t>ԸՆԹԱՑԻԿ ԾԱԽՍԵՐ</t>
  </si>
  <si>
    <t>18521300-1</t>
  </si>
  <si>
    <t>ձեռքի ժամացույց</t>
  </si>
  <si>
    <t>34111130-3</t>
  </si>
  <si>
    <t>39141290-1</t>
  </si>
  <si>
    <t>ճաշասենյակի կահույք</t>
  </si>
  <si>
    <t>39141310-1</t>
  </si>
  <si>
    <t>ճաշասեղան՝ 4 տեղանի</t>
  </si>
  <si>
    <t>39111230-1</t>
  </si>
  <si>
    <t>փոքր բազմոցներ</t>
  </si>
  <si>
    <t>30232110-1</t>
  </si>
  <si>
    <t>լազերային տպիչներ</t>
  </si>
  <si>
    <t>30216111-1</t>
  </si>
  <si>
    <t>սկաներ համակարգչի համար, մեխանիկական</t>
  </si>
  <si>
    <t>30234650-1</t>
  </si>
  <si>
    <t>32421900-1</t>
  </si>
  <si>
    <t>հեռախոսային ցանցի սարքեր</t>
  </si>
  <si>
    <t>32321200-1</t>
  </si>
  <si>
    <t>39111190-1</t>
  </si>
  <si>
    <t>բազկաթոռներ</t>
  </si>
  <si>
    <t>39522180-1</t>
  </si>
  <si>
    <t>վրաններ</t>
  </si>
  <si>
    <t>45451700-1</t>
  </si>
  <si>
    <t>վերակառուցման աշխատանքներ</t>
  </si>
  <si>
    <t>30199420-1</t>
  </si>
  <si>
    <t>30199430-1</t>
  </si>
  <si>
    <t>18211100-3</t>
  </si>
  <si>
    <t>18221600-5</t>
  </si>
  <si>
    <t>18311210-2</t>
  </si>
  <si>
    <t>18331200-4</t>
  </si>
  <si>
    <t>18331200-5</t>
  </si>
  <si>
    <t>18331200-6</t>
  </si>
  <si>
    <t>18421120-2</t>
  </si>
  <si>
    <t>18441100-3</t>
  </si>
  <si>
    <t>18441100-4</t>
  </si>
  <si>
    <t>18811190-3</t>
  </si>
  <si>
    <t>18811190-4</t>
  </si>
  <si>
    <t>18811230-3</t>
  </si>
  <si>
    <t>18811230-4</t>
  </si>
  <si>
    <t>24911200-1</t>
  </si>
  <si>
    <t>30197631-1</t>
  </si>
  <si>
    <t>35811190-3</t>
  </si>
  <si>
    <t>35811190-4</t>
  </si>
  <si>
    <t>35811200-3</t>
  </si>
  <si>
    <t>35811200-4</t>
  </si>
  <si>
    <t>35811240-5</t>
  </si>
  <si>
    <t>09132200-2</t>
  </si>
  <si>
    <t>09211110-2</t>
  </si>
  <si>
    <t>09211650-2</t>
  </si>
  <si>
    <t>24951310-2</t>
  </si>
  <si>
    <t>39513200-1</t>
  </si>
  <si>
    <t>22451200-3</t>
  </si>
  <si>
    <t>31151120-2</t>
  </si>
  <si>
    <t>31151120-3</t>
  </si>
  <si>
    <t>32341330-3</t>
  </si>
  <si>
    <t>32341330-4</t>
  </si>
  <si>
    <t>ՀՀ կառավարության 
2014 թվականի _______-ի
N        -Ն որոշման</t>
  </si>
  <si>
    <t>ՄԱՍ Ա: ՌԱԶՄԱՎԱՐՈՒԹՅԱՆ ԸՆԴՀԱՆՈՒՐ ՆԿԱՐԱԳՐՈՒԹՅՈՒՆ</t>
  </si>
  <si>
    <t>Պայմանագրային հիմունքներով ՀՀ կառավարության կողմից հաստատված պետական պահպանության և անվտանգության ենթակա, ինչպոս նաև իրավաբանական և ֆիզիկական անձանց պատկանող օբյեկտների պահպանության,գույքի և անձի անվտանգության հետ կապված այլ կարգի վճարովի ծառայությունների</t>
  </si>
  <si>
    <t>Ø²ê ´: Î³é³í³ñã³Ï³Ý ÑÇÙÝ³ñÏÇ ³ÝÙÇç³Ï³Ý ·áñÍáõÝ»áõÃÛ³Ý ³ñ¹ÛáõÝùÝ»ñÁ</t>
  </si>
  <si>
    <t>â³÷áñáßÇãÝ»ñ</t>
  </si>
  <si>
    <t xml:space="preserve">òàôò²ÜÆÞÜºðÆ   öàöàÊàôÂÚàôÜ                                                                                                                                                                                                        (óáõó³ÝÇßÝ»ñÇ ³í»É³óáõÙÝ»ñÁ </t>
  </si>
  <si>
    <t>àã ýÇÝ³Ýë³Ï³Ý óáõó³ÝÇßÝ»ñ</t>
  </si>
  <si>
    <t>üÇÝ³Ýë³Ï³Ý óáõó³ÝÇßÝ»ñ (Ñ³½. ¹ñ³Ùáí)</t>
  </si>
  <si>
    <t>î³ñÇ</t>
  </si>
  <si>
    <t>Ìñ³·ñ³ÛÇÝ ¹³ëÇãÁ
À 007 ²Ì 02</t>
  </si>
  <si>
    <t xml:space="preserve">ÐÐ áëïÇÏ³ÝáõÃÛ³Ý µÅßÏ³Ï³Ý í³ñãáõÃÛ³Ý Í³é³ÛáõÃÛáõÝÝ»ñÇó û·ïíáÕ ù³Õ³ù³óÇÝ»ñÇ ÑáëåÇï³É³ÛÇÝ µáõÅ ³å³ÑáíáõÙ  </t>
  </si>
  <si>
    <t>Ìñ³·ñ³ÛÇÝ ¹³ëÇãÁ
ê 006 ÎÐ 01</t>
  </si>
  <si>
    <t>ì³ñã³Ï³Ý ë³ñù³íáñáõÙÝÝ»ñ</t>
  </si>
  <si>
    <t>ՄԱՍ Գ: Նախարարի պատասխանատվության ներքո իրականացվող քաղաքականության միջոցառումների և ֆինանսական կառավարման արդյունքների ցուցանիշները</t>
  </si>
  <si>
    <t>1. Քաղաքականության միջոցառումներ</t>
  </si>
  <si>
    <t>1.1 Ծառայություններ</t>
  </si>
  <si>
    <t>Ծրագրային դասիչը
1105 ԱԾ 01</t>
  </si>
  <si>
    <t xml:space="preserve">ՑՈՒՑԱՆԻՇՆԵՐԻ   ՓՈՓՈԽՈՒԹՅՈՒՆ   
(ցուցանիշների ավելացումները բերված են դրական նշանով)                                                                                                                                                                            </t>
  </si>
  <si>
    <t xml:space="preserve"> Ոչ ֆինանսական ցուցանիշներ</t>
  </si>
  <si>
    <t xml:space="preserve"> Ֆինանսական ցուցանիշներ (հազ. դրամով)</t>
  </si>
  <si>
    <t>Մատուցվող ծառայության վրա կատարվող ծախսը 
(հազ. դրամ)</t>
  </si>
  <si>
    <t>Ծրագիրը, որի շրջանակներում իրականացվում է քաղաքականության միջոցառումը`
1105 ԱԾ01 Պետական պահպանություն և անվտանգություն</t>
  </si>
  <si>
    <t>Վերջնական արդյունքի նկարագրությունը`
ՀՀ կառավարության կողմից հաստատված պետական պահպանության և անվտանգության ենթակա, ինչպես նաև իրավաբանական և ֆիզիկական անձանց պատկանող օբյեկտների պահպանության,գույքի և անձի անվտանգության հետ կապված այլ կարգի վճարովի ծառայությունների որակի և արդյունավետության ապահովում</t>
  </si>
  <si>
    <t>Ծառայություն մատուցողի անվանումը`
ՀՀ Ոստիկանություն</t>
  </si>
  <si>
    <t>Ծրագրային դասիչը
1105 ԿՀ 01</t>
  </si>
  <si>
    <t xml:space="preserve">ՑՈՒՑԱՆԻՇՆԵՐԻ   ՓՈՓՈԽՈՒԹՅՈՒՆ 
(ցուցանիշների ավելացումները բերված են դրական նշանով)   </t>
  </si>
  <si>
    <t>Մատուցվող ծառայության վրա կատարվող ծախսը (հազ. դրամ)</t>
  </si>
  <si>
    <t>Ծրագիրը, որի շրջանակներում իրականացվում է քաղաքականության միջոցառումը`
1105 ԿՀ01 Պետական պահպանություն և անվտանգություն</t>
  </si>
  <si>
    <t>Ծրագրային դասիչը
1105 ԿՀ 02</t>
  </si>
  <si>
    <t>Ծրագրային դասիչը
1105 ԿՀ 03</t>
  </si>
  <si>
    <t xml:space="preserve">ՑՈՒՑԱՆԻՇՆԵՐԻ   ՓՈՓՈԽՈՒԹՅՈՒՆ
 (ցուցանիշների ավելացումները բերված են դրական նշանով)   </t>
  </si>
  <si>
    <t>Քանակական`</t>
  </si>
  <si>
    <t>Սեդան թափքով մեքենաներ</t>
  </si>
  <si>
    <t>Ծառայություն մատուցողի անվանումը
ՀՀ Ոստիկանություն</t>
  </si>
  <si>
    <t xml:space="preserve">ՑՈՒՑԱՆԻՇՆԵՐԻ   ՓՈՓՈԽՈՒԹՅՈՒՆ  
(ցուցանիշների ավելացումները բերված են դրական նշանով)   </t>
  </si>
  <si>
    <t>Առաջին
 կիսամյակ</t>
  </si>
  <si>
    <t>Քանակական, որից</t>
  </si>
  <si>
    <t>Այլ վարչական սարքավորումներ</t>
  </si>
  <si>
    <t>Մատուցվող ծառայության վրա կատարվող ծախսը 
(հազար դրամ)</t>
  </si>
  <si>
    <t>ՀՀ կառավարության 
2014 թվականի _____ -ի
N        -Ն որոշման</t>
  </si>
  <si>
    <t>Գործառական դասիչը</t>
  </si>
  <si>
    <t>(Բաժին/Խումբ /Դաս)</t>
  </si>
  <si>
    <t>(հազ. դրամ)</t>
  </si>
  <si>
    <t>ԱԾ01</t>
  </si>
  <si>
    <t>ՀՀ պետական կառավարման մարմինների և կազմակերպությունների , շենքերի և շինությունների, ինչպես նաև կարևորագույն օբյեկտների  պահպանություն</t>
  </si>
  <si>
    <t>Ծրագրի նկարագրությունը</t>
  </si>
  <si>
    <t xml:space="preserve">Պայմանագրային հիմունքներով ՀՀ կառավարության կողմից հաստատված պետական պահպանության և անվտանգության ենթակա, ինչպոս նաև իրավաբանական և ֆիզիկական անձանց պատկանող օբյեկտների պահպանության,գույքի և անձի անվտանգության հետ կապված այլ կարգի վճարովի ծառայությունների մատուցում,ՀՀ տարացքում երկաթուղային տրանսպորտով տեղափոխվող բեռների, մարդատար և էլեկտրական գնացքների ուղեկցում և հասարակական կարգի պահպանության ապահովում, ինչպես նաև կայարանների վարչական շենքերի պահպանություն: </t>
  </si>
  <si>
    <t>Վերջնական արդյունքի նկարագրությունը</t>
  </si>
  <si>
    <t>ՀՀ կառավարության կողմից հաստատված պետական պահպանության և անվտանգության ենթակա, ինչպես նաև իրավաբանական և ֆիզիկական անձանց պատկանող օբյեկտների պահպանության,գույքի և անձի անվտանգության հետ կապված այլ կարգի վճարովի ծառայությունների որակի և արդյունավետության ապահովում</t>
  </si>
  <si>
    <t>Մատուցվող ծառայության նկարագրությունը</t>
  </si>
  <si>
    <t>Ծառայություն մատուցողի անվանումը</t>
  </si>
  <si>
    <t>ՀՀ Ոստիկանություն</t>
  </si>
  <si>
    <t xml:space="preserve">Ծրագիր/Քաղաքականության միջոցառում
</t>
  </si>
  <si>
    <t>(Բաժին/Խումբ/Դաս)</t>
  </si>
  <si>
    <t>ՀԱՆՐՈՒԹՅԱՆ ԿՈՂՄԻՑ ՕԳՏԱԳՈՐԾՎՈՂ ՈՉ ՖԻՆԱՆՍԱԿԱՆ ԱԿՏԻՎՆԵՐ</t>
  </si>
  <si>
    <t>ՀՀ ոստիկանություն</t>
  </si>
  <si>
    <t xml:space="preserve">Ոչ ֆինանսական ակտիվների գծով միջոցառումներ </t>
  </si>
  <si>
    <t>Ակտիվի նկարագրությունը</t>
  </si>
  <si>
    <t>Ծրագիրը (ծրագրերը), որին (որոնց) առնչվում է ակտիվը</t>
  </si>
  <si>
    <t xml:space="preserve">Տրանսպորտային սարքավորումներ   </t>
  </si>
  <si>
    <t xml:space="preserve">1105 ԿՀ03 Պետական պահպանություն և անվտանգություն  </t>
  </si>
  <si>
    <t xml:space="preserve">Վարչական սարքավորումներ  </t>
  </si>
  <si>
    <t xml:space="preserve">1105 ԿՀ04 Պետական պահպանություն և անվտանգություն  </t>
  </si>
  <si>
    <r>
      <t xml:space="preserve">Անվանումը`  </t>
    </r>
    <r>
      <rPr>
        <sz val="12"/>
        <color indexed="8"/>
        <rFont val="GHEA Grapalat"/>
        <family val="3"/>
      </rPr>
      <t xml:space="preserve">
ՀՀ պետական կառավարման մարմինների և կազմակերպությունների, շենքերի և շինությունների, ինչպես նաև կարևորագույն օբյեկտների  պահպանություն
Նկարագրություն`
Պայմանագրային հիմունքներով ՀՀ կառավարության կողմից հաստատված պետական պահպանության և անվտանգության ենթակա, ինչպես նաև իրավաբանական և ֆիզիկական անձանց պատկանող օբյեկտների պահպանության, գույքի և անձի անվտանգության հետ կապված այլ կարգի վճարովի ծառայությունների մատուցում, ՀՀ տարածքում երկաթուղային տրանսպորտով տեղափոխվող բեռների, մարդատար և էլեկտրական գնացքների ուղեկցում և հասարակական կարգի պահպանության ապահովում, ինչպես նաև կայարանների վարչական շենքերի պահպանություն: </t>
    </r>
  </si>
  <si>
    <t>Վերջնական արդյունքի նկարագրությունը`
ՀՀ ոստիկանության ՊՊԳՎ ՀՄՊ վարչության ծառայողական շների պահպանման պայմանների բարելավում, ոստիկանական հակմակարգի ապակենտրոնացում</t>
  </si>
  <si>
    <t>Անվանումը`  
Տրանսպորտային սարքավորումներ   
Նկարագրություն`
Նախատեսվում է ձեռքբերել թվով 10 սեդան թափքով մեքենաներ</t>
  </si>
  <si>
    <t xml:space="preserve">Վերջնական արդյունքի նկարագրությունը
ՀՀ ոստիկանության ավտոպարկի թարմացում և գործառույթների արդյունավետության բարելավում         </t>
  </si>
  <si>
    <r>
      <t xml:space="preserve">Անվանումը`  </t>
    </r>
    <r>
      <rPr>
        <sz val="12"/>
        <color indexed="8"/>
        <rFont val="GHEA Grapalat"/>
        <family val="3"/>
      </rPr>
      <t xml:space="preserve">
Վարչական սարքավորումներ    
Նկարագրություն`
Նախատեսվում է ձեռքբերել համակարգչային սարքավորումներ,  տեսախցիկներ, կապի միջոցներ, անվտանգությունն ապահովող այլ սարքավորումներ, գրասենյակային կահույք և  էլեկտրական պարագաներ  </t>
    </r>
  </si>
  <si>
    <t>Գրասենյակային սարքավորումներ</t>
  </si>
  <si>
    <t>Վերջնական արդյունքի նկարագրությունը
ՀՀ ոսստիկանության ստորաբաժանումների և ՊՊԳՎ ստորաբաժանումների աշխատանքային պայմանների բարելավում, տեխնիկական հագեցվածության ապահովում</t>
  </si>
  <si>
    <r>
      <t xml:space="preserve">Ծրագիրը, որի շրջանակներում իրականացվում է քաղաքականության միջոցառումը
1105 ԿՀ02 </t>
    </r>
    <r>
      <rPr>
        <sz val="12"/>
        <color indexed="8"/>
        <rFont val="GHEA Grapalat"/>
        <family val="3"/>
      </rPr>
      <t>Պետական պահպանություն և անվտանգություն</t>
    </r>
  </si>
  <si>
    <t>Ծրագիրը, որի շրջանակներում իրականացվում է քաղաքականության միջոցառումը
1105 ԿՀ03 Պետական պահպանություն և անվտանգություն</t>
  </si>
  <si>
    <t>2015 Բյուջե</t>
  </si>
  <si>
    <t>Շենքերի և շինություններ շինարարություն</t>
  </si>
  <si>
    <t>Նախատեսվում է ՀՀ ոստիկանության  Պետական պահպանության գլխավոր վարչության հատուկ մասնագիտացված պահպանության վարչության հաշվեկշռում հաշվառվող ծառայողական շների համար նոր շնաբուծարանի կառուցում , հեղինակային և տեխնիկական հսկողություն, ինչպես նաև թվով 6 ոստիկանական հենակետերի կառուցում</t>
  </si>
  <si>
    <t>1105 ԿՀ01 Ծառայողական շների պահպանման պայմանների բարելավում, ոստիկանական հակմակարգի ապակենտրոնացում</t>
  </si>
  <si>
    <t xml:space="preserve">Նախատեսվում է ձեռքբերել թվով 10 սեդան թափքով մեքենաներ   </t>
  </si>
  <si>
    <t xml:space="preserve">Նախատեսվում է ձեռքբերել համակարգչային սարքավորումներ,  տեսախցիկներ, կապի միջոցներ, անվտանգությունն ապահովող այլ սարքավորումներ, գրասենյակային կահույք և  էլեկտրական պարագաներ   </t>
  </si>
  <si>
    <t xml:space="preserve"> Հայաստանի Հանրապետության կառավարության 2014 թվականի դեկտեմբերի 18-ի N 1515-Ն որոշման N 11 հավելվածի N 11.38 աղյուսակում կատարվող լրացումները</t>
  </si>
  <si>
    <t>Թվով 6 ոստիկանական հենակետերի կառուցում</t>
  </si>
  <si>
    <t>35310000-2</t>
  </si>
  <si>
    <t>70221100-2</t>
  </si>
  <si>
    <t>71351540-2</t>
  </si>
  <si>
    <t>98111140-2</t>
  </si>
  <si>
    <t>71241200-1</t>
  </si>
  <si>
    <t>նախագծերի պատրաստում, ծախսերի գնահատում</t>
  </si>
  <si>
    <t>Թվով 6 ոստիկանական հենակետերի կառուցման տեխնիկական հսկողություն</t>
  </si>
  <si>
    <t>Թվով 6 ոստիկանական հենակետերի կառուցման հեղինակային հսկողություն</t>
  </si>
  <si>
    <t>Թվով 6 ոստիկանական հենակետերի կառուցման նախագծանախահաշվային փաստաթղթերի կազմում</t>
  </si>
  <si>
    <t>ՀՀ ԿԱՌԱՎԱՐՈՒԹՅԱՆՆ ԱՌԸՆԹԵՐ ՀՀ ՈՍՏԻԿԱՆՈՒԹՅՈՒՆ</t>
  </si>
  <si>
    <t xml:space="preserve"> ՀՀ կառավարությանն առընթեր ՀՀ ոստիկանություն</t>
  </si>
  <si>
    <t xml:space="preserve">ՀՀ  կառավարությանն առընթեր ոստիկանության ստորաբաժանումների կողմից ՀՀ անունից պայմանագրային հիմունքներով պահպանության և անվտանգության գծով իրականացվող ծառայությունների մատուցում </t>
  </si>
  <si>
    <t>ՀՀ կառավարությանն առընթեր ՀՀ ոստիկանություն (հասարակական կարգի պահպանության և անվտանգության ծրագիր)</t>
  </si>
  <si>
    <r>
      <t xml:space="preserve">Անվանումը`  </t>
    </r>
    <r>
      <rPr>
        <sz val="12"/>
        <color indexed="8"/>
        <rFont val="GHEA Grapalat"/>
        <family val="3"/>
      </rPr>
      <t xml:space="preserve">
Շենքերի և շինությունների շինարարություն
Նկարագրություն`
Նախատեսվում է ՀՀ ոստիկանության  Պետական պահպանության գլխավոր վարչության հատուկ մասնագիտացված պահպանության վարչության հաշվեկշռում հաշվառվող ծառայողական շների համար նոր շնաբուծարանի ինչպես նաև թվով 6 ոստիկանական հենակետերի կառուցում, հեղինակային և տեխնիկական հսկողություն</t>
    </r>
  </si>
  <si>
    <t>ՀՀ Ո ՊՊԳՎ ՀՄՊ վարչության նոր շնաբուծարանի կառուցում, հեղինակային և տեխնիկական հսկողություն</t>
  </si>
  <si>
    <t>ՀՀ ոստիկանության թվով 6 հենակետերի կառուցում, հեղինակային և տեխնիկական հսկողություն</t>
  </si>
  <si>
    <r>
      <t xml:space="preserve">Անվանումը`  </t>
    </r>
    <r>
      <rPr>
        <sz val="12"/>
        <color indexed="8"/>
        <rFont val="GHEA Grapalat"/>
        <family val="3"/>
      </rPr>
      <t xml:space="preserve">
Նախագծահետազոտական ծախսեր
Նկարագրություն`
Նախատեսվում է ՀՀ ոստիկանության  ոստիկանական թվով 6 հենակետերի կառուցման նախագծանախահաշվային փաստաթղթերի կազմման ծառայությունների ձեռքբերում</t>
    </r>
  </si>
  <si>
    <t>Ծրագրային դասիչը
1105 ԿՀ 04</t>
  </si>
  <si>
    <t>Վերջնական արդյունքի նկարագրությունը
Ոստիկանական հակմակարգի ապակենտրոնացում</t>
  </si>
  <si>
    <t>Ծրագիրը, որի շրջանակներում իրականացվում է քաղաքականության միջոցառումը
1105 ԿՀ04 Պետական պահպանություն և անվտանգություն</t>
  </si>
  <si>
    <t>ԿՀ 05</t>
  </si>
  <si>
    <t xml:space="preserve">1105 ԿՀ05 Պետական պահպանություն և անվտանգություն  </t>
  </si>
  <si>
    <t>Նախատեսվում է ՀՀ ոստիկանության  ոստիկանական թվով 6 հենակետերի կառուցման նախագծանախահաշվային փաստաթղթերի կազմման ծառայությունների ձեռքբերում</t>
  </si>
  <si>
    <t>Հայաստանի Հանրապետության կառավարության 2014 թվականի դեկտեմբերի 18-ի N 1515-Ն որոշման N 11 հավելվածի N 12 աղյուսակում ՀՀ կառավարությանն առընթեր ՀՀ ոստիկանության մասով կատարվող լրացումները</t>
  </si>
  <si>
    <t>&lt;&lt;Հայաստանի Հանրապետության 2014 թվականի պետական բյուջեի մասին&gt;&gt; ՀՀ օրենքի N 1 հավելվածի N 13 աղյուսակում կատարվող փոփոխությունները և  լրացումները</t>
  </si>
  <si>
    <t>39121300-3</t>
  </si>
  <si>
    <t>ախտահանման և մակաբույծների ոչնչացման ծառայություններ քաղաքային կամ գյուղական վայրերում</t>
  </si>
  <si>
    <t xml:space="preserve">Շենքերում տեղակայված էլեկտրական սարքերի վերանորոգման և պահպանման ծառայություններ </t>
  </si>
  <si>
    <t>մետոկլոպրամիդ a03fa01</t>
  </si>
  <si>
    <t>հատակի մածիկ,  հատակի փայլեցման և մակերևույթի պահպանման համար</t>
  </si>
  <si>
    <t>համակարգիչ ամբողջը մեկում</t>
  </si>
  <si>
    <t>30211280-1</t>
  </si>
  <si>
    <t>30211280-2</t>
  </si>
  <si>
    <t>39138120-1</t>
  </si>
  <si>
    <t>30211280-3</t>
  </si>
  <si>
    <t>30211280-4</t>
  </si>
  <si>
    <t>լրակազմ</t>
  </si>
  <si>
    <t>79111200-2</t>
  </si>
  <si>
    <t>30211220-1</t>
  </si>
  <si>
    <t>ՈՍ</t>
  </si>
  <si>
    <t>30192220-1</t>
  </si>
  <si>
    <t>5.10.10</t>
  </si>
</sst>
</file>

<file path=xl/styles.xml><?xml version="1.0" encoding="utf-8"?>
<styleSheet xmlns="http://schemas.openxmlformats.org/spreadsheetml/2006/main">
  <numFmts count="10">
    <numFmt numFmtId="43" formatCode="_(* #,##0.00_);_(* \(#,##0.00\);_(* &quot;-&quot;??_);_(@_)"/>
    <numFmt numFmtId="164" formatCode="_-* #,##0.00_р_._-;\-* #,##0.00_р_._-;_-* &quot;-&quot;??_р_._-;_-@_-"/>
    <numFmt numFmtId="165" formatCode="#,##0.0"/>
    <numFmt numFmtId="166" formatCode="_(* #,##0.0_);_(* \(#,##0.0\);_(* &quot;-&quot;??_);_(@_)"/>
    <numFmt numFmtId="167" formatCode="_-* #,##0.0_р_._-;\-* #,##0.0_р_._-;_-* &quot;-&quot;??_р_._-;_-@_-"/>
    <numFmt numFmtId="168" formatCode="0.0"/>
    <numFmt numFmtId="169" formatCode="_(* #,##0.0_);_(* \(#,##0.0\);_(* &quot;-&quot;?_);_(@_)"/>
    <numFmt numFmtId="170" formatCode="#,##0.0_);\(#,##0.0\)"/>
    <numFmt numFmtId="171" formatCode="_-* #,##0.0_р_._-;\-* #,##0.0_р_._-;_-* &quot;-&quot;?_р_._-;_-@_-"/>
    <numFmt numFmtId="172" formatCode="_(* #,##0.000_);_(* \(#,##0.000\);_(* &quot;-&quot;??_);_(@_)"/>
  </numFmts>
  <fonts count="72">
    <font>
      <sz val="10"/>
      <name val="Arial"/>
      <charset val="204"/>
    </font>
    <font>
      <sz val="10"/>
      <name val="Arial"/>
      <charset val="204"/>
    </font>
    <font>
      <sz val="10"/>
      <name val="Arial Armenian"/>
      <family val="2"/>
    </font>
    <font>
      <sz val="10"/>
      <name val="Times Armenian"/>
      <family val="1"/>
    </font>
    <font>
      <sz val="10"/>
      <name val="Arial Armenian"/>
      <family val="2"/>
    </font>
    <font>
      <sz val="8"/>
      <name val="Arial"/>
      <family val="2"/>
      <charset val="204"/>
    </font>
    <font>
      <sz val="10"/>
      <name val="Arial Armenian"/>
      <family val="2"/>
    </font>
    <font>
      <sz val="10"/>
      <name val="Star"/>
    </font>
    <font>
      <sz val="9"/>
      <name val="Arial Armenian"/>
      <family val="2"/>
    </font>
    <font>
      <sz val="10"/>
      <name val="Arial"/>
      <family val="2"/>
      <charset val="204"/>
    </font>
    <font>
      <sz val="10"/>
      <color indexed="8"/>
      <name val="MS Sans Serif"/>
      <family val="2"/>
      <charset val="204"/>
    </font>
    <font>
      <sz val="11"/>
      <color indexed="8"/>
      <name val="Times Armenian"/>
      <family val="2"/>
    </font>
    <font>
      <sz val="11"/>
      <color indexed="9"/>
      <name val="Times Armenian"/>
      <family val="2"/>
    </font>
    <font>
      <sz val="11"/>
      <color indexed="20"/>
      <name val="Times Armenian"/>
      <family val="2"/>
    </font>
    <font>
      <b/>
      <sz val="11"/>
      <color indexed="52"/>
      <name val="Times Armenian"/>
      <family val="2"/>
    </font>
    <font>
      <b/>
      <sz val="11"/>
      <color indexed="9"/>
      <name val="Times Armenian"/>
      <family val="2"/>
    </font>
    <font>
      <i/>
      <sz val="11"/>
      <color indexed="23"/>
      <name val="Times Armenian"/>
      <family val="2"/>
    </font>
    <font>
      <sz val="11"/>
      <color indexed="17"/>
      <name val="Times Armenian"/>
      <family val="2"/>
    </font>
    <font>
      <b/>
      <sz val="15"/>
      <color indexed="56"/>
      <name val="Times Armenian"/>
      <family val="2"/>
    </font>
    <font>
      <b/>
      <sz val="13"/>
      <color indexed="56"/>
      <name val="Times Armenian"/>
      <family val="2"/>
    </font>
    <font>
      <b/>
      <sz val="11"/>
      <color indexed="56"/>
      <name val="Times Armenian"/>
      <family val="2"/>
    </font>
    <font>
      <sz val="11"/>
      <color indexed="62"/>
      <name val="Times Armenian"/>
      <family val="2"/>
    </font>
    <font>
      <sz val="11"/>
      <color indexed="52"/>
      <name val="Times Armenian"/>
      <family val="2"/>
    </font>
    <font>
      <sz val="11"/>
      <color indexed="60"/>
      <name val="Times Armenian"/>
      <family val="2"/>
    </font>
    <font>
      <sz val="10"/>
      <name val="Arial"/>
      <family val="2"/>
      <charset val="204"/>
    </font>
    <font>
      <b/>
      <sz val="11"/>
      <color indexed="63"/>
      <name val="Times Armenian"/>
      <family val="2"/>
    </font>
    <font>
      <b/>
      <sz val="18"/>
      <color indexed="56"/>
      <name val="Cambria"/>
      <family val="2"/>
    </font>
    <font>
      <b/>
      <sz val="11"/>
      <color indexed="8"/>
      <name val="Times Armenian"/>
      <family val="2"/>
    </font>
    <font>
      <sz val="11"/>
      <color indexed="10"/>
      <name val="Times Armenian"/>
      <family val="2"/>
    </font>
    <font>
      <b/>
      <sz val="10"/>
      <name val="GHEA Mariam"/>
      <family val="3"/>
    </font>
    <font>
      <sz val="10"/>
      <name val="GHEA Mariam"/>
      <family val="3"/>
    </font>
    <font>
      <sz val="8"/>
      <name val="GHEA Mariam"/>
      <family val="3"/>
    </font>
    <font>
      <sz val="9"/>
      <name val="GHEA Mariam"/>
      <family val="3"/>
    </font>
    <font>
      <b/>
      <sz val="9"/>
      <name val="GHEA Mariam"/>
      <family val="3"/>
    </font>
    <font>
      <sz val="10"/>
      <color indexed="10"/>
      <name val="GHEA Mariam"/>
      <family val="3"/>
    </font>
    <font>
      <b/>
      <sz val="10"/>
      <color indexed="8"/>
      <name val="GHEA Mariam"/>
      <family val="3"/>
    </font>
    <font>
      <sz val="11"/>
      <name val="GHEA Mariam"/>
      <family val="3"/>
    </font>
    <font>
      <b/>
      <u/>
      <sz val="10"/>
      <name val="GHEA Mariam"/>
      <family val="3"/>
    </font>
    <font>
      <i/>
      <sz val="9"/>
      <name val="GHEA Mariam"/>
      <family val="3"/>
    </font>
    <font>
      <sz val="10"/>
      <name val="Arial"/>
      <family val="2"/>
      <charset val="204"/>
    </font>
    <font>
      <b/>
      <sz val="10"/>
      <name val="GHEA Grapalat"/>
      <family val="3"/>
    </font>
    <font>
      <sz val="10"/>
      <name val="GHEA Grapalat"/>
      <family val="3"/>
    </font>
    <font>
      <sz val="10"/>
      <name val="Arial"/>
      <family val="2"/>
    </font>
    <font>
      <sz val="8"/>
      <color indexed="81"/>
      <name val="Times Armenian"/>
      <family val="1"/>
    </font>
    <font>
      <sz val="8"/>
      <name val="GHEA Grapalat"/>
      <family val="3"/>
    </font>
    <font>
      <b/>
      <sz val="12"/>
      <name val="GHEA Grapalat"/>
      <family val="3"/>
    </font>
    <font>
      <sz val="12"/>
      <name val="GHEA Grapalat"/>
      <family val="3"/>
    </font>
    <font>
      <b/>
      <sz val="12"/>
      <color indexed="8"/>
      <name val="GHEA Grapalat"/>
      <family val="3"/>
    </font>
    <font>
      <sz val="12"/>
      <color indexed="8"/>
      <name val="GHEA Grapalat"/>
      <family val="3"/>
    </font>
    <font>
      <i/>
      <sz val="12"/>
      <name val="GHEA Grapalat"/>
      <family val="3"/>
    </font>
    <font>
      <b/>
      <i/>
      <sz val="12"/>
      <name val="GHEA Grapalat"/>
      <family val="3"/>
    </font>
    <font>
      <u/>
      <sz val="12"/>
      <color indexed="8"/>
      <name val="GHEA Grapalat"/>
      <family val="3"/>
    </font>
    <font>
      <sz val="11"/>
      <color indexed="8"/>
      <name val="GHEA Grapalat"/>
      <family val="3"/>
    </font>
    <font>
      <u/>
      <sz val="12"/>
      <name val="GHEA Grapalat"/>
      <family val="3"/>
    </font>
    <font>
      <b/>
      <sz val="11"/>
      <color indexed="8"/>
      <name val="GHEA Grapalat"/>
      <family val="3"/>
    </font>
    <font>
      <b/>
      <sz val="11"/>
      <name val="GHEA Grapalat"/>
      <family val="3"/>
    </font>
    <font>
      <sz val="9"/>
      <name val="GHEA Grapalat"/>
      <family val="3"/>
    </font>
    <font>
      <sz val="12"/>
      <color indexed="10"/>
      <name val="GHEA Grapalat"/>
      <family val="3"/>
    </font>
    <font>
      <b/>
      <sz val="12"/>
      <color indexed="10"/>
      <name val="GHEA Grapalat"/>
      <family val="3"/>
    </font>
    <font>
      <sz val="10"/>
      <name val="Arial"/>
      <family val="2"/>
    </font>
    <font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indexed="9"/>
      <name val="GHEA Grapalat"/>
      <family val="3"/>
    </font>
    <font>
      <sz val="12"/>
      <color indexed="48"/>
      <name val="GHEA Grapalat"/>
      <family val="3"/>
    </font>
    <font>
      <b/>
      <sz val="12"/>
      <color indexed="9"/>
      <name val="GHEA Grapalat"/>
      <family val="3"/>
    </font>
    <font>
      <sz val="10"/>
      <name val="Arial"/>
      <family val="2"/>
    </font>
    <font>
      <sz val="10"/>
      <color indexed="8"/>
      <name val="MS Sans Serif"/>
      <family val="2"/>
    </font>
    <font>
      <i/>
      <sz val="12"/>
      <color indexed="8"/>
      <name val="GHEA Grapalat"/>
      <family val="3"/>
    </font>
    <font>
      <sz val="10"/>
      <color indexed="8"/>
      <name val="Arial Armenian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78">
    <xf numFmtId="0" fontId="0" fillId="0" borderId="0"/>
    <xf numFmtId="0" fontId="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3" fillId="3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164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9" fillId="0" borderId="0" applyFont="0" applyFill="0" applyBorder="0" applyAlignment="0" applyProtection="0"/>
    <xf numFmtId="171" fontId="42" fillId="0" borderId="0" applyFont="0" applyFill="0" applyBorder="0" applyAlignment="0" applyProtection="0"/>
    <xf numFmtId="164" fontId="68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7" borderId="1" applyNumberFormat="0" applyAlignment="0" applyProtection="0"/>
    <xf numFmtId="0" fontId="22" fillId="0" borderId="6" applyNumberFormat="0" applyFill="0" applyAlignment="0" applyProtection="0"/>
    <xf numFmtId="0" fontId="23" fillId="22" borderId="0" applyNumberFormat="0" applyBorder="0" applyAlignment="0" applyProtection="0"/>
    <xf numFmtId="0" fontId="9" fillId="0" borderId="0"/>
    <xf numFmtId="0" fontId="6" fillId="0" borderId="0"/>
    <xf numFmtId="0" fontId="2" fillId="0" borderId="0"/>
    <xf numFmtId="0" fontId="2" fillId="0" borderId="0"/>
    <xf numFmtId="0" fontId="24" fillId="0" borderId="0"/>
    <xf numFmtId="0" fontId="9" fillId="0" borderId="0"/>
    <xf numFmtId="0" fontId="9" fillId="0" borderId="0"/>
    <xf numFmtId="0" fontId="42" fillId="0" borderId="0"/>
    <xf numFmtId="0" fontId="69" fillId="0" borderId="0"/>
    <xf numFmtId="0" fontId="4" fillId="0" borderId="0"/>
    <xf numFmtId="0" fontId="4" fillId="0" borderId="0"/>
    <xf numFmtId="0" fontId="2" fillId="0" borderId="0"/>
    <xf numFmtId="0" fontId="10" fillId="0" borderId="0"/>
    <xf numFmtId="0" fontId="6" fillId="0" borderId="0"/>
    <xf numFmtId="0" fontId="8" fillId="0" borderId="0"/>
    <xf numFmtId="0" fontId="3" fillId="0" borderId="0"/>
    <xf numFmtId="0" fontId="3" fillId="0" borderId="0">
      <alignment vertical="center"/>
    </xf>
    <xf numFmtId="0" fontId="7" fillId="0" borderId="0"/>
    <xf numFmtId="0" fontId="11" fillId="23" borderId="7" applyNumberFormat="0" applyFont="0" applyAlignment="0" applyProtection="0"/>
    <xf numFmtId="0" fontId="25" fillId="20" borderId="8" applyNumberFormat="0" applyAlignment="0" applyProtection="0"/>
    <xf numFmtId="9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42" fillId="0" borderId="0"/>
    <xf numFmtId="0" fontId="10" fillId="0" borderId="0"/>
    <xf numFmtId="172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59" fillId="0" borderId="0" applyFont="0" applyFill="0" applyBorder="0" applyAlignment="0" applyProtection="0"/>
  </cellStyleXfs>
  <cellXfs count="709">
    <xf numFmtId="0" fontId="0" fillId="0" borderId="0" xfId="0"/>
    <xf numFmtId="0" fontId="30" fillId="0" borderId="0" xfId="0" applyFont="1"/>
    <xf numFmtId="0" fontId="30" fillId="0" borderId="0" xfId="0" applyFont="1" applyAlignment="1">
      <alignment vertical="center"/>
    </xf>
    <xf numFmtId="0" fontId="30" fillId="0" borderId="0" xfId="0" applyFont="1" applyFill="1" applyBorder="1" applyAlignment="1">
      <alignment horizontal="center" vertical="center"/>
    </xf>
    <xf numFmtId="0" fontId="30" fillId="0" borderId="0" xfId="0" applyFont="1" applyFill="1" applyBorder="1"/>
    <xf numFmtId="0" fontId="30" fillId="0" borderId="0" xfId="0" applyFont="1" applyFill="1"/>
    <xf numFmtId="166" fontId="30" fillId="0" borderId="0" xfId="0" applyNumberFormat="1" applyFont="1" applyFill="1" applyBorder="1"/>
    <xf numFmtId="43" fontId="30" fillId="0" borderId="0" xfId="0" applyNumberFormat="1" applyFont="1" applyFill="1" applyBorder="1"/>
    <xf numFmtId="0" fontId="30" fillId="0" borderId="0" xfId="0" applyFont="1" applyFill="1" applyAlignment="1">
      <alignment wrapText="1"/>
    </xf>
    <xf numFmtId="0" fontId="30" fillId="0" borderId="0" xfId="0" applyFont="1" applyBorder="1" applyAlignment="1">
      <alignment wrapText="1"/>
    </xf>
    <xf numFmtId="0" fontId="30" fillId="0" borderId="0" xfId="0" applyFont="1" applyFill="1" applyAlignment="1">
      <alignment horizontal="center" vertical="center"/>
    </xf>
    <xf numFmtId="49" fontId="30" fillId="0" borderId="10" xfId="0" applyNumberFormat="1" applyFont="1" applyFill="1" applyBorder="1" applyAlignment="1">
      <alignment horizontal="center" wrapText="1"/>
    </xf>
    <xf numFmtId="0" fontId="30" fillId="0" borderId="10" xfId="0" applyFont="1" applyFill="1" applyBorder="1" applyAlignment="1">
      <alignment wrapText="1"/>
    </xf>
    <xf numFmtId="49" fontId="29" fillId="0" borderId="11" xfId="0" applyNumberFormat="1" applyFont="1" applyFill="1" applyBorder="1" applyAlignment="1">
      <alignment wrapText="1"/>
    </xf>
    <xf numFmtId="49" fontId="29" fillId="0" borderId="11" xfId="0" applyNumberFormat="1" applyFont="1" applyFill="1" applyBorder="1" applyAlignment="1">
      <alignment horizontal="center" wrapText="1"/>
    </xf>
    <xf numFmtId="0" fontId="37" fillId="0" borderId="11" xfId="0" applyFont="1" applyFill="1" applyBorder="1" applyAlignment="1">
      <alignment wrapText="1"/>
    </xf>
    <xf numFmtId="166" fontId="29" fillId="0" borderId="11" xfId="29" applyNumberFormat="1" applyFont="1" applyFill="1" applyBorder="1"/>
    <xf numFmtId="49" fontId="30" fillId="0" borderId="10" xfId="0" applyNumberFormat="1" applyFont="1" applyFill="1" applyBorder="1" applyAlignment="1">
      <alignment wrapText="1"/>
    </xf>
    <xf numFmtId="166" fontId="30" fillId="0" borderId="10" xfId="29" applyNumberFormat="1" applyFont="1" applyFill="1" applyBorder="1"/>
    <xf numFmtId="0" fontId="30" fillId="0" borderId="11" xfId="0" applyFont="1" applyFill="1" applyBorder="1" applyAlignment="1">
      <alignment horizontal="left" wrapText="1"/>
    </xf>
    <xf numFmtId="0" fontId="30" fillId="0" borderId="11" xfId="0" applyFont="1" applyFill="1" applyBorder="1" applyAlignment="1">
      <alignment wrapText="1"/>
    </xf>
    <xf numFmtId="0" fontId="37" fillId="0" borderId="10" xfId="0" applyFont="1" applyFill="1" applyBorder="1" applyAlignment="1">
      <alignment wrapText="1"/>
    </xf>
    <xf numFmtId="166" fontId="29" fillId="0" borderId="10" xfId="29" applyNumberFormat="1" applyFont="1" applyFill="1" applyBorder="1"/>
    <xf numFmtId="49" fontId="30" fillId="0" borderId="10" xfId="0" applyNumberFormat="1" applyFont="1" applyFill="1" applyBorder="1"/>
    <xf numFmtId="49" fontId="30" fillId="0" borderId="10" xfId="0" applyNumberFormat="1" applyFont="1" applyFill="1" applyBorder="1" applyAlignment="1">
      <alignment horizontal="center"/>
    </xf>
    <xf numFmtId="165" fontId="30" fillId="0" borderId="0" xfId="0" applyNumberFormat="1" applyFont="1" applyFill="1" applyAlignment="1">
      <alignment wrapText="1"/>
    </xf>
    <xf numFmtId="49" fontId="29" fillId="0" borderId="0" xfId="50" applyNumberFormat="1" applyFont="1" applyFill="1" applyAlignment="1">
      <alignment horizontal="center" vertical="center" wrapText="1"/>
    </xf>
    <xf numFmtId="170" fontId="29" fillId="0" borderId="0" xfId="50" applyNumberFormat="1" applyFont="1" applyFill="1" applyAlignment="1">
      <alignment vertical="center" wrapText="1"/>
    </xf>
    <xf numFmtId="0" fontId="32" fillId="0" borderId="0" xfId="50" applyFont="1" applyFill="1" applyAlignment="1">
      <alignment vertical="center"/>
    </xf>
    <xf numFmtId="170" fontId="29" fillId="0" borderId="0" xfId="50" applyNumberFormat="1" applyFont="1" applyFill="1" applyAlignment="1">
      <alignment horizontal="center" vertical="center" wrapText="1"/>
    </xf>
    <xf numFmtId="0" fontId="33" fillId="0" borderId="0" xfId="50" applyFont="1" applyFill="1" applyAlignment="1">
      <alignment vertical="center"/>
    </xf>
    <xf numFmtId="0" fontId="32" fillId="0" borderId="12" xfId="50" applyFont="1" applyFill="1" applyBorder="1" applyAlignment="1">
      <alignment vertical="center" wrapText="1"/>
    </xf>
    <xf numFmtId="0" fontId="32" fillId="0" borderId="0" xfId="50" applyFont="1" applyFill="1" applyBorder="1" applyAlignment="1">
      <alignment vertical="center"/>
    </xf>
    <xf numFmtId="49" fontId="29" fillId="0" borderId="0" xfId="50" applyNumberFormat="1" applyFont="1" applyFill="1" applyBorder="1" applyAlignment="1">
      <alignment horizontal="center" vertical="center" wrapText="1"/>
    </xf>
    <xf numFmtId="0" fontId="32" fillId="0" borderId="0" xfId="50" applyFont="1" applyFill="1" applyBorder="1" applyAlignment="1">
      <alignment vertical="center" wrapText="1"/>
    </xf>
    <xf numFmtId="170" fontId="29" fillId="0" borderId="0" xfId="50" applyNumberFormat="1" applyFont="1" applyFill="1" applyBorder="1" applyAlignment="1">
      <alignment horizontal="center" vertical="center" wrapText="1"/>
    </xf>
    <xf numFmtId="170" fontId="30" fillId="0" borderId="0" xfId="50" applyNumberFormat="1" applyFont="1" applyFill="1" applyBorder="1" applyAlignment="1">
      <alignment horizontal="center" vertical="center" wrapText="1"/>
    </xf>
    <xf numFmtId="0" fontId="32" fillId="0" borderId="0" xfId="50" applyFont="1" applyFill="1" applyAlignment="1">
      <alignment vertical="center" wrapText="1"/>
    </xf>
    <xf numFmtId="170" fontId="30" fillId="0" borderId="0" xfId="50" applyNumberFormat="1" applyFont="1" applyFill="1" applyAlignment="1">
      <alignment horizontal="center" vertical="center" wrapText="1"/>
    </xf>
    <xf numFmtId="170" fontId="30" fillId="0" borderId="13" xfId="50" applyNumberFormat="1" applyFont="1" applyFill="1" applyBorder="1" applyAlignment="1">
      <alignment horizontal="center" vertical="center" wrapText="1"/>
    </xf>
    <xf numFmtId="49" fontId="38" fillId="24" borderId="14" xfId="0" applyNumberFormat="1" applyFont="1" applyFill="1" applyBorder="1" applyAlignment="1">
      <alignment horizontal="center" vertical="center"/>
    </xf>
    <xf numFmtId="49" fontId="38" fillId="24" borderId="10" xfId="0" applyNumberFormat="1" applyFont="1" applyFill="1" applyBorder="1" applyAlignment="1">
      <alignment horizontal="center" vertical="center"/>
    </xf>
    <xf numFmtId="0" fontId="30" fillId="0" borderId="0" xfId="59" applyFont="1" applyAlignment="1">
      <alignment vertical="center"/>
    </xf>
    <xf numFmtId="0" fontId="36" fillId="0" borderId="0" xfId="59" applyFont="1" applyAlignment="1">
      <alignment vertical="center"/>
    </xf>
    <xf numFmtId="0" fontId="30" fillId="0" borderId="0" xfId="59" applyFont="1" applyBorder="1" applyAlignment="1">
      <alignment vertical="center"/>
    </xf>
    <xf numFmtId="0" fontId="30" fillId="0" borderId="0" xfId="58" applyFont="1" applyAlignment="1">
      <alignment vertical="center"/>
    </xf>
    <xf numFmtId="165" fontId="30" fillId="0" borderId="0" xfId="58" applyNumberFormat="1" applyFont="1" applyAlignment="1">
      <alignment vertical="center"/>
    </xf>
    <xf numFmtId="0" fontId="36" fillId="0" borderId="0" xfId="62" applyFont="1" applyAlignment="1">
      <alignment horizontal="center" vertical="center" wrapText="1"/>
    </xf>
    <xf numFmtId="0" fontId="36" fillId="0" borderId="0" xfId="62" applyFont="1" applyBorder="1" applyAlignment="1">
      <alignment horizontal="center" vertical="center" wrapText="1"/>
    </xf>
    <xf numFmtId="0" fontId="36" fillId="0" borderId="10" xfId="62" applyFont="1" applyBorder="1" applyAlignment="1">
      <alignment horizontal="center" vertical="center" wrapText="1"/>
    </xf>
    <xf numFmtId="0" fontId="36" fillId="0" borderId="10" xfId="62" applyFont="1" applyBorder="1" applyAlignment="1">
      <alignment vertical="center" wrapText="1"/>
    </xf>
    <xf numFmtId="0" fontId="31" fillId="0" borderId="10" xfId="62" applyFont="1" applyBorder="1" applyAlignment="1">
      <alignment horizontal="center" vertical="center" wrapText="1"/>
    </xf>
    <xf numFmtId="0" fontId="31" fillId="0" borderId="15" xfId="62" applyFont="1" applyBorder="1" applyAlignment="1">
      <alignment horizontal="center" vertical="center" wrapText="1"/>
    </xf>
    <xf numFmtId="166" fontId="36" fillId="0" borderId="15" xfId="29" applyNumberFormat="1" applyFont="1" applyBorder="1" applyAlignment="1">
      <alignment horizontal="center" vertical="center" wrapText="1"/>
    </xf>
    <xf numFmtId="0" fontId="30" fillId="0" borderId="0" xfId="60" applyFont="1" applyFill="1" applyAlignment="1">
      <alignment vertical="center" wrapText="1"/>
    </xf>
    <xf numFmtId="0" fontId="31" fillId="0" borderId="0" xfId="60" applyFont="1" applyFill="1" applyAlignment="1">
      <alignment vertical="center" wrapText="1"/>
    </xf>
    <xf numFmtId="0" fontId="30" fillId="0" borderId="0" xfId="64" applyFont="1" applyFill="1" applyAlignment="1">
      <alignment horizontal="center" vertical="center" wrapText="1"/>
    </xf>
    <xf numFmtId="0" fontId="30" fillId="0" borderId="0" xfId="0" applyFont="1" applyAlignment="1"/>
    <xf numFmtId="0" fontId="30" fillId="0" borderId="0" xfId="0" applyFont="1" applyAlignment="1">
      <alignment vertical="center" wrapText="1"/>
    </xf>
    <xf numFmtId="0" fontId="30" fillId="0" borderId="0" xfId="0" applyFont="1" applyBorder="1" applyAlignment="1">
      <alignment vertical="center"/>
    </xf>
    <xf numFmtId="0" fontId="30" fillId="0" borderId="16" xfId="0" applyFont="1" applyBorder="1" applyAlignment="1">
      <alignment vertical="center"/>
    </xf>
    <xf numFmtId="167" fontId="30" fillId="0" borderId="17" xfId="35" applyNumberFormat="1" applyFont="1" applyBorder="1" applyAlignment="1">
      <alignment vertical="center"/>
    </xf>
    <xf numFmtId="164" fontId="30" fillId="0" borderId="0" xfId="35" applyFont="1" applyAlignment="1">
      <alignment vertical="center"/>
    </xf>
    <xf numFmtId="0" fontId="30" fillId="0" borderId="17" xfId="0" applyFont="1" applyBorder="1" applyAlignment="1">
      <alignment vertical="center"/>
    </xf>
    <xf numFmtId="167" fontId="32" fillId="0" borderId="18" xfId="29" applyNumberFormat="1" applyFont="1" applyFill="1" applyBorder="1" applyAlignment="1">
      <alignment horizontal="center" vertical="center" wrapText="1"/>
    </xf>
    <xf numFmtId="0" fontId="30" fillId="0" borderId="19" xfId="0" applyFont="1" applyFill="1" applyBorder="1"/>
    <xf numFmtId="167" fontId="32" fillId="0" borderId="20" xfId="29" applyNumberFormat="1" applyFont="1" applyFill="1" applyBorder="1" applyAlignment="1">
      <alignment horizontal="center" vertical="center" wrapText="1"/>
    </xf>
    <xf numFmtId="49" fontId="38" fillId="24" borderId="21" xfId="0" applyNumberFormat="1" applyFont="1" applyFill="1" applyBorder="1" applyAlignment="1">
      <alignment horizontal="center" vertical="center"/>
    </xf>
    <xf numFmtId="49" fontId="38" fillId="24" borderId="11" xfId="0" applyNumberFormat="1" applyFont="1" applyFill="1" applyBorder="1" applyAlignment="1">
      <alignment horizontal="center" vertical="center"/>
    </xf>
    <xf numFmtId="0" fontId="32" fillId="0" borderId="22" xfId="50" applyFont="1" applyFill="1" applyBorder="1" applyAlignment="1">
      <alignment vertical="center" wrapText="1"/>
    </xf>
    <xf numFmtId="167" fontId="30" fillId="0" borderId="23" xfId="29" applyNumberFormat="1" applyFont="1" applyFill="1" applyBorder="1" applyAlignment="1">
      <alignment horizontal="center" vertical="center" wrapText="1"/>
    </xf>
    <xf numFmtId="0" fontId="32" fillId="0" borderId="10" xfId="50" applyFont="1" applyFill="1" applyBorder="1" applyAlignment="1">
      <alignment vertical="center" wrapText="1"/>
    </xf>
    <xf numFmtId="167" fontId="32" fillId="0" borderId="10" xfId="29" applyNumberFormat="1" applyFont="1" applyFill="1" applyBorder="1" applyAlignment="1">
      <alignment horizontal="center" vertical="center" wrapText="1"/>
    </xf>
    <xf numFmtId="49" fontId="38" fillId="24" borderId="24" xfId="0" applyNumberFormat="1" applyFont="1" applyFill="1" applyBorder="1" applyAlignment="1">
      <alignment horizontal="center" vertical="center"/>
    </xf>
    <xf numFmtId="49" fontId="38" fillId="24" borderId="12" xfId="0" applyNumberFormat="1" applyFont="1" applyFill="1" applyBorder="1" applyAlignment="1">
      <alignment horizontal="center" vertical="center"/>
    </xf>
    <xf numFmtId="167" fontId="32" fillId="0" borderId="25" xfId="29" applyNumberFormat="1" applyFont="1" applyFill="1" applyBorder="1" applyAlignment="1">
      <alignment horizontal="center" vertical="center" wrapText="1"/>
    </xf>
    <xf numFmtId="0" fontId="32" fillId="24" borderId="26" xfId="0" applyFont="1" applyFill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center" vertical="center" wrapText="1"/>
    </xf>
    <xf numFmtId="166" fontId="29" fillId="0" borderId="27" xfId="29" applyNumberFormat="1" applyFont="1" applyBorder="1" applyAlignment="1">
      <alignment horizontal="center" vertical="center" wrapText="1"/>
    </xf>
    <xf numFmtId="0" fontId="41" fillId="0" borderId="0" xfId="0" applyFont="1" applyFill="1" applyAlignment="1">
      <alignment horizontal="right"/>
    </xf>
    <xf numFmtId="0" fontId="41" fillId="0" borderId="0" xfId="0" applyFont="1"/>
    <xf numFmtId="0" fontId="41" fillId="0" borderId="0" xfId="0" applyFont="1" applyFill="1" applyAlignment="1">
      <alignment horizontal="center"/>
    </xf>
    <xf numFmtId="0" fontId="44" fillId="0" borderId="0" xfId="0" applyFont="1" applyFill="1" applyAlignment="1">
      <alignment wrapText="1"/>
    </xf>
    <xf numFmtId="0" fontId="40" fillId="0" borderId="0" xfId="0" applyFont="1" applyBorder="1" applyAlignment="1">
      <alignment wrapText="1"/>
    </xf>
    <xf numFmtId="0" fontId="45" fillId="0" borderId="0" xfId="0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0" fontId="41" fillId="0" borderId="0" xfId="0" applyFont="1" applyBorder="1"/>
    <xf numFmtId="0" fontId="46" fillId="0" borderId="28" xfId="0" applyFont="1" applyBorder="1" applyAlignment="1">
      <alignment horizontal="center" vertical="center" wrapText="1"/>
    </xf>
    <xf numFmtId="0" fontId="46" fillId="0" borderId="29" xfId="0" applyFont="1" applyBorder="1" applyAlignment="1">
      <alignment horizontal="center" vertical="center" wrapText="1"/>
    </xf>
    <xf numFmtId="0" fontId="46" fillId="0" borderId="14" xfId="0" applyFont="1" applyBorder="1"/>
    <xf numFmtId="0" fontId="46" fillId="0" borderId="24" xfId="0" applyFont="1" applyBorder="1"/>
    <xf numFmtId="165" fontId="41" fillId="0" borderId="0" xfId="0" applyNumberFormat="1" applyFont="1"/>
    <xf numFmtId="0" fontId="46" fillId="0" borderId="0" xfId="0" applyFont="1"/>
    <xf numFmtId="0" fontId="46" fillId="0" borderId="0" xfId="0" applyFont="1" applyAlignment="1"/>
    <xf numFmtId="0" fontId="46" fillId="0" borderId="10" xfId="0" applyFont="1" applyBorder="1" applyAlignment="1">
      <alignment horizontal="center" vertical="center"/>
    </xf>
    <xf numFmtId="0" fontId="46" fillId="0" borderId="0" xfId="0" applyFont="1" applyFill="1"/>
    <xf numFmtId="0" fontId="46" fillId="0" borderId="0" xfId="0" applyFont="1" applyFill="1" applyAlignment="1">
      <alignment wrapText="1"/>
    </xf>
    <xf numFmtId="49" fontId="46" fillId="0" borderId="14" xfId="0" applyNumberFormat="1" applyFont="1" applyFill="1" applyBorder="1" applyAlignment="1">
      <alignment wrapText="1"/>
    </xf>
    <xf numFmtId="49" fontId="46" fillId="0" borderId="10" xfId="0" applyNumberFormat="1" applyFont="1" applyFill="1" applyBorder="1" applyAlignment="1">
      <alignment wrapText="1"/>
    </xf>
    <xf numFmtId="49" fontId="46" fillId="0" borderId="10" xfId="0" applyNumberFormat="1" applyFont="1" applyFill="1" applyBorder="1" applyAlignment="1">
      <alignment horizontal="center" wrapText="1"/>
    </xf>
    <xf numFmtId="0" fontId="46" fillId="0" borderId="10" xfId="0" applyFont="1" applyFill="1" applyBorder="1" applyAlignment="1">
      <alignment wrapText="1"/>
    </xf>
    <xf numFmtId="0" fontId="46" fillId="0" borderId="15" xfId="0" applyFont="1" applyFill="1" applyBorder="1" applyAlignment="1">
      <alignment horizontal="center" wrapText="1"/>
    </xf>
    <xf numFmtId="0" fontId="46" fillId="0" borderId="10" xfId="0" applyFont="1" applyFill="1" applyBorder="1" applyAlignment="1">
      <alignment horizontal="left" wrapText="1"/>
    </xf>
    <xf numFmtId="165" fontId="46" fillId="0" borderId="30" xfId="0" applyNumberFormat="1" applyFont="1" applyBorder="1" applyAlignment="1">
      <alignment horizontal="center" vertical="center"/>
    </xf>
    <xf numFmtId="0" fontId="46" fillId="24" borderId="0" xfId="0" applyFont="1" applyFill="1" applyBorder="1" applyAlignment="1">
      <alignment horizontal="center" wrapText="1"/>
    </xf>
    <xf numFmtId="0" fontId="46" fillId="24" borderId="10" xfId="0" applyFont="1" applyFill="1" applyBorder="1" applyAlignment="1">
      <alignment horizontal="center" vertical="center" wrapText="1"/>
    </xf>
    <xf numFmtId="0" fontId="46" fillId="0" borderId="30" xfId="0" applyFont="1" applyBorder="1" applyAlignment="1">
      <alignment horizontal="center" vertical="center" wrapText="1"/>
    </xf>
    <xf numFmtId="0" fontId="46" fillId="24" borderId="14" xfId="0" applyFont="1" applyFill="1" applyBorder="1" applyAlignment="1">
      <alignment horizontal="left" wrapText="1"/>
    </xf>
    <xf numFmtId="167" fontId="46" fillId="24" borderId="10" xfId="29" applyNumberFormat="1" applyFont="1" applyFill="1" applyBorder="1" applyAlignment="1">
      <alignment horizontal="right" vertical="center" wrapText="1"/>
    </xf>
    <xf numFmtId="0" fontId="48" fillId="0" borderId="10" xfId="50" applyFont="1" applyFill="1" applyBorder="1" applyAlignment="1">
      <alignment horizontal="center" vertical="center" wrapText="1"/>
    </xf>
    <xf numFmtId="49" fontId="46" fillId="24" borderId="10" xfId="0" applyNumberFormat="1" applyFont="1" applyFill="1" applyBorder="1" applyAlignment="1">
      <alignment horizontal="center" vertical="center"/>
    </xf>
    <xf numFmtId="49" fontId="49" fillId="24" borderId="10" xfId="0" applyNumberFormat="1" applyFont="1" applyFill="1" applyBorder="1" applyAlignment="1">
      <alignment horizontal="center" vertical="center"/>
    </xf>
    <xf numFmtId="0" fontId="46" fillId="0" borderId="0" xfId="59" applyFont="1" applyFill="1" applyBorder="1" applyAlignment="1">
      <alignment horizontal="center" vertical="center"/>
    </xf>
    <xf numFmtId="166" fontId="46" fillId="0" borderId="0" xfId="59" applyNumberFormat="1" applyFont="1" applyFill="1" applyBorder="1" applyAlignment="1">
      <alignment vertical="center"/>
    </xf>
    <xf numFmtId="166" fontId="46" fillId="0" borderId="0" xfId="59" applyNumberFormat="1" applyFont="1" applyFill="1" applyBorder="1" applyAlignment="1">
      <alignment horizontal="center" vertical="center"/>
    </xf>
    <xf numFmtId="165" fontId="46" fillId="0" borderId="10" xfId="66" applyNumberFormat="1" applyFont="1" applyFill="1" applyBorder="1" applyAlignment="1">
      <alignment horizontal="center" vertical="center" wrapText="1"/>
    </xf>
    <xf numFmtId="0" fontId="46" fillId="0" borderId="10" xfId="58" applyFont="1" applyFill="1" applyBorder="1" applyAlignment="1">
      <alignment vertical="center"/>
    </xf>
    <xf numFmtId="0" fontId="46" fillId="0" borderId="10" xfId="58" applyFont="1" applyFill="1" applyBorder="1" applyAlignment="1">
      <alignment horizontal="center" vertical="center" wrapText="1"/>
    </xf>
    <xf numFmtId="0" fontId="46" fillId="0" borderId="10" xfId="63" applyFont="1" applyFill="1" applyBorder="1" applyAlignment="1">
      <alignment horizontal="left" vertical="center" wrapText="1"/>
    </xf>
    <xf numFmtId="166" fontId="46" fillId="0" borderId="10" xfId="29" applyNumberFormat="1" applyFont="1" applyFill="1" applyBorder="1" applyAlignment="1">
      <alignment horizontal="center" vertical="center" wrapText="1"/>
    </xf>
    <xf numFmtId="165" fontId="46" fillId="0" borderId="10" xfId="29" applyNumberFormat="1" applyFont="1" applyFill="1" applyBorder="1" applyAlignment="1">
      <alignment horizontal="center" vertical="center" wrapText="1"/>
    </xf>
    <xf numFmtId="0" fontId="46" fillId="0" borderId="0" xfId="61" applyFont="1" applyBorder="1" applyAlignment="1" applyProtection="1">
      <alignment vertical="center" wrapText="1"/>
      <protection locked="0"/>
    </xf>
    <xf numFmtId="0" fontId="45" fillId="0" borderId="0" xfId="61" applyFont="1" applyBorder="1" applyAlignment="1" applyProtection="1">
      <alignment horizontal="center" vertical="center" wrapText="1"/>
      <protection locked="0"/>
    </xf>
    <xf numFmtId="0" fontId="46" fillId="0" borderId="10" xfId="61" applyFont="1" applyBorder="1" applyAlignment="1" applyProtection="1">
      <alignment vertical="center" wrapText="1"/>
      <protection locked="0"/>
    </xf>
    <xf numFmtId="0" fontId="45" fillId="0" borderId="10" xfId="61" applyFont="1" applyFill="1" applyBorder="1" applyAlignment="1" applyProtection="1">
      <alignment horizontal="center" vertical="center" wrapText="1"/>
      <protection locked="0"/>
    </xf>
    <xf numFmtId="0" fontId="45" fillId="0" borderId="10" xfId="61" applyFont="1" applyFill="1" applyBorder="1" applyAlignment="1" applyProtection="1">
      <alignment horizontal="left" vertical="center" wrapText="1"/>
      <protection locked="0"/>
    </xf>
    <xf numFmtId="0" fontId="50" fillId="25" borderId="10" xfId="61" applyFont="1" applyFill="1" applyBorder="1" applyAlignment="1" applyProtection="1">
      <alignment horizontal="center" vertical="center" wrapText="1"/>
      <protection locked="0"/>
    </xf>
    <xf numFmtId="0" fontId="46" fillId="0" borderId="10" xfId="0" applyFont="1" applyFill="1" applyBorder="1" applyAlignment="1">
      <alignment horizontal="left"/>
    </xf>
    <xf numFmtId="0" fontId="46" fillId="0" borderId="10" xfId="61" applyFont="1" applyFill="1" applyBorder="1" applyAlignment="1" applyProtection="1">
      <alignment horizontal="center" vertical="center" wrapText="1"/>
      <protection locked="0"/>
    </xf>
    <xf numFmtId="0" fontId="46" fillId="0" borderId="10" xfId="54" applyFont="1" applyFill="1" applyBorder="1" applyAlignment="1" applyProtection="1">
      <alignment horizontal="center" vertical="center" wrapText="1"/>
      <protection locked="0"/>
    </xf>
    <xf numFmtId="0" fontId="46" fillId="0" borderId="10" xfId="54" applyFont="1" applyBorder="1" applyAlignment="1" applyProtection="1">
      <alignment horizontal="center" vertical="center" wrapText="1"/>
      <protection locked="0"/>
    </xf>
    <xf numFmtId="169" fontId="46" fillId="24" borderId="10" xfId="61" applyNumberFormat="1" applyFont="1" applyFill="1" applyBorder="1" applyAlignment="1" applyProtection="1">
      <alignment vertical="center" wrapText="1"/>
      <protection locked="0"/>
    </xf>
    <xf numFmtId="0" fontId="46" fillId="24" borderId="10" xfId="54" applyFont="1" applyFill="1" applyBorder="1" applyAlignment="1" applyProtection="1">
      <alignment horizontal="left" vertical="center" wrapText="1"/>
      <protection locked="0"/>
    </xf>
    <xf numFmtId="0" fontId="46" fillId="24" borderId="10" xfId="54" applyFont="1" applyFill="1" applyBorder="1" applyAlignment="1" applyProtection="1">
      <alignment horizontal="center" vertical="center" wrapText="1"/>
      <protection locked="0"/>
    </xf>
    <xf numFmtId="0" fontId="45" fillId="0" borderId="10" xfId="61" applyFont="1" applyBorder="1" applyAlignment="1" applyProtection="1">
      <alignment horizontal="center" vertical="center" wrapText="1"/>
      <protection locked="0"/>
    </xf>
    <xf numFmtId="0" fontId="46" fillId="0" borderId="10" xfId="60" applyFont="1" applyFill="1" applyBorder="1" applyAlignment="1">
      <alignment vertical="center" wrapText="1"/>
    </xf>
    <xf numFmtId="0" fontId="46" fillId="25" borderId="31" xfId="0" applyFont="1" applyFill="1" applyBorder="1" applyAlignment="1">
      <alignment horizontal="center" vertical="center" wrapText="1"/>
    </xf>
    <xf numFmtId="0" fontId="46" fillId="25" borderId="10" xfId="0" applyFont="1" applyFill="1" applyBorder="1" applyAlignment="1">
      <alignment horizontal="center" vertical="center" wrapText="1"/>
    </xf>
    <xf numFmtId="0" fontId="46" fillId="25" borderId="11" xfId="0" applyFont="1" applyFill="1" applyBorder="1" applyAlignment="1">
      <alignment horizontal="center" vertical="center" wrapText="1"/>
    </xf>
    <xf numFmtId="0" fontId="46" fillId="25" borderId="32" xfId="0" applyFont="1" applyFill="1" applyBorder="1" applyAlignment="1">
      <alignment horizontal="center" vertical="center" wrapText="1"/>
    </xf>
    <xf numFmtId="0" fontId="46" fillId="24" borderId="15" xfId="0" applyFont="1" applyFill="1" applyBorder="1" applyAlignment="1">
      <alignment horizontal="left" vertical="center"/>
    </xf>
    <xf numFmtId="0" fontId="46" fillId="26" borderId="15" xfId="0" applyFont="1" applyFill="1" applyBorder="1" applyAlignment="1">
      <alignment vertical="center" wrapText="1"/>
    </xf>
    <xf numFmtId="0" fontId="46" fillId="0" borderId="33" xfId="74" applyFont="1" applyFill="1" applyBorder="1" applyAlignment="1">
      <alignment vertical="center" wrapText="1"/>
    </xf>
    <xf numFmtId="0" fontId="53" fillId="25" borderId="10" xfId="0" applyFont="1" applyFill="1" applyBorder="1" applyAlignment="1">
      <alignment horizontal="left" vertical="center" wrapText="1"/>
    </xf>
    <xf numFmtId="0" fontId="46" fillId="26" borderId="15" xfId="0" applyFont="1" applyFill="1" applyBorder="1" applyAlignment="1">
      <alignment horizontal="left" vertical="center"/>
    </xf>
    <xf numFmtId="0" fontId="46" fillId="26" borderId="15" xfId="0" applyFont="1" applyFill="1" applyBorder="1" applyAlignment="1">
      <alignment vertical="center"/>
    </xf>
    <xf numFmtId="0" fontId="46" fillId="0" borderId="11" xfId="0" applyFont="1" applyBorder="1" applyAlignment="1">
      <alignment vertical="center" wrapText="1"/>
    </xf>
    <xf numFmtId="0" fontId="46" fillId="0" borderId="10" xfId="0" applyFont="1" applyBorder="1" applyAlignment="1">
      <alignment horizontal="left" vertical="center" wrapText="1"/>
    </xf>
    <xf numFmtId="0" fontId="46" fillId="25" borderId="31" xfId="0" applyFont="1" applyFill="1" applyBorder="1" applyAlignment="1">
      <alignment horizontal="center" vertical="top" wrapText="1"/>
    </xf>
    <xf numFmtId="0" fontId="46" fillId="25" borderId="32" xfId="0" applyFont="1" applyFill="1" applyBorder="1" applyAlignment="1">
      <alignment horizontal="center" vertical="top" wrapText="1"/>
    </xf>
    <xf numFmtId="0" fontId="46" fillId="25" borderId="11" xfId="0" applyFont="1" applyFill="1" applyBorder="1" applyAlignment="1">
      <alignment horizontal="center" vertical="top" wrapText="1"/>
    </xf>
    <xf numFmtId="0" fontId="46" fillId="0" borderId="10" xfId="0" applyFont="1" applyBorder="1" applyAlignment="1">
      <alignment horizontal="center" vertical="center" wrapText="1"/>
    </xf>
    <xf numFmtId="0" fontId="46" fillId="0" borderId="10" xfId="0" applyFont="1" applyFill="1" applyBorder="1" applyAlignment="1">
      <alignment horizontal="left" vertical="center" wrapText="1"/>
    </xf>
    <xf numFmtId="166" fontId="46" fillId="24" borderId="30" xfId="0" applyNumberFormat="1" applyFont="1" applyFill="1" applyBorder="1" applyAlignment="1">
      <alignment wrapText="1"/>
    </xf>
    <xf numFmtId="166" fontId="46" fillId="24" borderId="25" xfId="0" applyNumberFormat="1" applyFont="1" applyFill="1" applyBorder="1" applyAlignment="1">
      <alignment wrapText="1"/>
    </xf>
    <xf numFmtId="168" fontId="41" fillId="0" borderId="0" xfId="65" applyNumberFormat="1" applyFont="1" applyFill="1" applyBorder="1" applyAlignment="1">
      <alignment horizontal="right" vertical="center" wrapText="1"/>
    </xf>
    <xf numFmtId="0" fontId="40" fillId="0" borderId="0" xfId="0" applyFont="1" applyFill="1" applyAlignment="1">
      <alignment horizontal="center"/>
    </xf>
    <xf numFmtId="0" fontId="41" fillId="0" borderId="0" xfId="0" applyFont="1" applyFill="1"/>
    <xf numFmtId="49" fontId="46" fillId="0" borderId="14" xfId="0" applyNumberFormat="1" applyFont="1" applyFill="1" applyBorder="1" applyAlignment="1">
      <alignment horizontal="center" wrapText="1"/>
    </xf>
    <xf numFmtId="0" fontId="46" fillId="0" borderId="10" xfId="0" applyFont="1" applyFill="1" applyBorder="1" applyAlignment="1">
      <alignment vertical="center" wrapText="1"/>
    </xf>
    <xf numFmtId="49" fontId="46" fillId="0" borderId="0" xfId="50" applyNumberFormat="1" applyFont="1" applyFill="1" applyAlignment="1">
      <alignment horizontal="center" vertical="center" wrapText="1"/>
    </xf>
    <xf numFmtId="0" fontId="46" fillId="0" borderId="0" xfId="50" applyFont="1" applyFill="1" applyAlignment="1">
      <alignment vertical="center" wrapText="1"/>
    </xf>
    <xf numFmtId="170" fontId="46" fillId="0" borderId="0" xfId="50" applyNumberFormat="1" applyFont="1" applyFill="1" applyAlignment="1">
      <alignment horizontal="center" vertical="center" wrapText="1"/>
    </xf>
    <xf numFmtId="49" fontId="48" fillId="0" borderId="10" xfId="50" applyNumberFormat="1" applyFont="1" applyFill="1" applyBorder="1" applyAlignment="1">
      <alignment horizontal="center" vertical="center" wrapText="1"/>
    </xf>
    <xf numFmtId="49" fontId="48" fillId="0" borderId="10" xfId="50" applyNumberFormat="1" applyFont="1" applyFill="1" applyBorder="1" applyAlignment="1">
      <alignment horizontal="center" vertical="center" textRotation="90" wrapText="1"/>
    </xf>
    <xf numFmtId="170" fontId="48" fillId="0" borderId="10" xfId="50" applyNumberFormat="1" applyFont="1" applyFill="1" applyBorder="1" applyAlignment="1">
      <alignment horizontal="center" vertical="center" wrapText="1"/>
    </xf>
    <xf numFmtId="0" fontId="51" fillId="0" borderId="10" xfId="50" applyFont="1" applyFill="1" applyBorder="1" applyAlignment="1">
      <alignment horizontal="center" vertical="center" wrapText="1"/>
    </xf>
    <xf numFmtId="170" fontId="48" fillId="0" borderId="10" xfId="30" applyNumberFormat="1" applyFont="1" applyFill="1" applyBorder="1" applyAlignment="1">
      <alignment horizontal="center" vertical="center" wrapText="1"/>
    </xf>
    <xf numFmtId="170" fontId="41" fillId="0" borderId="0" xfId="50" applyNumberFormat="1" applyFont="1" applyFill="1" applyAlignment="1">
      <alignment vertical="center" wrapText="1"/>
    </xf>
    <xf numFmtId="170" fontId="41" fillId="0" borderId="0" xfId="50" applyNumberFormat="1" applyFont="1" applyFill="1" applyAlignment="1">
      <alignment horizontal="right" vertical="center" wrapText="1"/>
    </xf>
    <xf numFmtId="0" fontId="56" fillId="0" borderId="0" xfId="0" applyFont="1" applyAlignment="1">
      <alignment horizontal="right" vertical="center"/>
    </xf>
    <xf numFmtId="0" fontId="48" fillId="0" borderId="0" xfId="0" applyFont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46" fillId="24" borderId="10" xfId="0" applyFont="1" applyFill="1" applyBorder="1" applyAlignment="1">
      <alignment horizontal="left" vertical="center" wrapText="1"/>
    </xf>
    <xf numFmtId="0" fontId="46" fillId="0" borderId="0" xfId="59" applyFont="1" applyFill="1" applyAlignment="1">
      <alignment horizontal="center" vertical="center" wrapText="1"/>
    </xf>
    <xf numFmtId="168" fontId="41" fillId="0" borderId="0" xfId="65" applyNumberFormat="1" applyFont="1" applyFill="1" applyBorder="1" applyAlignment="1">
      <alignment horizontal="left" vertical="center" wrapText="1"/>
    </xf>
    <xf numFmtId="0" fontId="41" fillId="0" borderId="0" xfId="59" applyFont="1" applyAlignment="1">
      <alignment vertical="center"/>
    </xf>
    <xf numFmtId="166" fontId="41" fillId="0" borderId="0" xfId="38" applyNumberFormat="1" applyFont="1" applyFill="1" applyBorder="1" applyAlignment="1">
      <alignment horizontal="center" vertical="center"/>
    </xf>
    <xf numFmtId="0" fontId="44" fillId="0" borderId="0" xfId="59" applyFont="1" applyFill="1" applyBorder="1" applyAlignment="1">
      <alignment horizontal="left" vertical="center"/>
    </xf>
    <xf numFmtId="166" fontId="44" fillId="0" borderId="0" xfId="59" applyNumberFormat="1" applyFont="1" applyFill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46" fillId="0" borderId="0" xfId="0" applyFont="1" applyAlignment="1">
      <alignment horizontal="centerContinuous" vertical="center"/>
    </xf>
    <xf numFmtId="0" fontId="46" fillId="26" borderId="34" xfId="0" applyFont="1" applyFill="1" applyBorder="1" applyAlignment="1">
      <alignment horizontal="left" vertical="center"/>
    </xf>
    <xf numFmtId="0" fontId="46" fillId="26" borderId="15" xfId="0" applyFont="1" applyFill="1" applyBorder="1" applyAlignment="1">
      <alignment horizontal="justify" vertical="center" wrapText="1"/>
    </xf>
    <xf numFmtId="0" fontId="46" fillId="26" borderId="34" xfId="0" applyFont="1" applyFill="1" applyBorder="1" applyAlignment="1">
      <alignment vertical="center" wrapText="1"/>
    </xf>
    <xf numFmtId="0" fontId="46" fillId="26" borderId="10" xfId="0" applyFont="1" applyFill="1" applyBorder="1" applyAlignment="1">
      <alignment horizontal="justify" vertical="top" wrapText="1"/>
    </xf>
    <xf numFmtId="0" fontId="46" fillId="26" borderId="15" xfId="0" applyFont="1" applyFill="1" applyBorder="1" applyAlignment="1">
      <alignment horizontal="justify" vertical="top" wrapText="1"/>
    </xf>
    <xf numFmtId="0" fontId="46" fillId="26" borderId="34" xfId="0" applyFont="1" applyFill="1" applyBorder="1" applyAlignment="1">
      <alignment horizontal="justify" vertical="center" wrapText="1"/>
    </xf>
    <xf numFmtId="0" fontId="46" fillId="0" borderId="10" xfId="0" applyFont="1" applyBorder="1" applyAlignment="1">
      <alignment vertical="center" wrapText="1"/>
    </xf>
    <xf numFmtId="0" fontId="46" fillId="26" borderId="10" xfId="0" applyFont="1" applyFill="1" applyBorder="1" applyAlignment="1">
      <alignment vertical="top" wrapText="1"/>
    </xf>
    <xf numFmtId="0" fontId="46" fillId="0" borderId="35" xfId="74" applyFont="1" applyFill="1" applyBorder="1" applyAlignment="1">
      <alignment horizontal="left" vertical="center" wrapText="1"/>
    </xf>
    <xf numFmtId="0" fontId="46" fillId="0" borderId="36" xfId="74" applyFont="1" applyFill="1" applyBorder="1" applyAlignment="1">
      <alignment horizontal="left" vertical="center" wrapText="1"/>
    </xf>
    <xf numFmtId="0" fontId="46" fillId="0" borderId="37" xfId="74" applyFont="1" applyFill="1" applyBorder="1" applyAlignment="1">
      <alignment horizontal="left" vertical="center" wrapText="1"/>
    </xf>
    <xf numFmtId="0" fontId="46" fillId="0" borderId="35" xfId="74" applyFont="1" applyFill="1" applyBorder="1" applyAlignment="1">
      <alignment vertical="top" wrapText="1"/>
    </xf>
    <xf numFmtId="0" fontId="46" fillId="0" borderId="35" xfId="74" applyFont="1" applyFill="1" applyBorder="1" applyAlignment="1">
      <alignment vertical="center" wrapText="1"/>
    </xf>
    <xf numFmtId="0" fontId="46" fillId="0" borderId="37" xfId="74" applyFont="1" applyFill="1" applyBorder="1" applyAlignment="1">
      <alignment vertical="center" wrapText="1"/>
    </xf>
    <xf numFmtId="0" fontId="46" fillId="0" borderId="0" xfId="0" applyFont="1" applyAlignment="1">
      <alignment horizontal="left" vertical="center" wrapText="1"/>
    </xf>
    <xf numFmtId="0" fontId="46" fillId="0" borderId="0" xfId="0" applyFont="1" applyAlignment="1">
      <alignment vertical="center" wrapText="1"/>
    </xf>
    <xf numFmtId="0" fontId="46" fillId="25" borderId="0" xfId="0" applyFont="1" applyFill="1" applyBorder="1" applyAlignment="1">
      <alignment horizontal="center" vertical="top" wrapText="1"/>
    </xf>
    <xf numFmtId="0" fontId="46" fillId="24" borderId="15" xfId="0" applyFont="1" applyFill="1" applyBorder="1" applyAlignment="1">
      <alignment horizontal="left" vertical="center" wrapText="1"/>
    </xf>
    <xf numFmtId="0" fontId="46" fillId="0" borderId="11" xfId="0" applyFont="1" applyBorder="1" applyAlignment="1">
      <alignment wrapText="1"/>
    </xf>
    <xf numFmtId="0" fontId="53" fillId="25" borderId="10" xfId="0" applyFont="1" applyFill="1" applyBorder="1" applyAlignment="1">
      <alignment horizontal="left" wrapText="1" indent="1"/>
    </xf>
    <xf numFmtId="0" fontId="46" fillId="0" borderId="10" xfId="0" applyFont="1" applyBorder="1" applyAlignment="1">
      <alignment horizontal="justify" wrapText="1"/>
    </xf>
    <xf numFmtId="0" fontId="46" fillId="0" borderId="31" xfId="0" applyFont="1" applyBorder="1" applyAlignment="1">
      <alignment horizontal="justify" wrapText="1"/>
    </xf>
    <xf numFmtId="165" fontId="46" fillId="0" borderId="0" xfId="0" applyNumberFormat="1" applyFont="1" applyBorder="1" applyAlignment="1">
      <alignment horizontal="center" vertical="center" wrapText="1"/>
    </xf>
    <xf numFmtId="0" fontId="46" fillId="0" borderId="0" xfId="0" applyFont="1" applyAlignment="1">
      <alignment horizontal="justify"/>
    </xf>
    <xf numFmtId="0" fontId="46" fillId="26" borderId="34" xfId="0" applyFont="1" applyFill="1" applyBorder="1" applyAlignment="1">
      <alignment vertical="top" wrapText="1"/>
    </xf>
    <xf numFmtId="0" fontId="46" fillId="26" borderId="34" xfId="0" applyFont="1" applyFill="1" applyBorder="1" applyAlignment="1">
      <alignment vertical="center"/>
    </xf>
    <xf numFmtId="0" fontId="46" fillId="26" borderId="34" xfId="0" applyFont="1" applyFill="1" applyBorder="1" applyAlignment="1"/>
    <xf numFmtId="167" fontId="46" fillId="0" borderId="10" xfId="0" applyNumberFormat="1" applyFont="1" applyBorder="1" applyAlignment="1">
      <alignment horizontal="center" vertical="center" wrapText="1"/>
    </xf>
    <xf numFmtId="0" fontId="46" fillId="0" borderId="10" xfId="0" applyFont="1" applyBorder="1" applyAlignment="1">
      <alignment horizontal="left" vertical="center" wrapText="1" indent="1"/>
    </xf>
    <xf numFmtId="0" fontId="46" fillId="0" borderId="10" xfId="0" applyFont="1" applyBorder="1" applyAlignment="1">
      <alignment vertical="center"/>
    </xf>
    <xf numFmtId="0" fontId="46" fillId="0" borderId="15" xfId="0" applyFont="1" applyFill="1" applyBorder="1" applyAlignment="1">
      <alignment horizontal="center" vertical="center" wrapText="1"/>
    </xf>
    <xf numFmtId="167" fontId="46" fillId="0" borderId="15" xfId="0" applyNumberFormat="1" applyFont="1" applyFill="1" applyBorder="1" applyAlignment="1">
      <alignment horizontal="center" vertical="center" wrapText="1"/>
    </xf>
    <xf numFmtId="49" fontId="46" fillId="0" borderId="24" xfId="0" applyNumberFormat="1" applyFont="1" applyFill="1" applyBorder="1" applyAlignment="1">
      <alignment wrapText="1"/>
    </xf>
    <xf numFmtId="49" fontId="46" fillId="0" borderId="12" xfId="0" applyNumberFormat="1" applyFont="1" applyFill="1" applyBorder="1" applyAlignment="1">
      <alignment horizontal="center" wrapText="1"/>
    </xf>
    <xf numFmtId="0" fontId="46" fillId="0" borderId="12" xfId="0" applyFont="1" applyFill="1" applyBorder="1" applyAlignment="1">
      <alignment vertical="center" wrapText="1"/>
    </xf>
    <xf numFmtId="169" fontId="46" fillId="24" borderId="10" xfId="6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73" applyFont="1" applyFill="1"/>
    <xf numFmtId="0" fontId="30" fillId="0" borderId="0" xfId="73" applyFont="1" applyFill="1" applyAlignment="1">
      <alignment wrapText="1"/>
    </xf>
    <xf numFmtId="0" fontId="29" fillId="0" borderId="0" xfId="73" applyFont="1" applyFill="1" applyAlignment="1">
      <alignment horizontal="center"/>
    </xf>
    <xf numFmtId="0" fontId="45" fillId="0" borderId="0" xfId="73" applyFont="1" applyFill="1" applyBorder="1" applyAlignment="1">
      <alignment horizontal="center" wrapText="1"/>
    </xf>
    <xf numFmtId="49" fontId="46" fillId="0" borderId="24" xfId="73" applyNumberFormat="1" applyFont="1" applyFill="1" applyBorder="1" applyAlignment="1">
      <alignment horizontal="center" vertical="center" wrapText="1"/>
    </xf>
    <xf numFmtId="49" fontId="46" fillId="0" borderId="12" xfId="73" applyNumberFormat="1" applyFont="1" applyFill="1" applyBorder="1" applyAlignment="1">
      <alignment horizontal="center" vertical="center" wrapText="1"/>
    </xf>
    <xf numFmtId="167" fontId="46" fillId="0" borderId="25" xfId="75" applyNumberFormat="1" applyFont="1" applyFill="1" applyBorder="1" applyAlignment="1">
      <alignment horizontal="center" vertical="center" wrapText="1"/>
    </xf>
    <xf numFmtId="49" fontId="30" fillId="0" borderId="11" xfId="73" applyNumberFormat="1" applyFont="1" applyFill="1" applyBorder="1" applyAlignment="1">
      <alignment horizontal="center" vertical="center" wrapText="1"/>
    </xf>
    <xf numFmtId="0" fontId="29" fillId="0" borderId="11" xfId="73" applyFont="1" applyFill="1" applyBorder="1" applyAlignment="1">
      <alignment horizontal="center" vertical="center" wrapText="1"/>
    </xf>
    <xf numFmtId="167" fontId="29" fillId="0" borderId="11" xfId="75" applyNumberFormat="1" applyFont="1" applyFill="1" applyBorder="1" applyAlignment="1">
      <alignment horizontal="center" vertical="center" wrapText="1"/>
    </xf>
    <xf numFmtId="165" fontId="30" fillId="0" borderId="11" xfId="73" applyNumberFormat="1" applyFont="1" applyFill="1" applyBorder="1" applyAlignment="1">
      <alignment horizontal="center" vertical="center" wrapText="1"/>
    </xf>
    <xf numFmtId="0" fontId="30" fillId="0" borderId="11" xfId="73" applyFont="1" applyFill="1" applyBorder="1" applyAlignment="1">
      <alignment horizontal="center" vertical="center" wrapText="1"/>
    </xf>
    <xf numFmtId="167" fontId="46" fillId="0" borderId="25" xfId="29" applyNumberFormat="1" applyFont="1" applyFill="1" applyBorder="1" applyAlignment="1">
      <alignment horizontal="center" vertical="center" wrapText="1"/>
    </xf>
    <xf numFmtId="0" fontId="48" fillId="0" borderId="10" xfId="50" applyFont="1" applyFill="1" applyBorder="1" applyAlignment="1">
      <alignment vertical="center" wrapText="1"/>
    </xf>
    <xf numFmtId="167" fontId="48" fillId="0" borderId="10" xfId="29" applyNumberFormat="1" applyFont="1" applyFill="1" applyBorder="1" applyAlignment="1">
      <alignment horizontal="right" vertical="center" wrapText="1"/>
    </xf>
    <xf numFmtId="166" fontId="46" fillId="0" borderId="10" xfId="29" applyNumberFormat="1" applyFont="1" applyBorder="1" applyAlignment="1">
      <alignment horizontal="center" vertical="center" wrapText="1"/>
    </xf>
    <xf numFmtId="0" fontId="46" fillId="0" borderId="10" xfId="63" applyFont="1" applyFill="1" applyBorder="1" applyAlignment="1">
      <alignment vertical="center"/>
    </xf>
    <xf numFmtId="0" fontId="48" fillId="24" borderId="10" xfId="63" applyFont="1" applyFill="1" applyBorder="1" applyAlignment="1">
      <alignment horizontal="left" vertical="center" wrapText="1"/>
    </xf>
    <xf numFmtId="0" fontId="46" fillId="0" borderId="10" xfId="63" applyFont="1" applyFill="1" applyBorder="1" applyAlignment="1">
      <alignment horizontal="center" vertical="center" wrapText="1"/>
    </xf>
    <xf numFmtId="165" fontId="46" fillId="0" borderId="10" xfId="0" applyNumberFormat="1" applyFont="1" applyBorder="1" applyAlignment="1">
      <alignment horizontal="center" vertical="center"/>
    </xf>
    <xf numFmtId="166" fontId="41" fillId="0" borderId="0" xfId="0" applyNumberFormat="1" applyFont="1"/>
    <xf numFmtId="0" fontId="40" fillId="0" borderId="0" xfId="0" applyFont="1" applyFill="1" applyAlignment="1">
      <alignment horizontal="right"/>
    </xf>
    <xf numFmtId="0" fontId="41" fillId="0" borderId="0" xfId="0" applyFont="1" applyAlignment="1">
      <alignment horizontal="right"/>
    </xf>
    <xf numFmtId="0" fontId="40" fillId="0" borderId="0" xfId="0" applyFont="1" applyAlignment="1">
      <alignment horizontal="right" vertical="center"/>
    </xf>
    <xf numFmtId="0" fontId="41" fillId="0" borderId="0" xfId="0" applyFont="1" applyAlignment="1">
      <alignment horizontal="right" vertical="center"/>
    </xf>
    <xf numFmtId="0" fontId="41" fillId="0" borderId="0" xfId="0" applyFont="1" applyAlignment="1">
      <alignment vertical="center"/>
    </xf>
    <xf numFmtId="0" fontId="46" fillId="0" borderId="10" xfId="55" applyFont="1" applyBorder="1" applyAlignment="1">
      <alignment horizontal="left" vertical="center" wrapText="1"/>
    </xf>
    <xf numFmtId="49" fontId="29" fillId="0" borderId="10" xfId="50" applyNumberFormat="1" applyFont="1" applyFill="1" applyBorder="1" applyAlignment="1">
      <alignment horizontal="center" vertical="center" wrapText="1"/>
    </xf>
    <xf numFmtId="170" fontId="29" fillId="0" borderId="10" xfId="50" applyNumberFormat="1" applyFont="1" applyFill="1" applyBorder="1" applyAlignment="1">
      <alignment horizontal="center" vertical="center" wrapText="1"/>
    </xf>
    <xf numFmtId="170" fontId="30" fillId="0" borderId="10" xfId="50" applyNumberFormat="1" applyFont="1" applyFill="1" applyBorder="1" applyAlignment="1">
      <alignment horizontal="center" vertical="center" wrapText="1"/>
    </xf>
    <xf numFmtId="170" fontId="46" fillId="0" borderId="10" xfId="50" applyNumberFormat="1" applyFont="1" applyFill="1" applyBorder="1" applyAlignment="1">
      <alignment horizontal="center" vertical="center" wrapText="1"/>
    </xf>
    <xf numFmtId="0" fontId="32" fillId="0" borderId="32" xfId="50" applyFont="1" applyFill="1" applyBorder="1" applyAlignment="1">
      <alignment vertical="center" wrapText="1"/>
    </xf>
    <xf numFmtId="49" fontId="38" fillId="24" borderId="38" xfId="0" applyNumberFormat="1" applyFont="1" applyFill="1" applyBorder="1" applyAlignment="1">
      <alignment horizontal="center" vertical="center"/>
    </xf>
    <xf numFmtId="49" fontId="38" fillId="24" borderId="32" xfId="0" applyNumberFormat="1" applyFont="1" applyFill="1" applyBorder="1" applyAlignment="1">
      <alignment horizontal="center" vertical="center"/>
    </xf>
    <xf numFmtId="167" fontId="30" fillId="0" borderId="39" xfId="29" applyNumberFormat="1" applyFont="1" applyFill="1" applyBorder="1" applyAlignment="1">
      <alignment horizontal="center" vertical="center" wrapText="1"/>
    </xf>
    <xf numFmtId="167" fontId="30" fillId="0" borderId="32" xfId="29" applyNumberFormat="1" applyFont="1" applyFill="1" applyBorder="1" applyAlignment="1">
      <alignment horizontal="center" vertical="center" wrapText="1"/>
    </xf>
    <xf numFmtId="167" fontId="30" fillId="0" borderId="40" xfId="29" applyNumberFormat="1" applyFont="1" applyFill="1" applyBorder="1" applyAlignment="1">
      <alignment horizontal="center" vertical="center" wrapText="1"/>
    </xf>
    <xf numFmtId="0" fontId="46" fillId="0" borderId="10" xfId="50" applyFont="1" applyFill="1" applyBorder="1" applyAlignment="1">
      <alignment vertical="center" wrapText="1"/>
    </xf>
    <xf numFmtId="167" fontId="30" fillId="0" borderId="10" xfId="29" applyNumberFormat="1" applyFont="1" applyFill="1" applyBorder="1" applyAlignment="1">
      <alignment horizontal="center" vertical="center" wrapText="1"/>
    </xf>
    <xf numFmtId="0" fontId="30" fillId="0" borderId="10" xfId="0" applyFont="1" applyBorder="1"/>
    <xf numFmtId="165" fontId="46" fillId="0" borderId="10" xfId="29" applyNumberFormat="1" applyFont="1" applyBorder="1" applyAlignment="1">
      <alignment horizontal="right" vertical="center"/>
    </xf>
    <xf numFmtId="165" fontId="46" fillId="0" borderId="10" xfId="0" applyNumberFormat="1" applyFont="1" applyBorder="1" applyAlignment="1">
      <alignment vertical="center"/>
    </xf>
    <xf numFmtId="0" fontId="46" fillId="24" borderId="10" xfId="0" applyFont="1" applyFill="1" applyBorder="1" applyAlignment="1">
      <alignment horizontal="left"/>
    </xf>
    <xf numFmtId="0" fontId="46" fillId="24" borderId="10" xfId="61" applyFont="1" applyFill="1" applyBorder="1" applyAlignment="1" applyProtection="1">
      <alignment horizontal="center" vertical="center" wrapText="1"/>
      <protection locked="0"/>
    </xf>
    <xf numFmtId="0" fontId="50" fillId="24" borderId="10" xfId="61" applyFont="1" applyFill="1" applyBorder="1" applyAlignment="1" applyProtection="1">
      <alignment horizontal="center" vertical="center" wrapText="1"/>
      <protection locked="0"/>
    </xf>
    <xf numFmtId="0" fontId="45" fillId="24" borderId="10" xfId="54" applyFont="1" applyFill="1" applyBorder="1" applyAlignment="1" applyProtection="1">
      <alignment horizontal="left" vertical="center" wrapText="1"/>
      <protection locked="0"/>
    </xf>
    <xf numFmtId="0" fontId="45" fillId="24" borderId="10" xfId="61" applyFont="1" applyFill="1" applyBorder="1" applyAlignment="1" applyProtection="1">
      <alignment horizontal="center" vertical="center" wrapText="1"/>
      <protection locked="0"/>
    </xf>
    <xf numFmtId="0" fontId="34" fillId="0" borderId="0" xfId="0" applyFont="1"/>
    <xf numFmtId="0" fontId="58" fillId="0" borderId="0" xfId="0" applyFont="1" applyBorder="1" applyAlignment="1">
      <alignment horizontal="center" wrapText="1"/>
    </xf>
    <xf numFmtId="167" fontId="48" fillId="0" borderId="10" xfId="0" applyNumberFormat="1" applyFont="1" applyFill="1" applyBorder="1" applyAlignment="1">
      <alignment wrapText="1"/>
    </xf>
    <xf numFmtId="0" fontId="30" fillId="0" borderId="0" xfId="0" applyFont="1" applyFill="1" applyBorder="1" applyAlignment="1">
      <alignment wrapText="1"/>
    </xf>
    <xf numFmtId="0" fontId="48" fillId="0" borderId="10" xfId="0" applyFont="1" applyFill="1" applyBorder="1" applyAlignment="1">
      <alignment horizontal="center" vertical="center" wrapText="1"/>
    </xf>
    <xf numFmtId="167" fontId="46" fillId="0" borderId="10" xfId="77" applyNumberFormat="1" applyFont="1" applyFill="1" applyBorder="1" applyAlignment="1">
      <alignment horizontal="left" vertical="center" wrapText="1"/>
    </xf>
    <xf numFmtId="167" fontId="30" fillId="0" borderId="0" xfId="0" applyNumberFormat="1" applyFont="1" applyFill="1" applyBorder="1" applyAlignment="1">
      <alignment wrapText="1"/>
    </xf>
    <xf numFmtId="0" fontId="46" fillId="0" borderId="10" xfId="73" applyNumberFormat="1" applyFont="1" applyFill="1" applyBorder="1" applyAlignment="1">
      <alignment horizontal="center" vertical="center" wrapText="1"/>
    </xf>
    <xf numFmtId="49" fontId="46" fillId="0" borderId="10" xfId="73" applyNumberFormat="1" applyFont="1" applyFill="1" applyBorder="1" applyAlignment="1">
      <alignment horizontal="center" vertical="center" wrapText="1"/>
    </xf>
    <xf numFmtId="49" fontId="46" fillId="0" borderId="31" xfId="73" applyNumberFormat="1" applyFont="1" applyFill="1" applyBorder="1" applyAlignment="1">
      <alignment horizontal="center" vertical="center" wrapText="1"/>
    </xf>
    <xf numFmtId="0" fontId="46" fillId="0" borderId="31" xfId="73" applyFont="1" applyFill="1" applyBorder="1" applyAlignment="1">
      <alignment horizontal="center" vertical="center" wrapText="1"/>
    </xf>
    <xf numFmtId="167" fontId="46" fillId="0" borderId="31" xfId="75" applyNumberFormat="1" applyFont="1" applyFill="1" applyBorder="1" applyAlignment="1">
      <alignment horizontal="center" vertical="center" wrapText="1"/>
    </xf>
    <xf numFmtId="165" fontId="46" fillId="0" borderId="10" xfId="73" applyNumberFormat="1" applyFont="1" applyFill="1" applyBorder="1" applyAlignment="1">
      <alignment horizontal="center" vertical="center" wrapText="1"/>
    </xf>
    <xf numFmtId="0" fontId="48" fillId="0" borderId="10" xfId="51" applyFont="1" applyFill="1" applyBorder="1" applyAlignment="1">
      <alignment vertical="center" wrapText="1"/>
    </xf>
    <xf numFmtId="0" fontId="30" fillId="0" borderId="10" xfId="73" applyFont="1" applyFill="1" applyBorder="1"/>
    <xf numFmtId="165" fontId="46" fillId="0" borderId="10" xfId="73" applyNumberFormat="1" applyFont="1" applyBorder="1" applyAlignment="1">
      <alignment horizontal="center" vertical="center" wrapText="1"/>
    </xf>
    <xf numFmtId="0" fontId="46" fillId="0" borderId="0" xfId="0" applyFont="1" applyBorder="1" applyAlignment="1">
      <alignment wrapText="1"/>
    </xf>
    <xf numFmtId="165" fontId="46" fillId="0" borderId="10" xfId="0" applyNumberFormat="1" applyFont="1" applyFill="1" applyBorder="1" applyAlignment="1">
      <alignment vertical="center"/>
    </xf>
    <xf numFmtId="166" fontId="46" fillId="0" borderId="10" xfId="35" applyNumberFormat="1" applyFont="1" applyBorder="1" applyAlignment="1">
      <alignment horizontal="right"/>
    </xf>
    <xf numFmtId="167" fontId="46" fillId="0" borderId="10" xfId="29" applyNumberFormat="1" applyFont="1" applyBorder="1" applyAlignment="1">
      <alignment horizontal="right" vertical="center" wrapText="1" indent="1"/>
    </xf>
    <xf numFmtId="167" fontId="46" fillId="0" borderId="10" xfId="29" applyNumberFormat="1" applyFont="1" applyBorder="1" applyAlignment="1">
      <alignment horizontal="center" vertical="center" wrapText="1"/>
    </xf>
    <xf numFmtId="0" fontId="48" fillId="0" borderId="14" xfId="0" applyFont="1" applyFill="1" applyBorder="1" applyAlignment="1">
      <alignment wrapText="1"/>
    </xf>
    <xf numFmtId="167" fontId="48" fillId="0" borderId="30" xfId="77" applyNumberFormat="1" applyFont="1" applyFill="1" applyBorder="1" applyAlignment="1">
      <alignment horizontal="right"/>
    </xf>
    <xf numFmtId="167" fontId="46" fillId="0" borderId="30" xfId="0" applyNumberFormat="1" applyFont="1" applyFill="1" applyBorder="1"/>
    <xf numFmtId="167" fontId="46" fillId="0" borderId="30" xfId="77" applyNumberFormat="1" applyFont="1" applyFill="1" applyBorder="1" applyAlignment="1">
      <alignment horizontal="left" vertical="center" wrapText="1"/>
    </xf>
    <xf numFmtId="0" fontId="46" fillId="0" borderId="24" xfId="74" applyFont="1" applyFill="1" applyBorder="1" applyAlignment="1">
      <alignment wrapText="1"/>
    </xf>
    <xf numFmtId="165" fontId="41" fillId="0" borderId="0" xfId="59" applyNumberFormat="1" applyFont="1" applyFill="1" applyBorder="1" applyAlignment="1">
      <alignment horizontal="right" vertical="center"/>
    </xf>
    <xf numFmtId="0" fontId="48" fillId="0" borderId="41" xfId="0" applyFont="1" applyFill="1" applyBorder="1" applyAlignment="1">
      <alignment wrapText="1"/>
    </xf>
    <xf numFmtId="167" fontId="46" fillId="0" borderId="22" xfId="77" applyNumberFormat="1" applyFont="1" applyFill="1" applyBorder="1" applyAlignment="1">
      <alignment horizontal="left" vertical="center" wrapText="1"/>
    </xf>
    <xf numFmtId="167" fontId="46" fillId="0" borderId="23" xfId="77" applyNumberFormat="1" applyFont="1" applyFill="1" applyBorder="1" applyAlignment="1">
      <alignment horizontal="left" vertical="center" wrapText="1"/>
    </xf>
    <xf numFmtId="49" fontId="35" fillId="0" borderId="10" xfId="50" applyNumberFormat="1" applyFont="1" applyFill="1" applyBorder="1" applyAlignment="1">
      <alignment horizontal="center" vertical="center" wrapText="1"/>
    </xf>
    <xf numFmtId="170" fontId="35" fillId="0" borderId="10" xfId="50" applyNumberFormat="1" applyFont="1" applyFill="1" applyBorder="1" applyAlignment="1">
      <alignment horizontal="center" vertical="center" wrapText="1"/>
    </xf>
    <xf numFmtId="49" fontId="46" fillId="0" borderId="10" xfId="63" applyNumberFormat="1" applyFont="1" applyFill="1" applyBorder="1" applyAlignment="1">
      <alignment horizontal="center" vertical="center"/>
    </xf>
    <xf numFmtId="0" fontId="46" fillId="0" borderId="10" xfId="0" applyFont="1" applyFill="1" applyBorder="1" applyAlignment="1">
      <alignment horizontal="center" vertical="center"/>
    </xf>
    <xf numFmtId="49" fontId="46" fillId="0" borderId="10" xfId="0" applyNumberFormat="1" applyFont="1" applyFill="1" applyBorder="1" applyAlignment="1">
      <alignment horizontal="center" vertical="center"/>
    </xf>
    <xf numFmtId="1" fontId="46" fillId="0" borderId="10" xfId="0" applyNumberFormat="1" applyFont="1" applyFill="1" applyBorder="1" applyAlignment="1" applyProtection="1">
      <alignment horizontal="center" vertical="center" wrapText="1"/>
      <protection locked="0"/>
    </xf>
    <xf numFmtId="1" fontId="46" fillId="0" borderId="10" xfId="29" applyNumberFormat="1" applyFont="1" applyFill="1" applyBorder="1" applyAlignment="1" applyProtection="1">
      <alignment horizontal="center" vertical="center" wrapText="1"/>
      <protection locked="0"/>
    </xf>
    <xf numFmtId="1" fontId="46" fillId="0" borderId="10" xfId="0" applyNumberFormat="1" applyFont="1" applyFill="1" applyBorder="1" applyAlignment="1">
      <alignment horizontal="center" vertical="center"/>
    </xf>
    <xf numFmtId="2" fontId="46" fillId="0" borderId="10" xfId="29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61" applyFont="1" applyBorder="1" applyAlignment="1" applyProtection="1">
      <alignment vertical="center" wrapText="1"/>
      <protection locked="0"/>
    </xf>
    <xf numFmtId="49" fontId="45" fillId="0" borderId="10" xfId="0" applyNumberFormat="1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left" vertical="center" wrapText="1"/>
    </xf>
    <xf numFmtId="0" fontId="45" fillId="0" borderId="10" xfId="0" applyFont="1" applyFill="1" applyBorder="1" applyAlignment="1">
      <alignment horizontal="center" vertical="center"/>
    </xf>
    <xf numFmtId="1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2" fontId="45" fillId="0" borderId="10" xfId="29" applyNumberFormat="1" applyFont="1" applyFill="1" applyBorder="1" applyAlignment="1" applyProtection="1">
      <alignment horizontal="center" vertical="center" wrapText="1"/>
      <protection locked="0"/>
    </xf>
    <xf numFmtId="1" fontId="45" fillId="0" borderId="10" xfId="0" applyNumberFormat="1" applyFont="1" applyFill="1" applyBorder="1" applyAlignment="1">
      <alignment horizontal="center" vertical="center"/>
    </xf>
    <xf numFmtId="1" fontId="46" fillId="0" borderId="10" xfId="0" applyNumberFormat="1" applyFont="1" applyFill="1" applyBorder="1" applyAlignment="1">
      <alignment horizontal="center" vertical="center" wrapText="1"/>
    </xf>
    <xf numFmtId="0" fontId="46" fillId="0" borderId="10" xfId="49" applyFont="1" applyFill="1" applyBorder="1" applyAlignment="1">
      <alignment horizontal="center" vertical="center" wrapText="1"/>
    </xf>
    <xf numFmtId="0" fontId="46" fillId="0" borderId="10" xfId="49" applyFont="1" applyFill="1" applyBorder="1" applyAlignment="1">
      <alignment horizontal="left" vertical="center" wrapText="1"/>
    </xf>
    <xf numFmtId="166" fontId="46" fillId="0" borderId="30" xfId="29" applyNumberFormat="1" applyFont="1" applyFill="1" applyBorder="1" applyAlignment="1" applyProtection="1">
      <alignment horizontal="center" vertical="center" wrapText="1"/>
      <protection locked="0"/>
    </xf>
    <xf numFmtId="49" fontId="46" fillId="0" borderId="10" xfId="0" applyNumberFormat="1" applyFont="1" applyBorder="1" applyAlignment="1" applyProtection="1">
      <alignment horizontal="center" vertical="center"/>
      <protection locked="0"/>
    </xf>
    <xf numFmtId="49" fontId="46" fillId="0" borderId="10" xfId="0" applyNumberFormat="1" applyFont="1" applyBorder="1" applyAlignment="1">
      <alignment horizontal="left" vertical="center" wrapText="1"/>
    </xf>
    <xf numFmtId="1" fontId="46" fillId="24" borderId="10" xfId="0" applyNumberFormat="1" applyFont="1" applyFill="1" applyBorder="1" applyAlignment="1">
      <alignment horizontal="center" vertical="center" wrapText="1"/>
    </xf>
    <xf numFmtId="0" fontId="45" fillId="0" borderId="10" xfId="0" applyFont="1" applyFill="1" applyBorder="1" applyAlignment="1">
      <alignment horizontal="center" vertical="center" wrapText="1"/>
    </xf>
    <xf numFmtId="1" fontId="45" fillId="0" borderId="10" xfId="29" applyNumberFormat="1" applyFont="1" applyFill="1" applyBorder="1" applyAlignment="1" applyProtection="1">
      <alignment horizontal="center" vertical="center" wrapText="1"/>
      <protection locked="0"/>
    </xf>
    <xf numFmtId="0" fontId="45" fillId="24" borderId="10" xfId="54" applyFont="1" applyFill="1" applyBorder="1" applyAlignment="1" applyProtection="1">
      <alignment horizontal="center" vertical="center" wrapText="1"/>
      <protection locked="0"/>
    </xf>
    <xf numFmtId="169" fontId="45" fillId="24" borderId="10" xfId="61" applyNumberFormat="1" applyFont="1" applyFill="1" applyBorder="1" applyAlignment="1" applyProtection="1">
      <alignment vertical="center" wrapText="1"/>
      <protection locked="0"/>
    </xf>
    <xf numFmtId="0" fontId="46" fillId="0" borderId="10" xfId="51" applyFont="1" applyFill="1" applyBorder="1" applyAlignment="1">
      <alignment horizontal="left" vertical="center" wrapText="1"/>
    </xf>
    <xf numFmtId="166" fontId="46" fillId="0" borderId="30" xfId="0" applyNumberFormat="1" applyFont="1" applyFill="1" applyBorder="1" applyAlignment="1">
      <alignment horizontal="center" vertical="center"/>
    </xf>
    <xf numFmtId="0" fontId="45" fillId="24" borderId="10" xfId="0" applyFont="1" applyFill="1" applyBorder="1" applyAlignment="1">
      <alignment horizontal="center" vertical="center"/>
    </xf>
    <xf numFmtId="0" fontId="45" fillId="0" borderId="10" xfId="51" applyFont="1" applyFill="1" applyBorder="1" applyAlignment="1">
      <alignment horizontal="left" vertical="center" wrapText="1"/>
    </xf>
    <xf numFmtId="0" fontId="46" fillId="0" borderId="10" xfId="51" applyFont="1" applyFill="1" applyBorder="1" applyAlignment="1">
      <alignment horizontal="center" vertical="center" wrapText="1"/>
    </xf>
    <xf numFmtId="0" fontId="46" fillId="24" borderId="10" xfId="0" applyFont="1" applyFill="1" applyBorder="1" applyAlignment="1">
      <alignment horizontal="left" vertical="center"/>
    </xf>
    <xf numFmtId="1" fontId="45" fillId="0" borderId="10" xfId="0" applyNumberFormat="1" applyFont="1" applyFill="1" applyBorder="1" applyAlignment="1">
      <alignment horizontal="center" vertical="center" wrapText="1"/>
    </xf>
    <xf numFmtId="49" fontId="46" fillId="0" borderId="10" xfId="0" applyNumberFormat="1" applyFont="1" applyBorder="1" applyAlignment="1">
      <alignment horizontal="center" vertical="center"/>
    </xf>
    <xf numFmtId="4" fontId="46" fillId="0" borderId="10" xfId="0" applyNumberFormat="1" applyFont="1" applyFill="1" applyBorder="1" applyAlignment="1">
      <alignment horizontal="center" vertical="center" wrapText="1"/>
    </xf>
    <xf numFmtId="1" fontId="46" fillId="0" borderId="10" xfId="0" applyNumberFormat="1" applyFont="1" applyFill="1" applyBorder="1" applyAlignment="1" applyProtection="1">
      <alignment horizontal="center" vertical="center"/>
      <protection locked="0"/>
    </xf>
    <xf numFmtId="1" fontId="46" fillId="27" borderId="10" xfId="0" applyNumberFormat="1" applyFont="1" applyFill="1" applyBorder="1" applyAlignment="1" applyProtection="1">
      <alignment horizontal="center" vertical="center"/>
      <protection locked="0"/>
    </xf>
    <xf numFmtId="0" fontId="46" fillId="0" borderId="10" xfId="0" applyFont="1" applyBorder="1" applyAlignment="1">
      <alignment horizontal="left"/>
    </xf>
    <xf numFmtId="1" fontId="46" fillId="0" borderId="10" xfId="0" applyNumberFormat="1" applyFont="1" applyBorder="1" applyAlignment="1">
      <alignment horizontal="center" vertical="center"/>
    </xf>
    <xf numFmtId="49" fontId="46" fillId="0" borderId="10" xfId="0" applyNumberFormat="1" applyFont="1" applyFill="1" applyBorder="1" applyAlignment="1">
      <alignment horizontal="left"/>
    </xf>
    <xf numFmtId="49" fontId="46" fillId="0" borderId="10" xfId="0" applyNumberFormat="1" applyFont="1" applyBorder="1" applyAlignment="1">
      <alignment horizontal="left"/>
    </xf>
    <xf numFmtId="0" fontId="46" fillId="0" borderId="10" xfId="0" applyFont="1" applyBorder="1" applyAlignment="1">
      <alignment horizontal="left" wrapText="1"/>
    </xf>
    <xf numFmtId="1" fontId="46" fillId="0" borderId="10" xfId="0" applyNumberFormat="1" applyFont="1" applyFill="1" applyBorder="1" applyAlignment="1">
      <alignment horizontal="left" vertical="center" wrapText="1"/>
    </xf>
    <xf numFmtId="49" fontId="46" fillId="0" borderId="10" xfId="51" applyNumberFormat="1" applyFont="1" applyFill="1" applyBorder="1" applyAlignment="1">
      <alignment horizontal="left" vertical="center" wrapText="1"/>
    </xf>
    <xf numFmtId="0" fontId="46" fillId="0" borderId="10" xfId="0" applyFont="1" applyBorder="1" applyAlignment="1">
      <alignment horizontal="left" vertical="center"/>
    </xf>
    <xf numFmtId="0" fontId="46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46" fillId="24" borderId="10" xfId="0" applyNumberFormat="1" applyFont="1" applyFill="1" applyBorder="1" applyAlignment="1" applyProtection="1">
      <alignment horizontal="center" vertical="center" wrapText="1"/>
      <protection locked="0"/>
    </xf>
    <xf numFmtId="1" fontId="46" fillId="27" borderId="10" xfId="0" applyNumberFormat="1" applyFont="1" applyFill="1" applyBorder="1" applyAlignment="1" applyProtection="1">
      <alignment horizontal="center" vertical="center" wrapText="1"/>
      <protection locked="0"/>
    </xf>
    <xf numFmtId="166" fontId="46" fillId="0" borderId="15" xfId="29" applyNumberFormat="1" applyFont="1" applyFill="1" applyBorder="1" applyAlignment="1" applyProtection="1">
      <alignment horizontal="center" vertical="center" wrapText="1"/>
      <protection locked="0"/>
    </xf>
    <xf numFmtId="49" fontId="45" fillId="0" borderId="10" xfId="0" applyNumberFormat="1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 wrapText="1"/>
    </xf>
    <xf numFmtId="0" fontId="45" fillId="0" borderId="10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/>
    </xf>
    <xf numFmtId="1" fontId="45" fillId="27" borderId="10" xfId="0" applyNumberFormat="1" applyFont="1" applyFill="1" applyBorder="1" applyAlignment="1" applyProtection="1">
      <alignment horizontal="center" vertical="center" wrapText="1"/>
      <protection locked="0"/>
    </xf>
    <xf numFmtId="166" fontId="45" fillId="0" borderId="15" xfId="29" applyNumberFormat="1" applyFont="1" applyFill="1" applyBorder="1" applyAlignment="1" applyProtection="1">
      <alignment horizontal="center" vertical="center" wrapText="1"/>
      <protection locked="0"/>
    </xf>
    <xf numFmtId="0" fontId="46" fillId="0" borderId="10" xfId="0" applyNumberFormat="1" applyFont="1" applyFill="1" applyBorder="1" applyAlignment="1">
      <alignment horizontal="center" vertical="center"/>
    </xf>
    <xf numFmtId="49" fontId="46" fillId="0" borderId="10" xfId="0" applyNumberFormat="1" applyFont="1" applyBorder="1" applyAlignment="1">
      <alignment horizontal="center"/>
    </xf>
    <xf numFmtId="1" fontId="46" fillId="0" borderId="31" xfId="0" applyNumberFormat="1" applyFont="1" applyFill="1" applyBorder="1" applyAlignment="1" applyProtection="1">
      <alignment horizontal="center" vertical="center" wrapText="1"/>
      <protection locked="0"/>
    </xf>
    <xf numFmtId="1" fontId="46" fillId="0" borderId="10" xfId="29" applyNumberFormat="1" applyFont="1" applyFill="1" applyBorder="1" applyAlignment="1">
      <alignment horizontal="center" vertical="center"/>
    </xf>
    <xf numFmtId="165" fontId="46" fillId="0" borderId="10" xfId="0" applyNumberFormat="1" applyFont="1" applyFill="1" applyBorder="1" applyAlignment="1">
      <alignment horizontal="center" vertical="center" wrapText="1"/>
    </xf>
    <xf numFmtId="166" fontId="45" fillId="0" borderId="0" xfId="39" applyNumberFormat="1" applyFont="1" applyFill="1" applyBorder="1" applyAlignment="1" applyProtection="1">
      <alignment horizontal="right" vertical="center"/>
      <protection locked="0"/>
    </xf>
    <xf numFmtId="0" fontId="46" fillId="0" borderId="10" xfId="0" applyFont="1" applyBorder="1" applyAlignment="1">
      <alignment horizontal="center"/>
    </xf>
    <xf numFmtId="0" fontId="46" fillId="0" borderId="0" xfId="61" applyFont="1"/>
    <xf numFmtId="0" fontId="46" fillId="0" borderId="0" xfId="61" applyFont="1" applyAlignment="1">
      <alignment horizontal="center" wrapText="1"/>
    </xf>
    <xf numFmtId="0" fontId="46" fillId="0" borderId="0" xfId="61" applyFont="1" applyFill="1" applyAlignment="1">
      <alignment horizontal="center" wrapText="1"/>
    </xf>
    <xf numFmtId="0" fontId="46" fillId="0" borderId="0" xfId="61" applyFont="1" applyFill="1"/>
    <xf numFmtId="0" fontId="46" fillId="0" borderId="0" xfId="56" applyFont="1" applyFill="1"/>
    <xf numFmtId="0" fontId="46" fillId="0" borderId="0" xfId="56" applyFont="1" applyFill="1" applyAlignment="1">
      <alignment wrapText="1"/>
    </xf>
    <xf numFmtId="0" fontId="65" fillId="0" borderId="0" xfId="56" applyFont="1" applyFill="1" applyBorder="1"/>
    <xf numFmtId="0" fontId="46" fillId="0" borderId="0" xfId="56" applyFont="1" applyFill="1" applyBorder="1"/>
    <xf numFmtId="0" fontId="65" fillId="0" borderId="0" xfId="56" applyFont="1" applyFill="1" applyBorder="1" applyAlignment="1">
      <alignment horizontal="center" vertical="center" wrapText="1"/>
    </xf>
    <xf numFmtId="0" fontId="48" fillId="0" borderId="0" xfId="56" applyFont="1" applyFill="1" applyBorder="1" applyAlignment="1">
      <alignment horizontal="center" wrapText="1"/>
    </xf>
    <xf numFmtId="0" fontId="46" fillId="0" borderId="0" xfId="56" applyFont="1" applyFill="1" applyBorder="1" applyAlignment="1">
      <alignment horizontal="center" wrapText="1"/>
    </xf>
    <xf numFmtId="0" fontId="46" fillId="0" borderId="10" xfId="56" applyFont="1" applyBorder="1" applyAlignment="1">
      <alignment horizontal="center" vertical="center" wrapText="1"/>
    </xf>
    <xf numFmtId="0" fontId="46" fillId="0" borderId="30" xfId="56" applyFont="1" applyBorder="1" applyAlignment="1">
      <alignment horizontal="center" vertical="center" wrapText="1"/>
    </xf>
    <xf numFmtId="49" fontId="46" fillId="0" borderId="14" xfId="56" applyNumberFormat="1" applyFont="1" applyFill="1" applyBorder="1" applyAlignment="1">
      <alignment wrapText="1"/>
    </xf>
    <xf numFmtId="49" fontId="46" fillId="0" borderId="10" xfId="56" applyNumberFormat="1" applyFont="1" applyFill="1" applyBorder="1" applyAlignment="1">
      <alignment wrapText="1"/>
    </xf>
    <xf numFmtId="49" fontId="46" fillId="0" borderId="10" xfId="56" applyNumberFormat="1" applyFont="1" applyFill="1" applyBorder="1" applyAlignment="1">
      <alignment horizontal="center" wrapText="1"/>
    </xf>
    <xf numFmtId="0" fontId="46" fillId="0" borderId="10" xfId="56" applyFont="1" applyFill="1" applyBorder="1" applyAlignment="1">
      <alignment wrapText="1"/>
    </xf>
    <xf numFmtId="165" fontId="46" fillId="0" borderId="10" xfId="56" applyNumberFormat="1" applyFont="1" applyBorder="1" applyAlignment="1">
      <alignment horizontal="center" vertical="center"/>
    </xf>
    <xf numFmtId="165" fontId="46" fillId="0" borderId="30" xfId="56" applyNumberFormat="1" applyFont="1" applyBorder="1" applyAlignment="1">
      <alignment horizontal="center" vertical="center"/>
    </xf>
    <xf numFmtId="43" fontId="65" fillId="0" borderId="0" xfId="56" applyNumberFormat="1" applyFont="1" applyFill="1" applyBorder="1"/>
    <xf numFmtId="166" fontId="65" fillId="0" borderId="0" xfId="56" applyNumberFormat="1" applyFont="1" applyFill="1" applyBorder="1"/>
    <xf numFmtId="49" fontId="46" fillId="0" borderId="14" xfId="56" applyNumberFormat="1" applyFont="1" applyFill="1" applyBorder="1" applyAlignment="1">
      <alignment horizontal="center" wrapText="1"/>
    </xf>
    <xf numFmtId="0" fontId="46" fillId="24" borderId="10" xfId="56" applyFont="1" applyFill="1" applyBorder="1" applyAlignment="1">
      <alignment wrapText="1"/>
    </xf>
    <xf numFmtId="165" fontId="46" fillId="0" borderId="10" xfId="36" applyNumberFormat="1" applyFont="1" applyFill="1" applyBorder="1" applyAlignment="1">
      <alignment horizontal="center"/>
    </xf>
    <xf numFmtId="165" fontId="46" fillId="0" borderId="30" xfId="56" applyNumberFormat="1" applyFont="1" applyFill="1" applyBorder="1" applyAlignment="1">
      <alignment horizontal="center" vertical="center" wrapText="1"/>
    </xf>
    <xf numFmtId="0" fontId="46" fillId="0" borderId="10" xfId="56" applyFont="1" applyFill="1" applyBorder="1" applyAlignment="1">
      <alignment vertical="center" wrapText="1"/>
    </xf>
    <xf numFmtId="165" fontId="46" fillId="0" borderId="10" xfId="56" applyNumberFormat="1" applyFont="1" applyFill="1" applyBorder="1" applyAlignment="1">
      <alignment horizontal="center" wrapText="1"/>
    </xf>
    <xf numFmtId="49" fontId="46" fillId="24" borderId="14" xfId="56" applyNumberFormat="1" applyFont="1" applyFill="1" applyBorder="1" applyAlignment="1">
      <alignment wrapText="1"/>
    </xf>
    <xf numFmtId="49" fontId="46" fillId="24" borderId="10" xfId="56" applyNumberFormat="1" applyFont="1" applyFill="1" applyBorder="1" applyAlignment="1">
      <alignment horizontal="center" wrapText="1"/>
    </xf>
    <xf numFmtId="0" fontId="46" fillId="24" borderId="0" xfId="56" applyFont="1" applyFill="1"/>
    <xf numFmtId="165" fontId="46" fillId="24" borderId="10" xfId="56" applyNumberFormat="1" applyFont="1" applyFill="1" applyBorder="1" applyAlignment="1">
      <alignment horizontal="center" wrapText="1"/>
    </xf>
    <xf numFmtId="165" fontId="46" fillId="24" borderId="30" xfId="36" applyNumberFormat="1" applyFont="1" applyFill="1" applyBorder="1" applyAlignment="1">
      <alignment horizontal="center"/>
    </xf>
    <xf numFmtId="0" fontId="46" fillId="24" borderId="10" xfId="56" applyFont="1" applyFill="1" applyBorder="1" applyAlignment="1">
      <alignment horizontal="left" wrapText="1"/>
    </xf>
    <xf numFmtId="165" fontId="46" fillId="24" borderId="30" xfId="56" applyNumberFormat="1" applyFont="1" applyFill="1" applyBorder="1" applyAlignment="1">
      <alignment horizontal="center" wrapText="1"/>
    </xf>
    <xf numFmtId="165" fontId="46" fillId="24" borderId="10" xfId="36" applyNumberFormat="1" applyFont="1" applyFill="1" applyBorder="1" applyAlignment="1">
      <alignment horizontal="center"/>
    </xf>
    <xf numFmtId="0" fontId="46" fillId="0" borderId="10" xfId="56" applyFont="1" applyFill="1" applyBorder="1" applyAlignment="1">
      <alignment horizontal="left" wrapText="1"/>
    </xf>
    <xf numFmtId="165" fontId="46" fillId="0" borderId="30" xfId="56" applyNumberFormat="1" applyFont="1" applyFill="1" applyBorder="1" applyAlignment="1">
      <alignment horizontal="center" wrapText="1"/>
    </xf>
    <xf numFmtId="49" fontId="46" fillId="0" borderId="10" xfId="56" applyNumberFormat="1" applyFont="1" applyFill="1" applyBorder="1" applyAlignment="1">
      <alignment vertical="top" wrapText="1"/>
    </xf>
    <xf numFmtId="165" fontId="46" fillId="0" borderId="30" xfId="36" applyNumberFormat="1" applyFont="1" applyFill="1" applyBorder="1" applyAlignment="1">
      <alignment horizontal="center"/>
    </xf>
    <xf numFmtId="0" fontId="46" fillId="0" borderId="10" xfId="56" applyFont="1" applyFill="1" applyBorder="1" applyAlignment="1">
      <alignment vertical="top" wrapText="1"/>
    </xf>
    <xf numFmtId="0" fontId="46" fillId="24" borderId="10" xfId="56" applyFont="1" applyFill="1" applyBorder="1" applyAlignment="1">
      <alignment horizontal="left" vertical="center" wrapText="1"/>
    </xf>
    <xf numFmtId="49" fontId="48" fillId="0" borderId="10" xfId="56" applyNumberFormat="1" applyFont="1" applyFill="1" applyBorder="1" applyAlignment="1">
      <alignment vertical="top" wrapText="1"/>
    </xf>
    <xf numFmtId="49" fontId="48" fillId="0" borderId="10" xfId="56" applyNumberFormat="1" applyFont="1" applyFill="1" applyBorder="1" applyAlignment="1">
      <alignment vertical="center" wrapText="1"/>
    </xf>
    <xf numFmtId="0" fontId="66" fillId="0" borderId="0" xfId="56" applyFont="1" applyFill="1" applyBorder="1"/>
    <xf numFmtId="49" fontId="46" fillId="24" borderId="24" xfId="56" applyNumberFormat="1" applyFont="1" applyFill="1" applyBorder="1" applyAlignment="1">
      <alignment wrapText="1"/>
    </xf>
    <xf numFmtId="49" fontId="46" fillId="24" borderId="12" xfId="56" applyNumberFormat="1" applyFont="1" applyFill="1" applyBorder="1" applyAlignment="1">
      <alignment horizontal="center" wrapText="1"/>
    </xf>
    <xf numFmtId="49" fontId="48" fillId="0" borderId="12" xfId="56" applyNumberFormat="1" applyFont="1" applyFill="1" applyBorder="1" applyAlignment="1">
      <alignment vertical="top" wrapText="1"/>
    </xf>
    <xf numFmtId="165" fontId="46" fillId="24" borderId="12" xfId="36" applyNumberFormat="1" applyFont="1" applyFill="1" applyBorder="1" applyAlignment="1">
      <alignment horizontal="center"/>
    </xf>
    <xf numFmtId="165" fontId="46" fillId="0" borderId="25" xfId="36" applyNumberFormat="1" applyFont="1" applyFill="1" applyBorder="1" applyAlignment="1">
      <alignment horizontal="center"/>
    </xf>
    <xf numFmtId="171" fontId="46" fillId="0" borderId="0" xfId="56" applyNumberFormat="1" applyFont="1" applyFill="1" applyBorder="1" applyAlignment="1">
      <alignment wrapText="1"/>
    </xf>
    <xf numFmtId="0" fontId="46" fillId="0" borderId="0" xfId="56" applyFont="1" applyFill="1" applyBorder="1" applyAlignment="1">
      <alignment wrapText="1"/>
    </xf>
    <xf numFmtId="166" fontId="46" fillId="0" borderId="0" xfId="36" applyNumberFormat="1" applyFont="1" applyFill="1" applyBorder="1"/>
    <xf numFmtId="0" fontId="65" fillId="24" borderId="0" xfId="56" applyFont="1" applyFill="1" applyBorder="1"/>
    <xf numFmtId="0" fontId="46" fillId="24" borderId="0" xfId="56" applyFont="1" applyFill="1" applyBorder="1"/>
    <xf numFmtId="0" fontId="46" fillId="24" borderId="0" xfId="56" applyFont="1" applyFill="1" applyAlignment="1">
      <alignment wrapText="1"/>
    </xf>
    <xf numFmtId="0" fontId="46" fillId="24" borderId="0" xfId="0" applyFont="1" applyFill="1"/>
    <xf numFmtId="0" fontId="47" fillId="0" borderId="0" xfId="0" applyFont="1" applyBorder="1" applyAlignment="1">
      <alignment horizontal="center" vertical="center" wrapText="1"/>
    </xf>
    <xf numFmtId="0" fontId="46" fillId="24" borderId="0" xfId="0" applyFont="1" applyFill="1" applyBorder="1"/>
    <xf numFmtId="0" fontId="47" fillId="24" borderId="0" xfId="0" applyFont="1" applyFill="1" applyBorder="1" applyAlignment="1">
      <alignment horizontal="center" wrapText="1"/>
    </xf>
    <xf numFmtId="0" fontId="65" fillId="24" borderId="0" xfId="0" applyFont="1" applyFill="1" applyBorder="1"/>
    <xf numFmtId="0" fontId="65" fillId="24" borderId="0" xfId="0" applyFont="1" applyFill="1" applyBorder="1" applyAlignment="1">
      <alignment vertical="center"/>
    </xf>
    <xf numFmtId="0" fontId="46" fillId="24" borderId="0" xfId="0" applyFont="1" applyFill="1" applyBorder="1" applyAlignment="1">
      <alignment vertical="center"/>
    </xf>
    <xf numFmtId="165" fontId="46" fillId="0" borderId="10" xfId="0" applyNumberFormat="1" applyFont="1" applyBorder="1" applyAlignment="1">
      <alignment horizontal="right" vertical="center"/>
    </xf>
    <xf numFmtId="0" fontId="65" fillId="24" borderId="0" xfId="0" applyFont="1" applyFill="1"/>
    <xf numFmtId="0" fontId="67" fillId="24" borderId="0" xfId="0" applyFont="1" applyFill="1" applyBorder="1" applyAlignment="1">
      <alignment vertical="center"/>
    </xf>
    <xf numFmtId="0" fontId="45" fillId="24" borderId="0" xfId="0" applyFont="1" applyFill="1" applyBorder="1" applyAlignment="1">
      <alignment vertical="center"/>
    </xf>
    <xf numFmtId="165" fontId="46" fillId="24" borderId="10" xfId="0" applyNumberFormat="1" applyFont="1" applyFill="1" applyBorder="1" applyAlignment="1">
      <alignment horizontal="left" wrapText="1"/>
    </xf>
    <xf numFmtId="165" fontId="46" fillId="24" borderId="10" xfId="0" applyNumberFormat="1" applyFont="1" applyFill="1" applyBorder="1" applyAlignment="1">
      <alignment horizontal="right" wrapText="1"/>
    </xf>
    <xf numFmtId="0" fontId="67" fillId="24" borderId="0" xfId="0" applyFont="1" applyFill="1"/>
    <xf numFmtId="0" fontId="45" fillId="24" borderId="0" xfId="0" applyFont="1" applyFill="1"/>
    <xf numFmtId="0" fontId="65" fillId="24" borderId="42" xfId="0" applyFont="1" applyFill="1" applyBorder="1" applyAlignment="1"/>
    <xf numFmtId="0" fontId="46" fillId="24" borderId="42" xfId="0" applyFont="1" applyFill="1" applyBorder="1" applyAlignment="1"/>
    <xf numFmtId="0" fontId="46" fillId="24" borderId="43" xfId="0" applyFont="1" applyFill="1" applyBorder="1" applyAlignment="1"/>
    <xf numFmtId="0" fontId="65" fillId="24" borderId="0" xfId="0" applyFont="1" applyFill="1" applyBorder="1" applyAlignment="1"/>
    <xf numFmtId="0" fontId="46" fillId="24" borderId="0" xfId="0" applyFont="1" applyFill="1" applyBorder="1" applyAlignment="1"/>
    <xf numFmtId="0" fontId="46" fillId="24" borderId="44" xfId="0" applyFont="1" applyFill="1" applyBorder="1" applyAlignment="1"/>
    <xf numFmtId="165" fontId="46" fillId="0" borderId="30" xfId="0" applyNumberFormat="1" applyFont="1" applyFill="1" applyBorder="1" applyAlignment="1">
      <alignment horizontal="right" wrapText="1"/>
    </xf>
    <xf numFmtId="0" fontId="65" fillId="24" borderId="45" xfId="0" applyFont="1" applyFill="1" applyBorder="1" applyAlignment="1"/>
    <xf numFmtId="0" fontId="46" fillId="24" borderId="45" xfId="0" applyFont="1" applyFill="1" applyBorder="1" applyAlignment="1"/>
    <xf numFmtId="0" fontId="46" fillId="24" borderId="46" xfId="0" applyFont="1" applyFill="1" applyBorder="1" applyAlignment="1"/>
    <xf numFmtId="165" fontId="46" fillId="24" borderId="10" xfId="37" applyNumberFormat="1" applyFont="1" applyFill="1" applyBorder="1" applyAlignment="1">
      <alignment horizontal="right" wrapText="1"/>
    </xf>
    <xf numFmtId="165" fontId="46" fillId="0" borderId="10" xfId="0" applyNumberFormat="1" applyFont="1" applyFill="1" applyBorder="1" applyAlignment="1">
      <alignment horizontal="right" wrapText="1"/>
    </xf>
    <xf numFmtId="49" fontId="46" fillId="24" borderId="24" xfId="0" applyNumberFormat="1" applyFont="1" applyFill="1" applyBorder="1" applyAlignment="1">
      <alignment wrapText="1"/>
    </xf>
    <xf numFmtId="165" fontId="46" fillId="24" borderId="12" xfId="0" applyNumberFormat="1" applyFont="1" applyFill="1" applyBorder="1" applyAlignment="1">
      <alignment horizontal="right" wrapText="1"/>
    </xf>
    <xf numFmtId="165" fontId="46" fillId="24" borderId="25" xfId="37" applyNumberFormat="1" applyFont="1" applyFill="1" applyBorder="1" applyAlignment="1">
      <alignment horizontal="right"/>
    </xf>
    <xf numFmtId="0" fontId="65" fillId="0" borderId="0" xfId="0" applyFont="1" applyFill="1" applyBorder="1"/>
    <xf numFmtId="0" fontId="46" fillId="0" borderId="0" xfId="0" applyFont="1" applyFill="1" applyBorder="1"/>
    <xf numFmtId="166" fontId="45" fillId="0" borderId="10" xfId="61" applyNumberFormat="1" applyFont="1" applyFill="1" applyBorder="1" applyAlignment="1" applyProtection="1">
      <alignment horizontal="center" vertical="center" wrapText="1"/>
      <protection locked="0"/>
    </xf>
    <xf numFmtId="166" fontId="46" fillId="0" borderId="10" xfId="61" applyNumberFormat="1" applyFont="1" applyFill="1" applyBorder="1" applyAlignment="1" applyProtection="1">
      <alignment horizontal="center" vertical="center" wrapText="1"/>
      <protection locked="0"/>
    </xf>
    <xf numFmtId="166" fontId="45" fillId="0" borderId="10" xfId="54" applyNumberFormat="1" applyFont="1" applyBorder="1" applyAlignment="1" applyProtection="1">
      <alignment horizontal="right" vertical="center" wrapText="1"/>
      <protection locked="0"/>
    </xf>
    <xf numFmtId="166" fontId="45" fillId="24" borderId="10" xfId="54" applyNumberFormat="1" applyFont="1" applyFill="1" applyBorder="1" applyAlignment="1" applyProtection="1">
      <alignment horizontal="right" vertical="center" wrapText="1"/>
      <protection locked="0"/>
    </xf>
    <xf numFmtId="166" fontId="46" fillId="24" borderId="10" xfId="54" applyNumberFormat="1" applyFont="1" applyFill="1" applyBorder="1" applyAlignment="1" applyProtection="1">
      <alignment horizontal="right" vertical="center" wrapText="1"/>
      <protection locked="0"/>
    </xf>
    <xf numFmtId="166" fontId="46" fillId="24" borderId="31" xfId="54" applyNumberFormat="1" applyFont="1" applyFill="1" applyBorder="1" applyAlignment="1" applyProtection="1">
      <alignment horizontal="right" vertical="center" wrapText="1"/>
      <protection locked="0"/>
    </xf>
    <xf numFmtId="166" fontId="45" fillId="24" borderId="31" xfId="54" applyNumberFormat="1" applyFont="1" applyFill="1" applyBorder="1" applyAlignment="1" applyProtection="1">
      <alignment horizontal="right" vertical="center" wrapText="1"/>
      <protection locked="0"/>
    </xf>
    <xf numFmtId="0" fontId="48" fillId="24" borderId="0" xfId="0" applyFont="1" applyFill="1" applyBorder="1" applyAlignment="1">
      <alignment wrapText="1"/>
    </xf>
    <xf numFmtId="0" fontId="41" fillId="0" borderId="0" xfId="0" applyFont="1" applyFill="1" applyAlignment="1"/>
    <xf numFmtId="49" fontId="46" fillId="0" borderId="0" xfId="56" applyNumberFormat="1" applyFont="1" applyFill="1" applyAlignment="1">
      <alignment wrapText="1"/>
    </xf>
    <xf numFmtId="0" fontId="46" fillId="0" borderId="0" xfId="56" applyFont="1" applyFill="1" applyBorder="1" applyAlignment="1">
      <alignment horizontal="right"/>
    </xf>
    <xf numFmtId="0" fontId="46" fillId="27" borderId="10" xfId="50" applyFont="1" applyFill="1" applyBorder="1" applyAlignment="1">
      <alignment horizontal="center" vertical="center" wrapText="1"/>
    </xf>
    <xf numFmtId="0" fontId="41" fillId="0" borderId="0" xfId="0" applyFont="1" applyBorder="1" applyAlignment="1">
      <alignment horizontal="right" wrapText="1"/>
    </xf>
    <xf numFmtId="0" fontId="46" fillId="25" borderId="15" xfId="0" applyFont="1" applyFill="1" applyBorder="1" applyAlignment="1">
      <alignment horizontal="center" vertical="center" wrapText="1"/>
    </xf>
    <xf numFmtId="0" fontId="46" fillId="24" borderId="10" xfId="0" applyFont="1" applyFill="1" applyBorder="1" applyAlignment="1">
      <alignment horizontal="left" wrapText="1"/>
    </xf>
    <xf numFmtId="0" fontId="49" fillId="0" borderId="10" xfId="0" applyFont="1" applyFill="1" applyBorder="1" applyAlignment="1">
      <alignment horizontal="left" wrapText="1"/>
    </xf>
    <xf numFmtId="165" fontId="46" fillId="0" borderId="10" xfId="37" applyNumberFormat="1" applyFont="1" applyFill="1" applyBorder="1" applyAlignment="1">
      <alignment horizontal="right" wrapText="1"/>
    </xf>
    <xf numFmtId="49" fontId="48" fillId="0" borderId="10" xfId="0" applyNumberFormat="1" applyFont="1" applyFill="1" applyBorder="1" applyAlignment="1">
      <alignment vertical="top" wrapText="1"/>
    </xf>
    <xf numFmtId="0" fontId="46" fillId="24" borderId="30" xfId="61" applyFont="1" applyFill="1" applyBorder="1" applyAlignment="1" applyProtection="1">
      <alignment horizontal="center" vertical="center" wrapText="1"/>
      <protection locked="0"/>
    </xf>
    <xf numFmtId="166" fontId="46" fillId="0" borderId="10" xfId="29" applyNumberFormat="1" applyFont="1" applyFill="1" applyBorder="1" applyAlignment="1" applyProtection="1">
      <alignment horizontal="center" vertical="center" wrapText="1"/>
      <protection locked="0"/>
    </xf>
    <xf numFmtId="0" fontId="46" fillId="0" borderId="31" xfId="0" applyFont="1" applyFill="1" applyBorder="1" applyAlignment="1">
      <alignment horizontal="center" vertical="center"/>
    </xf>
    <xf numFmtId="0" fontId="46" fillId="0" borderId="31" xfId="51" applyFont="1" applyFill="1" applyBorder="1" applyAlignment="1">
      <alignment horizontal="left" vertical="center" wrapText="1"/>
    </xf>
    <xf numFmtId="0" fontId="46" fillId="0" borderId="31" xfId="0" applyFont="1" applyFill="1" applyBorder="1" applyAlignment="1">
      <alignment horizontal="center" vertical="center" wrapText="1"/>
    </xf>
    <xf numFmtId="1" fontId="46" fillId="0" borderId="31" xfId="29" applyNumberFormat="1" applyFont="1" applyFill="1" applyBorder="1" applyAlignment="1" applyProtection="1">
      <alignment horizontal="center" vertical="center" wrapText="1"/>
      <protection locked="0"/>
    </xf>
    <xf numFmtId="1" fontId="46" fillId="0" borderId="31" xfId="0" applyNumberFormat="1" applyFont="1" applyFill="1" applyBorder="1" applyAlignment="1">
      <alignment horizontal="center" vertical="center"/>
    </xf>
    <xf numFmtId="0" fontId="46" fillId="24" borderId="0" xfId="61" applyFont="1" applyFill="1" applyAlignment="1" applyProtection="1">
      <alignment horizontal="center" vertical="center" wrapText="1"/>
      <protection locked="0"/>
    </xf>
    <xf numFmtId="0" fontId="46" fillId="0" borderId="0" xfId="61" applyFont="1" applyAlignment="1" applyProtection="1">
      <alignment horizontal="center" vertical="center" wrapText="1"/>
      <protection locked="0"/>
    </xf>
    <xf numFmtId="0" fontId="46" fillId="24" borderId="0" xfId="54" applyFont="1" applyFill="1" applyBorder="1" applyAlignment="1" applyProtection="1">
      <alignment horizontal="center" vertical="center" wrapText="1"/>
      <protection locked="0"/>
    </xf>
    <xf numFmtId="0" fontId="46" fillId="0" borderId="0" xfId="54" applyFont="1" applyBorder="1" applyAlignment="1" applyProtection="1">
      <alignment horizontal="center" vertical="center" wrapText="1"/>
      <protection locked="0"/>
    </xf>
    <xf numFmtId="169" fontId="46" fillId="24" borderId="0" xfId="61" applyNumberFormat="1" applyFont="1" applyFill="1" applyAlignment="1" applyProtection="1">
      <alignment vertical="center" wrapText="1"/>
      <protection locked="0"/>
    </xf>
    <xf numFmtId="166" fontId="46" fillId="0" borderId="10" xfId="0" applyNumberFormat="1" applyFont="1" applyFill="1" applyBorder="1" applyAlignment="1">
      <alignment horizontal="center" vertical="center"/>
    </xf>
    <xf numFmtId="0" fontId="46" fillId="0" borderId="10" xfId="61" applyFont="1" applyBorder="1" applyProtection="1">
      <protection locked="0"/>
    </xf>
    <xf numFmtId="49" fontId="46" fillId="0" borderId="11" xfId="0" applyNumberFormat="1" applyFont="1" applyBorder="1" applyAlignment="1">
      <alignment horizontal="center"/>
    </xf>
    <xf numFmtId="49" fontId="46" fillId="27" borderId="11" xfId="0" applyNumberFormat="1" applyFont="1" applyFill="1" applyBorder="1" applyAlignment="1">
      <alignment horizontal="center"/>
    </xf>
    <xf numFmtId="0" fontId="46" fillId="0" borderId="11" xfId="0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8" fillId="0" borderId="0" xfId="57" applyFont="1" applyAlignment="1">
      <alignment vertical="center" wrapText="1"/>
    </xf>
    <xf numFmtId="0" fontId="48" fillId="0" borderId="0" xfId="57" applyFont="1" applyAlignment="1">
      <alignment horizontal="right" vertical="center" wrapText="1"/>
    </xf>
    <xf numFmtId="0" fontId="48" fillId="0" borderId="10" xfId="57" applyFont="1" applyBorder="1" applyAlignment="1">
      <alignment horizontal="center" vertical="center" wrapText="1"/>
    </xf>
    <xf numFmtId="0" fontId="48" fillId="0" borderId="0" xfId="57" applyFont="1" applyAlignment="1">
      <alignment horizontal="center" vertical="center" wrapText="1"/>
    </xf>
    <xf numFmtId="0" fontId="48" fillId="0" borderId="10" xfId="57" applyFont="1" applyBorder="1" applyAlignment="1">
      <alignment vertical="center" wrapText="1"/>
    </xf>
    <xf numFmtId="0" fontId="48" fillId="0" borderId="31" xfId="57" applyFont="1" applyBorder="1" applyAlignment="1">
      <alignment vertical="center" wrapText="1"/>
    </xf>
    <xf numFmtId="168" fontId="48" fillId="0" borderId="31" xfId="57" applyNumberFormat="1" applyFont="1" applyBorder="1" applyAlignment="1">
      <alignment horizontal="center" vertical="center" wrapText="1"/>
    </xf>
    <xf numFmtId="0" fontId="47" fillId="0" borderId="19" xfId="57" applyFont="1" applyBorder="1" applyAlignment="1">
      <alignment vertical="center" wrapText="1"/>
    </xf>
    <xf numFmtId="0" fontId="47" fillId="0" borderId="0" xfId="57" applyFont="1" applyBorder="1" applyAlignment="1">
      <alignment vertical="center" wrapText="1"/>
    </xf>
    <xf numFmtId="0" fontId="47" fillId="0" borderId="47" xfId="57" applyFont="1" applyBorder="1" applyAlignment="1">
      <alignment vertical="center" wrapText="1"/>
    </xf>
    <xf numFmtId="0" fontId="48" fillId="0" borderId="0" xfId="57" applyFont="1" applyBorder="1" applyAlignment="1">
      <alignment vertical="center" wrapText="1"/>
    </xf>
    <xf numFmtId="0" fontId="51" fillId="0" borderId="19" xfId="57" applyFont="1" applyBorder="1" applyAlignment="1">
      <alignment horizontal="left" vertical="center" wrapText="1"/>
    </xf>
    <xf numFmtId="0" fontId="51" fillId="0" borderId="0" xfId="57" applyFont="1" applyBorder="1" applyAlignment="1">
      <alignment horizontal="left" vertical="center" wrapText="1"/>
    </xf>
    <xf numFmtId="0" fontId="48" fillId="0" borderId="19" xfId="57" applyFont="1" applyBorder="1" applyAlignment="1">
      <alignment vertical="center" wrapText="1"/>
    </xf>
    <xf numFmtId="0" fontId="70" fillId="0" borderId="28" xfId="57" applyFont="1" applyFill="1" applyBorder="1" applyAlignment="1">
      <alignment vertical="center" wrapText="1"/>
    </xf>
    <xf numFmtId="0" fontId="48" fillId="0" borderId="30" xfId="57" applyFont="1" applyBorder="1" applyAlignment="1">
      <alignment horizontal="center" vertical="center" wrapText="1"/>
    </xf>
    <xf numFmtId="0" fontId="48" fillId="0" borderId="31" xfId="57" applyFont="1" applyBorder="1" applyAlignment="1">
      <alignment horizontal="center" vertical="center" wrapText="1"/>
    </xf>
    <xf numFmtId="165" fontId="48" fillId="0" borderId="31" xfId="57" applyNumberFormat="1" applyFont="1" applyBorder="1" applyAlignment="1">
      <alignment horizontal="center" vertical="center" wrapText="1"/>
    </xf>
    <xf numFmtId="0" fontId="70" fillId="0" borderId="28" xfId="57" applyFont="1" applyBorder="1" applyAlignment="1">
      <alignment vertical="center" wrapText="1"/>
    </xf>
    <xf numFmtId="165" fontId="48" fillId="0" borderId="10" xfId="57" applyNumberFormat="1" applyFont="1" applyBorder="1" applyAlignment="1">
      <alignment horizontal="center" vertical="center" wrapText="1"/>
    </xf>
    <xf numFmtId="39" fontId="48" fillId="0" borderId="0" xfId="57" applyNumberFormat="1" applyFont="1" applyAlignment="1">
      <alignment vertical="center" wrapText="1"/>
    </xf>
    <xf numFmtId="0" fontId="57" fillId="0" borderId="10" xfId="57" applyFont="1" applyBorder="1" applyAlignment="1">
      <alignment horizontal="center" vertical="center" wrapText="1"/>
    </xf>
    <xf numFmtId="168" fontId="48" fillId="0" borderId="30" xfId="57" applyNumberFormat="1" applyFont="1" applyBorder="1" applyAlignment="1">
      <alignment horizontal="center" vertical="center" wrapText="1"/>
    </xf>
    <xf numFmtId="0" fontId="46" fillId="0" borderId="10" xfId="57" applyFont="1" applyBorder="1" applyAlignment="1">
      <alignment horizontal="center" vertical="center" wrapText="1"/>
    </xf>
    <xf numFmtId="0" fontId="48" fillId="0" borderId="15" xfId="57" applyFont="1" applyBorder="1" applyAlignment="1">
      <alignment horizontal="center" vertical="center" wrapText="1"/>
    </xf>
    <xf numFmtId="1" fontId="46" fillId="0" borderId="10" xfId="57" applyNumberFormat="1" applyFont="1" applyBorder="1" applyAlignment="1">
      <alignment horizontal="center" vertical="center" wrapText="1"/>
    </xf>
    <xf numFmtId="2" fontId="65" fillId="0" borderId="0" xfId="57" applyNumberFormat="1" applyFont="1" applyAlignment="1">
      <alignment vertical="center" wrapText="1"/>
    </xf>
    <xf numFmtId="0" fontId="52" fillId="0" borderId="0" xfId="57" applyFont="1" applyAlignment="1">
      <alignment vertical="center" wrapText="1"/>
    </xf>
    <xf numFmtId="0" fontId="54" fillId="0" borderId="0" xfId="57" applyFont="1" applyAlignment="1">
      <alignment vertical="center" wrapText="1"/>
    </xf>
    <xf numFmtId="0" fontId="71" fillId="0" borderId="0" xfId="57" applyFont="1" applyAlignment="1">
      <alignment vertical="center" wrapText="1"/>
    </xf>
    <xf numFmtId="0" fontId="52" fillId="0" borderId="0" xfId="57" applyFont="1" applyAlignment="1">
      <alignment horizontal="right" vertical="center" wrapText="1"/>
    </xf>
    <xf numFmtId="0" fontId="46" fillId="0" borderId="15" xfId="0" applyFont="1" applyFill="1" applyBorder="1" applyAlignment="1">
      <alignment horizontal="left" vertical="center"/>
    </xf>
    <xf numFmtId="0" fontId="46" fillId="26" borderId="34" xfId="0" applyFont="1" applyFill="1" applyBorder="1" applyAlignment="1">
      <alignment horizontal="center" vertical="top" wrapText="1"/>
    </xf>
    <xf numFmtId="0" fontId="46" fillId="26" borderId="15" xfId="0" applyFont="1" applyFill="1" applyBorder="1" applyAlignment="1">
      <alignment horizontal="center" vertical="center"/>
    </xf>
    <xf numFmtId="0" fontId="46" fillId="25" borderId="10" xfId="0" applyFont="1" applyFill="1" applyBorder="1" applyAlignment="1">
      <alignment horizontal="justify" vertical="top" wrapText="1"/>
    </xf>
    <xf numFmtId="168" fontId="46" fillId="0" borderId="32" xfId="0" applyNumberFormat="1" applyFont="1" applyBorder="1" applyAlignment="1">
      <alignment vertical="center" wrapText="1"/>
    </xf>
    <xf numFmtId="168" fontId="46" fillId="26" borderId="34" xfId="0" applyNumberFormat="1" applyFont="1" applyFill="1" applyBorder="1" applyAlignment="1"/>
    <xf numFmtId="0" fontId="53" fillId="0" borderId="0" xfId="0" applyFont="1" applyAlignment="1">
      <alignment horizontal="centerContinuous" vertical="center"/>
    </xf>
    <xf numFmtId="0" fontId="46" fillId="0" borderId="32" xfId="0" applyFont="1" applyBorder="1" applyAlignment="1">
      <alignment vertical="center" wrapText="1"/>
    </xf>
    <xf numFmtId="0" fontId="46" fillId="25" borderId="10" xfId="0" applyFont="1" applyFill="1" applyBorder="1" applyAlignment="1">
      <alignment vertical="top" wrapText="1"/>
    </xf>
    <xf numFmtId="0" fontId="46" fillId="0" borderId="31" xfId="0" applyFont="1" applyBorder="1" applyAlignment="1">
      <alignment vertical="center" wrapText="1"/>
    </xf>
    <xf numFmtId="0" fontId="46" fillId="26" borderId="31" xfId="0" applyFont="1" applyFill="1" applyBorder="1" applyAlignment="1">
      <alignment vertical="top" wrapText="1"/>
    </xf>
    <xf numFmtId="0" fontId="49" fillId="0" borderId="0" xfId="0" applyFont="1" applyAlignment="1">
      <alignment horizontal="justify"/>
    </xf>
    <xf numFmtId="0" fontId="46" fillId="0" borderId="0" xfId="0" applyFont="1" applyAlignment="1">
      <alignment horizontal="left" indent="2"/>
    </xf>
    <xf numFmtId="0" fontId="46" fillId="0" borderId="10" xfId="50" applyFont="1" applyFill="1" applyBorder="1" applyAlignment="1">
      <alignment horizontal="center" vertical="center" wrapText="1"/>
    </xf>
    <xf numFmtId="0" fontId="46" fillId="0" borderId="10" xfId="61" applyFont="1" applyBorder="1"/>
    <xf numFmtId="49" fontId="46" fillId="0" borderId="32" xfId="0" applyNumberFormat="1" applyFont="1" applyBorder="1" applyAlignment="1">
      <alignment horizontal="center"/>
    </xf>
    <xf numFmtId="0" fontId="46" fillId="0" borderId="31" xfId="0" applyFont="1" applyBorder="1" applyAlignment="1">
      <alignment horizontal="left"/>
    </xf>
    <xf numFmtId="0" fontId="46" fillId="0" borderId="31" xfId="0" applyFont="1" applyBorder="1" applyAlignment="1">
      <alignment horizontal="center"/>
    </xf>
    <xf numFmtId="0" fontId="46" fillId="0" borderId="31" xfId="0" applyFont="1" applyBorder="1" applyAlignment="1">
      <alignment horizontal="center" vertical="center"/>
    </xf>
    <xf numFmtId="166" fontId="46" fillId="24" borderId="10" xfId="54" applyNumberFormat="1" applyFont="1" applyFill="1" applyBorder="1" applyAlignment="1" applyProtection="1">
      <alignment horizontal="center" vertical="center" wrapText="1"/>
      <protection locked="0"/>
    </xf>
    <xf numFmtId="168" fontId="46" fillId="0" borderId="10" xfId="0" applyNumberFormat="1" applyFont="1" applyBorder="1" applyAlignment="1">
      <alignment vertical="center"/>
    </xf>
    <xf numFmtId="165" fontId="46" fillId="0" borderId="30" xfId="57" applyNumberFormat="1" applyFont="1" applyBorder="1" applyAlignment="1">
      <alignment horizontal="center" vertical="center" wrapText="1"/>
    </xf>
    <xf numFmtId="0" fontId="46" fillId="0" borderId="0" xfId="61" applyFont="1" applyProtection="1">
      <protection locked="0"/>
    </xf>
    <xf numFmtId="0" fontId="46" fillId="0" borderId="0" xfId="61" applyFont="1" applyAlignment="1" applyProtection="1">
      <alignment horizontal="center"/>
      <protection locked="0"/>
    </xf>
    <xf numFmtId="0" fontId="45" fillId="0" borderId="10" xfId="61" applyFont="1" applyBorder="1" applyProtection="1">
      <protection locked="0"/>
    </xf>
    <xf numFmtId="0" fontId="45" fillId="0" borderId="10" xfId="61" applyFont="1" applyBorder="1" applyAlignment="1" applyProtection="1">
      <alignment horizontal="center"/>
      <protection locked="0"/>
    </xf>
    <xf numFmtId="0" fontId="46" fillId="0" borderId="10" xfId="61" applyFont="1" applyBorder="1" applyAlignment="1" applyProtection="1">
      <alignment horizontal="center"/>
      <protection locked="0"/>
    </xf>
    <xf numFmtId="0" fontId="46" fillId="0" borderId="10" xfId="61" applyFont="1" applyFill="1" applyBorder="1" applyAlignment="1" applyProtection="1">
      <alignment horizontal="center" vertical="center"/>
      <protection locked="0"/>
    </xf>
    <xf numFmtId="0" fontId="46" fillId="0" borderId="10" xfId="61" applyFont="1" applyBorder="1" applyAlignment="1" applyProtection="1">
      <alignment horizontal="center" vertical="center"/>
      <protection locked="0"/>
    </xf>
    <xf numFmtId="0" fontId="32" fillId="0" borderId="10" xfId="50" applyFont="1" applyFill="1" applyBorder="1" applyAlignment="1">
      <alignment vertical="center"/>
    </xf>
    <xf numFmtId="166" fontId="46" fillId="0" borderId="31" xfId="54" applyNumberFormat="1" applyFont="1" applyFill="1" applyBorder="1" applyAlignment="1" applyProtection="1">
      <alignment horizontal="right" vertical="center" wrapText="1"/>
      <protection locked="0"/>
    </xf>
    <xf numFmtId="169" fontId="46" fillId="0" borderId="10" xfId="61" applyNumberFormat="1" applyFont="1" applyFill="1" applyBorder="1" applyAlignment="1" applyProtection="1">
      <alignment vertical="center" wrapText="1"/>
      <protection locked="0"/>
    </xf>
    <xf numFmtId="0" fontId="46" fillId="0" borderId="10" xfId="0" applyFont="1" applyBorder="1" applyAlignment="1">
      <alignment horizontal="center" vertical="center" wrapText="1"/>
    </xf>
    <xf numFmtId="0" fontId="46" fillId="0" borderId="10" xfId="0" applyFont="1" applyFill="1" applyBorder="1" applyAlignment="1">
      <alignment horizontal="center" vertical="center" wrapText="1"/>
    </xf>
    <xf numFmtId="0" fontId="46" fillId="24" borderId="10" xfId="0" applyFont="1" applyFill="1" applyBorder="1" applyAlignment="1">
      <alignment horizontal="center" vertical="center" wrapText="1"/>
    </xf>
    <xf numFmtId="0" fontId="46" fillId="0" borderId="10" xfId="61" applyFont="1" applyBorder="1" applyAlignment="1" applyProtection="1">
      <alignment horizontal="center" vertical="center" wrapText="1"/>
      <protection locked="0"/>
    </xf>
    <xf numFmtId="0" fontId="46" fillId="0" borderId="0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right" wrapText="1"/>
    </xf>
    <xf numFmtId="0" fontId="48" fillId="0" borderId="28" xfId="0" applyFont="1" applyFill="1" applyBorder="1" applyAlignment="1">
      <alignment horizontal="center" vertical="center" wrapText="1"/>
    </xf>
    <xf numFmtId="0" fontId="48" fillId="0" borderId="14" xfId="0" applyFont="1" applyFill="1" applyBorder="1" applyAlignment="1">
      <alignment horizontal="center" vertical="center" wrapText="1"/>
    </xf>
    <xf numFmtId="0" fontId="46" fillId="0" borderId="48" xfId="0" applyFont="1" applyFill="1" applyBorder="1" applyAlignment="1">
      <alignment horizontal="center" vertical="center" wrapText="1"/>
    </xf>
    <xf numFmtId="0" fontId="46" fillId="0" borderId="29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wrapText="1"/>
    </xf>
    <xf numFmtId="0" fontId="46" fillId="0" borderId="10" xfId="0" applyNumberFormat="1" applyFont="1" applyBorder="1" applyAlignment="1">
      <alignment horizontal="center" vertical="center" wrapText="1"/>
    </xf>
    <xf numFmtId="0" fontId="41" fillId="0" borderId="0" xfId="0" applyFont="1" applyFill="1" applyAlignment="1">
      <alignment horizontal="right"/>
    </xf>
    <xf numFmtId="0" fontId="55" fillId="0" borderId="0" xfId="60" applyFont="1" applyFill="1" applyAlignment="1">
      <alignment horizontal="center" vertical="center" wrapText="1"/>
    </xf>
    <xf numFmtId="0" fontId="41" fillId="0" borderId="0" xfId="0" applyFont="1" applyFill="1" applyAlignment="1">
      <alignment horizontal="right" vertical="center"/>
    </xf>
    <xf numFmtId="0" fontId="46" fillId="0" borderId="49" xfId="0" applyFont="1" applyFill="1" applyBorder="1" applyAlignment="1">
      <alignment horizontal="center" vertical="center" wrapText="1"/>
    </xf>
    <xf numFmtId="0" fontId="46" fillId="0" borderId="50" xfId="0" applyFont="1" applyFill="1" applyBorder="1" applyAlignment="1">
      <alignment horizontal="center" vertical="center" wrapText="1"/>
    </xf>
    <xf numFmtId="0" fontId="46" fillId="0" borderId="51" xfId="0" applyFont="1" applyFill="1" applyBorder="1" applyAlignment="1">
      <alignment horizontal="center" vertical="center" wrapText="1"/>
    </xf>
    <xf numFmtId="0" fontId="41" fillId="0" borderId="52" xfId="0" applyFont="1" applyBorder="1" applyAlignment="1">
      <alignment horizontal="right" wrapText="1"/>
    </xf>
    <xf numFmtId="49" fontId="46" fillId="0" borderId="28" xfId="0" applyNumberFormat="1" applyFont="1" applyBorder="1" applyAlignment="1">
      <alignment horizontal="center" vertical="center" wrapText="1"/>
    </xf>
    <xf numFmtId="49" fontId="46" fillId="0" borderId="14" xfId="0" applyNumberFormat="1" applyFont="1" applyBorder="1" applyAlignment="1">
      <alignment horizontal="center" vertical="center" wrapText="1"/>
    </xf>
    <xf numFmtId="49" fontId="46" fillId="0" borderId="48" xfId="0" applyNumberFormat="1" applyFont="1" applyBorder="1" applyAlignment="1">
      <alignment horizontal="center" vertical="center" wrapText="1"/>
    </xf>
    <xf numFmtId="49" fontId="46" fillId="0" borderId="10" xfId="0" applyNumberFormat="1" applyFont="1" applyBorder="1" applyAlignment="1">
      <alignment horizontal="center" vertical="center" wrapText="1"/>
    </xf>
    <xf numFmtId="0" fontId="46" fillId="0" borderId="10" xfId="0" applyFont="1" applyFill="1" applyBorder="1" applyAlignment="1">
      <alignment horizontal="center" vertical="center" wrapText="1"/>
    </xf>
    <xf numFmtId="0" fontId="48" fillId="24" borderId="0" xfId="0" applyFont="1" applyFill="1" applyBorder="1" applyAlignment="1">
      <alignment horizontal="center" wrapText="1"/>
    </xf>
    <xf numFmtId="0" fontId="41" fillId="24" borderId="0" xfId="0" applyFont="1" applyFill="1" applyBorder="1" applyAlignment="1">
      <alignment horizontal="right" wrapText="1"/>
    </xf>
    <xf numFmtId="49" fontId="41" fillId="0" borderId="0" xfId="56" applyNumberFormat="1" applyFont="1" applyFill="1" applyAlignment="1">
      <alignment horizontal="right" wrapText="1"/>
    </xf>
    <xf numFmtId="0" fontId="46" fillId="0" borderId="0" xfId="56" applyFont="1" applyBorder="1" applyAlignment="1">
      <alignment horizontal="center" vertical="center" wrapText="1"/>
    </xf>
    <xf numFmtId="0" fontId="41" fillId="24" borderId="52" xfId="0" applyFont="1" applyFill="1" applyBorder="1" applyAlignment="1">
      <alignment horizontal="right" wrapText="1"/>
    </xf>
    <xf numFmtId="49" fontId="46" fillId="0" borderId="28" xfId="56" applyNumberFormat="1" applyFont="1" applyBorder="1" applyAlignment="1">
      <alignment horizontal="center" vertical="center" textRotation="90" wrapText="1"/>
    </xf>
    <xf numFmtId="49" fontId="46" fillId="0" borderId="14" xfId="56" applyNumberFormat="1" applyFont="1" applyBorder="1" applyAlignment="1">
      <alignment horizontal="center" vertical="center" textRotation="90" wrapText="1"/>
    </xf>
    <xf numFmtId="49" fontId="46" fillId="0" borderId="48" xfId="56" applyNumberFormat="1" applyFont="1" applyBorder="1" applyAlignment="1">
      <alignment horizontal="center" vertical="center" textRotation="90" wrapText="1"/>
    </xf>
    <xf numFmtId="49" fontId="46" fillId="0" borderId="10" xfId="56" applyNumberFormat="1" applyFont="1" applyBorder="1" applyAlignment="1">
      <alignment horizontal="center" vertical="center" textRotation="90" wrapText="1"/>
    </xf>
    <xf numFmtId="0" fontId="46" fillId="0" borderId="48" xfId="56" applyFont="1" applyFill="1" applyBorder="1" applyAlignment="1">
      <alignment horizontal="center" vertical="center" wrapText="1"/>
    </xf>
    <xf numFmtId="0" fontId="46" fillId="0" borderId="10" xfId="56" applyFont="1" applyFill="1" applyBorder="1" applyAlignment="1">
      <alignment horizontal="center" vertical="center" wrapText="1"/>
    </xf>
    <xf numFmtId="0" fontId="46" fillId="0" borderId="48" xfId="56" applyFont="1" applyBorder="1" applyAlignment="1">
      <alignment horizontal="center" vertical="center" wrapText="1"/>
    </xf>
    <xf numFmtId="0" fontId="46" fillId="0" borderId="29" xfId="56" applyFont="1" applyBorder="1" applyAlignment="1">
      <alignment horizontal="center" vertical="center" wrapText="1"/>
    </xf>
    <xf numFmtId="0" fontId="46" fillId="0" borderId="0" xfId="51" applyFont="1" applyFill="1" applyAlignment="1">
      <alignment horizontal="center" vertical="center" wrapText="1"/>
    </xf>
    <xf numFmtId="170" fontId="48" fillId="0" borderId="10" xfId="50" applyNumberFormat="1" applyFont="1" applyFill="1" applyBorder="1" applyAlignment="1">
      <alignment horizontal="center" vertical="center" wrapText="1"/>
    </xf>
    <xf numFmtId="0" fontId="48" fillId="0" borderId="10" xfId="50" applyFont="1" applyFill="1" applyBorder="1" applyAlignment="1">
      <alignment horizontal="center" vertical="center" wrapText="1"/>
    </xf>
    <xf numFmtId="170" fontId="46" fillId="0" borderId="0" xfId="50" applyNumberFormat="1" applyFont="1" applyFill="1" applyBorder="1" applyAlignment="1">
      <alignment horizontal="right" vertical="center" wrapText="1"/>
    </xf>
    <xf numFmtId="49" fontId="48" fillId="0" borderId="10" xfId="50" applyNumberFormat="1" applyFont="1" applyFill="1" applyBorder="1" applyAlignment="1">
      <alignment horizontal="center" vertical="center" wrapText="1"/>
    </xf>
    <xf numFmtId="49" fontId="48" fillId="0" borderId="10" xfId="50" applyNumberFormat="1" applyFont="1" applyFill="1" applyBorder="1" applyAlignment="1">
      <alignment horizontal="center" vertical="center" textRotation="90" wrapText="1"/>
    </xf>
    <xf numFmtId="0" fontId="46" fillId="24" borderId="10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right" vertical="center"/>
    </xf>
    <xf numFmtId="0" fontId="48" fillId="0" borderId="0" xfId="0" applyFont="1" applyFill="1" applyAlignment="1">
      <alignment horizontal="center" vertical="center" wrapText="1"/>
    </xf>
    <xf numFmtId="49" fontId="46" fillId="24" borderId="10" xfId="0" applyNumberFormat="1" applyFont="1" applyFill="1" applyBorder="1" applyAlignment="1">
      <alignment horizontal="center" vertical="center" textRotation="90"/>
    </xf>
    <xf numFmtId="49" fontId="46" fillId="24" borderId="10" xfId="0" applyNumberFormat="1" applyFont="1" applyFill="1" applyBorder="1" applyAlignment="1">
      <alignment horizontal="center" vertical="center" textRotation="90" wrapText="1"/>
    </xf>
    <xf numFmtId="0" fontId="48" fillId="0" borderId="45" xfId="0" applyFont="1" applyBorder="1" applyAlignment="1">
      <alignment horizontal="right" vertical="center" wrapText="1"/>
    </xf>
    <xf numFmtId="0" fontId="46" fillId="0" borderId="0" xfId="73" applyNumberFormat="1" applyFont="1" applyFill="1" applyBorder="1" applyAlignment="1">
      <alignment horizontal="center" vertical="center" wrapText="1"/>
    </xf>
    <xf numFmtId="0" fontId="41" fillId="0" borderId="0" xfId="73" applyFont="1" applyFill="1" applyBorder="1" applyAlignment="1">
      <alignment horizontal="right" wrapText="1"/>
    </xf>
    <xf numFmtId="0" fontId="46" fillId="0" borderId="15" xfId="73" applyFont="1" applyFill="1" applyBorder="1" applyAlignment="1">
      <alignment horizontal="center" wrapText="1"/>
    </xf>
    <xf numFmtId="0" fontId="46" fillId="0" borderId="53" xfId="73" applyFont="1" applyFill="1" applyBorder="1" applyAlignment="1">
      <alignment horizontal="center" wrapText="1"/>
    </xf>
    <xf numFmtId="0" fontId="46" fillId="0" borderId="34" xfId="73" applyFont="1" applyFill="1" applyBorder="1" applyAlignment="1">
      <alignment horizontal="center" wrapText="1"/>
    </xf>
    <xf numFmtId="0" fontId="46" fillId="0" borderId="10" xfId="73" applyFont="1" applyFill="1" applyBorder="1" applyAlignment="1">
      <alignment horizontal="center" vertical="center" wrapText="1"/>
    </xf>
    <xf numFmtId="0" fontId="46" fillId="0" borderId="10" xfId="73" applyNumberFormat="1" applyFont="1" applyFill="1" applyBorder="1" applyAlignment="1">
      <alignment horizontal="center" vertical="center" wrapText="1"/>
    </xf>
    <xf numFmtId="166" fontId="41" fillId="0" borderId="0" xfId="38" applyNumberFormat="1" applyFont="1" applyFill="1" applyBorder="1" applyAlignment="1">
      <alignment horizontal="right" vertical="center"/>
    </xf>
    <xf numFmtId="0" fontId="46" fillId="0" borderId="0" xfId="59" applyFont="1" applyFill="1" applyAlignment="1">
      <alignment horizontal="center" vertical="center" wrapText="1"/>
    </xf>
    <xf numFmtId="0" fontId="46" fillId="0" borderId="10" xfId="58" applyFont="1" applyFill="1" applyBorder="1" applyAlignment="1">
      <alignment vertical="center"/>
    </xf>
    <xf numFmtId="0" fontId="46" fillId="0" borderId="10" xfId="59" applyFont="1" applyBorder="1" applyAlignment="1">
      <alignment horizontal="center" vertical="center" wrapText="1"/>
    </xf>
    <xf numFmtId="0" fontId="46" fillId="0" borderId="0" xfId="0" applyFont="1" applyFill="1" applyAlignment="1">
      <alignment horizontal="right"/>
    </xf>
    <xf numFmtId="0" fontId="46" fillId="0" borderId="10" xfId="61" applyFont="1" applyBorder="1" applyAlignment="1" applyProtection="1">
      <alignment horizontal="center" vertical="center" wrapText="1"/>
      <protection locked="0"/>
    </xf>
    <xf numFmtId="0" fontId="46" fillId="0" borderId="31" xfId="61" applyFont="1" applyBorder="1" applyAlignment="1" applyProtection="1">
      <alignment horizontal="center" vertical="center" wrapText="1"/>
      <protection locked="0"/>
    </xf>
    <xf numFmtId="0" fontId="46" fillId="0" borderId="11" xfId="61" applyFont="1" applyBorder="1" applyAlignment="1" applyProtection="1">
      <alignment horizontal="center" vertical="center" wrapText="1"/>
      <protection locked="0"/>
    </xf>
    <xf numFmtId="0" fontId="49" fillId="0" borderId="14" xfId="57" applyFont="1" applyBorder="1" applyAlignment="1">
      <alignment horizontal="left" vertical="center" wrapText="1"/>
    </xf>
    <xf numFmtId="0" fontId="49" fillId="0" borderId="10" xfId="57" applyFont="1" applyBorder="1" applyAlignment="1">
      <alignment horizontal="left" vertical="center" wrapText="1"/>
    </xf>
    <xf numFmtId="0" fontId="70" fillId="0" borderId="14" xfId="57" applyFont="1" applyBorder="1" applyAlignment="1">
      <alignment horizontal="center" vertical="center" wrapText="1"/>
    </xf>
    <xf numFmtId="0" fontId="70" fillId="0" borderId="10" xfId="57" applyFont="1" applyBorder="1" applyAlignment="1">
      <alignment horizontal="center" vertical="center" wrapText="1"/>
    </xf>
    <xf numFmtId="0" fontId="70" fillId="0" borderId="14" xfId="57" applyFont="1" applyBorder="1" applyAlignment="1">
      <alignment vertical="center" wrapText="1"/>
    </xf>
    <xf numFmtId="0" fontId="70" fillId="0" borderId="10" xfId="57" applyFont="1" applyBorder="1" applyAlignment="1">
      <alignment vertical="center" wrapText="1"/>
    </xf>
    <xf numFmtId="0" fontId="70" fillId="0" borderId="24" xfId="57" applyFont="1" applyBorder="1" applyAlignment="1">
      <alignment vertical="center" wrapText="1"/>
    </xf>
    <xf numFmtId="0" fontId="70" fillId="0" borderId="12" xfId="57" applyFont="1" applyBorder="1" applyAlignment="1">
      <alignment vertical="center" wrapText="1"/>
    </xf>
    <xf numFmtId="0" fontId="70" fillId="0" borderId="48" xfId="57" applyFont="1" applyBorder="1" applyAlignment="1">
      <alignment vertical="center" wrapText="1"/>
    </xf>
    <xf numFmtId="0" fontId="48" fillId="0" borderId="48" xfId="57" applyFont="1" applyBorder="1" applyAlignment="1">
      <alignment vertical="center" wrapText="1"/>
    </xf>
    <xf numFmtId="0" fontId="48" fillId="0" borderId="10" xfId="57" applyFont="1" applyBorder="1" applyAlignment="1">
      <alignment horizontal="center" vertical="center" wrapText="1"/>
    </xf>
    <xf numFmtId="0" fontId="47" fillId="0" borderId="0" xfId="57" applyFont="1" applyAlignment="1">
      <alignment horizontal="right" vertical="center" wrapText="1"/>
    </xf>
    <xf numFmtId="0" fontId="48" fillId="0" borderId="0" xfId="57" applyFont="1" applyAlignment="1">
      <alignment horizontal="right" vertical="center" wrapText="1"/>
    </xf>
    <xf numFmtId="0" fontId="47" fillId="0" borderId="0" xfId="57" applyFont="1" applyAlignment="1">
      <alignment horizontal="center" vertical="center" wrapText="1"/>
    </xf>
    <xf numFmtId="0" fontId="47" fillId="0" borderId="0" xfId="57" applyFont="1" applyAlignment="1">
      <alignment vertical="center" wrapText="1"/>
    </xf>
    <xf numFmtId="0" fontId="48" fillId="0" borderId="0" xfId="57" applyFont="1" applyAlignment="1">
      <alignment vertical="center" wrapText="1"/>
    </xf>
    <xf numFmtId="0" fontId="70" fillId="0" borderId="54" xfId="57" applyFont="1" applyBorder="1" applyAlignment="1">
      <alignment vertical="center" wrapText="1"/>
    </xf>
    <xf numFmtId="0" fontId="70" fillId="0" borderId="55" xfId="57" applyFont="1" applyBorder="1" applyAlignment="1">
      <alignment vertical="center" wrapText="1"/>
    </xf>
    <xf numFmtId="0" fontId="70" fillId="0" borderId="56" xfId="57" applyFont="1" applyBorder="1" applyAlignment="1">
      <alignment vertical="center" wrapText="1"/>
    </xf>
    <xf numFmtId="0" fontId="51" fillId="0" borderId="19" xfId="57" applyFont="1" applyBorder="1" applyAlignment="1">
      <alignment horizontal="left" vertical="center" wrapText="1"/>
    </xf>
    <xf numFmtId="0" fontId="51" fillId="0" borderId="0" xfId="57" applyFont="1" applyBorder="1" applyAlignment="1">
      <alignment horizontal="left" vertical="center" wrapText="1"/>
    </xf>
    <xf numFmtId="0" fontId="48" fillId="0" borderId="29" xfId="57" applyFont="1" applyBorder="1" applyAlignment="1">
      <alignment vertical="center" wrapText="1"/>
    </xf>
    <xf numFmtId="0" fontId="48" fillId="0" borderId="30" xfId="57" applyFont="1" applyBorder="1" applyAlignment="1">
      <alignment horizontal="center" vertical="center" wrapText="1"/>
    </xf>
    <xf numFmtId="0" fontId="70" fillId="0" borderId="41" xfId="57" applyFont="1" applyBorder="1" applyAlignment="1">
      <alignment horizontal="center" vertical="center" wrapText="1"/>
    </xf>
    <xf numFmtId="0" fontId="70" fillId="0" borderId="31" xfId="57" applyFont="1" applyBorder="1" applyAlignment="1">
      <alignment horizontal="center" vertical="center" wrapText="1"/>
    </xf>
    <xf numFmtId="0" fontId="70" fillId="0" borderId="28" xfId="57" applyFont="1" applyBorder="1" applyAlignment="1">
      <alignment vertical="center" wrapText="1"/>
    </xf>
    <xf numFmtId="0" fontId="70" fillId="0" borderId="29" xfId="57" applyFont="1" applyBorder="1" applyAlignment="1">
      <alignment vertical="center" wrapText="1"/>
    </xf>
    <xf numFmtId="0" fontId="70" fillId="0" borderId="30" xfId="57" applyFont="1" applyBorder="1" applyAlignment="1">
      <alignment vertical="center" wrapText="1"/>
    </xf>
    <xf numFmtId="0" fontId="70" fillId="0" borderId="25" xfId="57" applyFont="1" applyBorder="1" applyAlignment="1">
      <alignment vertical="center" wrapText="1"/>
    </xf>
    <xf numFmtId="0" fontId="70" fillId="0" borderId="14" xfId="57" applyFont="1" applyBorder="1" applyAlignment="1">
      <alignment horizontal="left" vertical="center" wrapText="1"/>
    </xf>
    <xf numFmtId="0" fontId="70" fillId="0" borderId="10" xfId="57" applyFont="1" applyBorder="1" applyAlignment="1">
      <alignment horizontal="left" vertical="center" wrapText="1"/>
    </xf>
    <xf numFmtId="0" fontId="70" fillId="0" borderId="41" xfId="57" applyFont="1" applyBorder="1" applyAlignment="1">
      <alignment vertical="center" wrapText="1"/>
    </xf>
    <xf numFmtId="0" fontId="70" fillId="0" borderId="31" xfId="57" applyFont="1" applyBorder="1" applyAlignment="1">
      <alignment vertical="center" wrapText="1"/>
    </xf>
    <xf numFmtId="0" fontId="70" fillId="0" borderId="57" xfId="57" applyFont="1" applyBorder="1" applyAlignment="1">
      <alignment vertical="center" wrapText="1"/>
    </xf>
    <xf numFmtId="0" fontId="70" fillId="0" borderId="58" xfId="57" applyFont="1" applyBorder="1" applyAlignment="1">
      <alignment horizontal="left" vertical="center" wrapText="1"/>
    </xf>
    <xf numFmtId="0" fontId="70" fillId="0" borderId="34" xfId="57" applyFont="1" applyBorder="1" applyAlignment="1">
      <alignment horizontal="left" vertical="center" wrapText="1"/>
    </xf>
    <xf numFmtId="0" fontId="70" fillId="0" borderId="58" xfId="57" applyFont="1" applyBorder="1" applyAlignment="1">
      <alignment horizontal="center" vertical="center" wrapText="1"/>
    </xf>
    <xf numFmtId="0" fontId="70" fillId="0" borderId="34" xfId="57" applyFont="1" applyBorder="1" applyAlignment="1">
      <alignment horizontal="center" vertical="center" wrapText="1"/>
    </xf>
    <xf numFmtId="0" fontId="48" fillId="0" borderId="10" xfId="57" applyFont="1" applyBorder="1" applyAlignment="1">
      <alignment vertical="center" wrapText="1"/>
    </xf>
    <xf numFmtId="0" fontId="48" fillId="0" borderId="30" xfId="57" applyFont="1" applyBorder="1" applyAlignment="1">
      <alignment vertical="center" wrapText="1"/>
    </xf>
    <xf numFmtId="0" fontId="54" fillId="0" borderId="0" xfId="57" applyFont="1" applyAlignment="1">
      <alignment horizontal="right" vertical="center" wrapText="1"/>
    </xf>
    <xf numFmtId="0" fontId="52" fillId="0" borderId="0" xfId="57" applyFont="1" applyAlignment="1">
      <alignment horizontal="right" vertical="center" wrapText="1"/>
    </xf>
    <xf numFmtId="0" fontId="54" fillId="0" borderId="0" xfId="57" applyFont="1" applyAlignment="1">
      <alignment horizontal="center" vertical="center" wrapText="1"/>
    </xf>
    <xf numFmtId="0" fontId="46" fillId="25" borderId="10" xfId="0" applyFont="1" applyFill="1" applyBorder="1" applyAlignment="1">
      <alignment horizontal="center" vertical="center" wrapText="1"/>
    </xf>
    <xf numFmtId="0" fontId="46" fillId="25" borderId="31" xfId="0" applyFont="1" applyFill="1" applyBorder="1" applyAlignment="1">
      <alignment horizontal="center" vertical="top" wrapText="1"/>
    </xf>
    <xf numFmtId="0" fontId="46" fillId="25" borderId="32" xfId="0" applyFont="1" applyFill="1" applyBorder="1" applyAlignment="1">
      <alignment horizontal="center" vertical="top" wrapText="1"/>
    </xf>
    <xf numFmtId="0" fontId="46" fillId="25" borderId="11" xfId="0" applyFont="1" applyFill="1" applyBorder="1" applyAlignment="1">
      <alignment horizontal="center" vertical="top" wrapText="1"/>
    </xf>
    <xf numFmtId="165" fontId="46" fillId="0" borderId="31" xfId="0" applyNumberFormat="1" applyFont="1" applyBorder="1" applyAlignment="1">
      <alignment horizontal="center" vertical="center" wrapText="1"/>
    </xf>
    <xf numFmtId="165" fontId="46" fillId="0" borderId="32" xfId="0" applyNumberFormat="1" applyFont="1" applyBorder="1" applyAlignment="1">
      <alignment horizontal="center" vertical="center" wrapText="1"/>
    </xf>
    <xf numFmtId="165" fontId="46" fillId="0" borderId="11" xfId="0" applyNumberFormat="1" applyFont="1" applyBorder="1" applyAlignment="1">
      <alignment horizontal="center" vertical="center" wrapText="1"/>
    </xf>
    <xf numFmtId="0" fontId="46" fillId="0" borderId="31" xfId="0" applyFont="1" applyBorder="1" applyAlignment="1">
      <alignment horizontal="center" vertical="top" wrapText="1"/>
    </xf>
    <xf numFmtId="0" fontId="46" fillId="0" borderId="32" xfId="0" applyFont="1" applyBorder="1" applyAlignment="1">
      <alignment horizontal="center" vertical="top" wrapText="1"/>
    </xf>
    <xf numFmtId="0" fontId="46" fillId="0" borderId="11" xfId="0" applyFont="1" applyBorder="1" applyAlignment="1">
      <alignment horizontal="center" vertical="top" wrapText="1"/>
    </xf>
    <xf numFmtId="0" fontId="46" fillId="0" borderId="31" xfId="0" applyFont="1" applyBorder="1" applyAlignment="1">
      <alignment horizontal="center" vertical="center" wrapText="1"/>
    </xf>
    <xf numFmtId="0" fontId="46" fillId="0" borderId="32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46" fillId="25" borderId="10" xfId="0" applyFont="1" applyFill="1" applyBorder="1" applyAlignment="1">
      <alignment horizontal="center" vertical="top" wrapText="1"/>
    </xf>
    <xf numFmtId="0" fontId="46" fillId="25" borderId="15" xfId="0" applyFont="1" applyFill="1" applyBorder="1" applyAlignment="1">
      <alignment horizontal="center" vertical="center" wrapText="1"/>
    </xf>
    <xf numFmtId="0" fontId="46" fillId="25" borderId="34" xfId="0" applyFont="1" applyFill="1" applyBorder="1" applyAlignment="1">
      <alignment horizontal="center" vertical="center" wrapText="1"/>
    </xf>
    <xf numFmtId="0" fontId="46" fillId="25" borderId="31" xfId="0" applyFont="1" applyFill="1" applyBorder="1" applyAlignment="1">
      <alignment horizontal="center" vertical="center" wrapText="1"/>
    </xf>
    <xf numFmtId="0" fontId="46" fillId="25" borderId="11" xfId="0" applyFont="1" applyFill="1" applyBorder="1" applyAlignment="1">
      <alignment horizontal="center" vertical="center" wrapText="1"/>
    </xf>
    <xf numFmtId="168" fontId="46" fillId="0" borderId="31" xfId="0" applyNumberFormat="1" applyFont="1" applyBorder="1" applyAlignment="1">
      <alignment horizontal="center" vertical="center" wrapText="1"/>
    </xf>
    <xf numFmtId="168" fontId="46" fillId="0" borderId="32" xfId="0" applyNumberFormat="1" applyFont="1" applyBorder="1" applyAlignment="1">
      <alignment horizontal="center" vertical="center" wrapText="1"/>
    </xf>
    <xf numFmtId="168" fontId="46" fillId="0" borderId="11" xfId="0" applyNumberFormat="1" applyFont="1" applyBorder="1" applyAlignment="1">
      <alignment horizontal="center" vertical="center" wrapText="1"/>
    </xf>
    <xf numFmtId="0" fontId="46" fillId="25" borderId="53" xfId="0" applyFont="1" applyFill="1" applyBorder="1" applyAlignment="1">
      <alignment horizontal="center" vertical="center" wrapText="1"/>
    </xf>
    <xf numFmtId="0" fontId="46" fillId="25" borderId="42" xfId="0" applyFont="1" applyFill="1" applyBorder="1" applyAlignment="1">
      <alignment horizontal="center" vertical="center" wrapText="1"/>
    </xf>
    <xf numFmtId="0" fontId="46" fillId="0" borderId="0" xfId="61" applyFont="1" applyAlignment="1" applyProtection="1">
      <alignment horizontal="left" wrapText="1"/>
      <protection locked="0"/>
    </xf>
    <xf numFmtId="0" fontId="45" fillId="0" borderId="0" xfId="61" applyFont="1" applyAlignment="1" applyProtection="1">
      <protection locked="0"/>
    </xf>
    <xf numFmtId="0" fontId="46" fillId="0" borderId="0" xfId="61" applyFont="1" applyAlignment="1" applyProtection="1">
      <alignment horizontal="right"/>
      <protection locked="0"/>
    </xf>
    <xf numFmtId="0" fontId="45" fillId="0" borderId="0" xfId="61" applyFont="1" applyAlignment="1" applyProtection="1">
      <alignment horizontal="right"/>
      <protection locked="0"/>
    </xf>
    <xf numFmtId="0" fontId="46" fillId="24" borderId="0" xfId="61" applyFont="1" applyFill="1" applyAlignment="1" applyProtection="1">
      <alignment horizontal="center" vertical="top" wrapText="1"/>
      <protection locked="0"/>
    </xf>
    <xf numFmtId="0" fontId="46" fillId="0" borderId="10" xfId="61" applyFont="1" applyBorder="1" applyAlignment="1">
      <alignment horizontal="center" vertical="center" wrapText="1"/>
    </xf>
    <xf numFmtId="0" fontId="46" fillId="0" borderId="15" xfId="61" applyFont="1" applyBorder="1" applyAlignment="1" applyProtection="1">
      <alignment horizontal="center" wrapText="1"/>
      <protection locked="0"/>
    </xf>
    <xf numFmtId="0" fontId="46" fillId="0" borderId="53" xfId="61" applyFont="1" applyBorder="1" applyAlignment="1" applyProtection="1">
      <alignment horizontal="center" wrapText="1"/>
      <protection locked="0"/>
    </xf>
    <xf numFmtId="0" fontId="46" fillId="0" borderId="34" xfId="61" applyFont="1" applyBorder="1" applyAlignment="1" applyProtection="1">
      <alignment horizontal="center" wrapText="1"/>
      <protection locked="0"/>
    </xf>
    <xf numFmtId="0" fontId="46" fillId="0" borderId="10" xfId="61" applyFont="1" applyBorder="1" applyAlignment="1">
      <alignment horizontal="center" vertical="center"/>
    </xf>
    <xf numFmtId="0" fontId="46" fillId="0" borderId="10" xfId="61" applyFont="1" applyBorder="1" applyAlignment="1">
      <alignment horizontal="center" vertical="center"/>
    </xf>
    <xf numFmtId="166" fontId="46" fillId="0" borderId="10" xfId="61" applyNumberFormat="1" applyFont="1" applyBorder="1" applyProtection="1">
      <protection locked="0"/>
    </xf>
    <xf numFmtId="166" fontId="45" fillId="0" borderId="10" xfId="61" applyNumberFormat="1" applyFont="1" applyBorder="1" applyProtection="1">
      <protection locked="0"/>
    </xf>
    <xf numFmtId="0" fontId="45" fillId="0" borderId="0" xfId="61" applyFont="1" applyFill="1"/>
    <xf numFmtId="0" fontId="45" fillId="0" borderId="0" xfId="61" applyFont="1"/>
    <xf numFmtId="166" fontId="46" fillId="0" borderId="10" xfId="61" applyNumberFormat="1" applyFont="1" applyBorder="1" applyAlignment="1" applyProtection="1">
      <alignment vertical="center"/>
      <protection locked="0"/>
    </xf>
    <xf numFmtId="0" fontId="45" fillId="0" borderId="10" xfId="61" applyFont="1" applyBorder="1" applyAlignment="1">
      <alignment vertical="center"/>
    </xf>
    <xf numFmtId="0" fontId="45" fillId="0" borderId="0" xfId="61" applyFont="1" applyFill="1" applyAlignment="1">
      <alignment horizontal="center" wrapText="1"/>
    </xf>
    <xf numFmtId="0" fontId="45" fillId="0" borderId="0" xfId="61" applyFont="1" applyAlignment="1">
      <alignment horizontal="center" wrapText="1"/>
    </xf>
    <xf numFmtId="0" fontId="46" fillId="0" borderId="0" xfId="61" applyFont="1" applyAlignment="1">
      <alignment wrapText="1"/>
    </xf>
    <xf numFmtId="0" fontId="46" fillId="24" borderId="0" xfId="61" applyFont="1" applyFill="1" applyAlignment="1">
      <alignment wrapText="1"/>
    </xf>
    <xf numFmtId="0" fontId="45" fillId="0" borderId="10" xfId="61" applyFont="1" applyBorder="1" applyAlignment="1">
      <alignment horizontal="center"/>
    </xf>
    <xf numFmtId="0" fontId="45" fillId="0" borderId="10" xfId="61" applyFont="1" applyBorder="1" applyAlignment="1" applyProtection="1">
      <alignment horizontal="center" wrapText="1"/>
      <protection locked="0"/>
    </xf>
    <xf numFmtId="166" fontId="45" fillId="0" borderId="10" xfId="61" applyNumberFormat="1" applyFont="1" applyBorder="1" applyAlignment="1" applyProtection="1">
      <alignment horizontal="center"/>
      <protection locked="0"/>
    </xf>
    <xf numFmtId="0" fontId="46" fillId="0" borderId="10" xfId="61" applyFont="1" applyBorder="1" applyAlignment="1">
      <alignment horizontal="center"/>
    </xf>
    <xf numFmtId="0" fontId="46" fillId="0" borderId="10" xfId="61" applyFont="1" applyBorder="1" applyAlignment="1" applyProtection="1">
      <alignment horizontal="left" wrapText="1"/>
      <protection locked="0"/>
    </xf>
    <xf numFmtId="0" fontId="46" fillId="0" borderId="30" xfId="61" applyFont="1" applyBorder="1" applyProtection="1">
      <protection locked="0"/>
    </xf>
    <xf numFmtId="0" fontId="46" fillId="0" borderId="0" xfId="61" applyFont="1" applyFill="1" applyAlignment="1">
      <alignment horizontal="left" wrapText="1"/>
    </xf>
    <xf numFmtId="0" fontId="46" fillId="0" borderId="30" xfId="61" applyFont="1" applyBorder="1" applyAlignment="1" applyProtection="1">
      <alignment horizontal="center"/>
      <protection locked="0"/>
    </xf>
    <xf numFmtId="0" fontId="45" fillId="0" borderId="10" xfId="61" applyFont="1" applyBorder="1" applyAlignment="1" applyProtection="1">
      <alignment horizontal="left" wrapText="1"/>
      <protection locked="0"/>
    </xf>
    <xf numFmtId="0" fontId="46" fillId="0" borderId="10" xfId="61" applyFont="1" applyFill="1" applyBorder="1" applyProtection="1">
      <protection locked="0"/>
    </xf>
    <xf numFmtId="0" fontId="45" fillId="0" borderId="10" xfId="61" applyFont="1" applyBorder="1"/>
    <xf numFmtId="0" fontId="46" fillId="0" borderId="10" xfId="61" applyFont="1" applyBorder="1" applyAlignment="1" applyProtection="1">
      <alignment horizontal="left" vertical="center" wrapText="1"/>
      <protection locked="0"/>
    </xf>
  </cellXfs>
  <cellStyles count="78">
    <cellStyle name="_artabyuje" xfId="1"/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Comma" xfId="29" builtinId="3"/>
    <cellStyle name="Comma 2" xfId="30"/>
    <cellStyle name="Comma 2 2" xfId="31"/>
    <cellStyle name="Comma 3" xfId="32"/>
    <cellStyle name="Comma 4" xfId="33"/>
    <cellStyle name="Comma 5" xfId="34"/>
    <cellStyle name="Comma 6" xfId="35"/>
    <cellStyle name="Comma 7" xfId="36"/>
    <cellStyle name="Comma 8" xfId="37"/>
    <cellStyle name="Comma_General 17.02.04" xfId="38"/>
    <cellStyle name="Comma_General 17.02.04 2" xfId="39"/>
    <cellStyle name="Explanatory Text" xfId="40"/>
    <cellStyle name="Good" xfId="41"/>
    <cellStyle name="Heading 1" xfId="42"/>
    <cellStyle name="Heading 2" xfId="43"/>
    <cellStyle name="Heading 3" xfId="44"/>
    <cellStyle name="Heading 4" xfId="45"/>
    <cellStyle name="Input" xfId="46"/>
    <cellStyle name="Linked Cell" xfId="47"/>
    <cellStyle name="Neutral" xfId="48"/>
    <cellStyle name="Normal" xfId="0" builtinId="0"/>
    <cellStyle name="Normal 10 2" xfId="49"/>
    <cellStyle name="Normal 2" xfId="50"/>
    <cellStyle name="Normal 2 2" xfId="51"/>
    <cellStyle name="Normal 2_havelvac 1-9" xfId="52"/>
    <cellStyle name="Normal 3" xfId="53"/>
    <cellStyle name="Normal 4" xfId="54"/>
    <cellStyle name="Normal 5" xfId="55"/>
    <cellStyle name="Normal 6" xfId="56"/>
    <cellStyle name="Normal_3.Havelv.2010miasnak.dzever 2" xfId="57"/>
    <cellStyle name="Normal_General" xfId="58"/>
    <cellStyle name="Normal_General 17.02.04" xfId="59"/>
    <cellStyle name="Normal_General 2" xfId="60"/>
    <cellStyle name="Normal_MVD artabyug" xfId="61"/>
    <cellStyle name="Normal_non tax04" xfId="62"/>
    <cellStyle name="Normal_Quartal -N 265" xfId="63"/>
    <cellStyle name="Normal_send-calc-turq" xfId="64"/>
    <cellStyle name="Normal_tax" xfId="65"/>
    <cellStyle name="Normal_turq" xfId="66"/>
    <cellStyle name="Note" xfId="67"/>
    <cellStyle name="Output" xfId="68"/>
    <cellStyle name="Percent 2" xfId="69"/>
    <cellStyle name="Title" xfId="70"/>
    <cellStyle name="Total" xfId="71"/>
    <cellStyle name="Warning Text" xfId="72"/>
    <cellStyle name="Обычный 2" xfId="73"/>
    <cellStyle name="Стиль 1" xfId="74"/>
    <cellStyle name="Финансовый 2" xfId="75"/>
    <cellStyle name="Финансовый 3" xfId="76"/>
    <cellStyle name="Финансовый 4" xfId="7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9.03.2015/Tatev/2014/voroshman%20naxagcer/Doc%203%20templa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atev/2014/voroshman%20naxagcer/&#1354;&#1329;&#1344;&#1354;&#1329;&#1350;&#1352;&#1362;&#1337;&#1349;&#1352;&#1362;&#1350;/Tatev/2014/voroshman%20naxagcer/Doc%203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%203%20templa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09.03.2015/&#1402;&#1377;&#1392;&#1402;&#1377;&#1398;&#1400;&#1410;&#1385;&#1397;&#1400;&#1410;&#139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Tatev/2014/voroshman%20naxagcer/&#1354;&#1329;&#1344;&#1354;&#1329;&#1350;&#1352;&#1362;&#1337;&#1349;&#1352;&#1362;&#1350;/Tatev/2014/voroshman%20naxagcer/pahpan/&#1336;&#1398;&#1380;&#1392;&#1377;&#1398;&#1400;&#1410;&#1408;%20&#1392;&#1377;&#1406;&#1381;&#1388;&#1406;&#1377;&#1390;&#1398;&#1381;&#140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OC 3"/>
      <sheetName val="Instructions"/>
    </sheetNames>
    <sheetDataSet>
      <sheetData sheetId="0">
        <row r="9">
          <cell r="A9" t="str">
            <v>Ìñ³·ñ³ÛÇÝ ¹³ëÇãÁ</v>
          </cell>
        </row>
        <row r="14">
          <cell r="A14" t="str">
            <v>ø³Ý³Ï³Ï³Ý</v>
          </cell>
        </row>
        <row r="15">
          <cell r="A15" t="str">
            <v>àñ³Ï³Ï³Ý</v>
          </cell>
        </row>
        <row r="16">
          <cell r="A16" t="str">
            <v>Ä³ÙÏ»ï³ÛÝáõÃÛ³Ý</v>
          </cell>
        </row>
        <row r="17">
          <cell r="A17" t="str">
            <v>Ø³ïáõóíáÕ Í³é³ÛáõÃÛ³Ý íñ³ Ï³ï³ñíáÕ Í³ËëÁ (Ñ³½³ñ ¹ñ³Ù)</v>
          </cell>
        </row>
        <row r="18">
          <cell r="A18" t="str">
            <v>Ìñ³·ÇñÁ (Íñ³·ñ»ñÁ), áñÇ (áñáÝó) ßñç³Ý³ÏÝ»ñáõÙ Çñ³Ï³Ý³óíáõÙ ¿ ù³Õ³ù³Ï³ÝáõÃÛ³Ý ÙÇçáó³éáõÙÁ</v>
          </cell>
        </row>
        <row r="20">
          <cell r="A20" t="str">
            <v>ì»ñçÝ³Ï³Ý ³ñ¹ÛáõÝùÇ ÝÏ³ñ³·ñáõÃÛáõÝÁ</v>
          </cell>
        </row>
        <row r="22">
          <cell r="A22" t="str">
            <v>Ì³é³ÛáõÃÛáõÝ Ù³ïáõóáÕÇ (Ù³ïáõóáÕÝ»ñÇ) ³Ýí³ÝáõÙÁ</v>
          </cell>
        </row>
        <row r="30">
          <cell r="A30" t="str">
            <v>Ìñ³·ñ³ÛÇÝ ¹³ëÇãÁ</v>
          </cell>
        </row>
        <row r="35">
          <cell r="A35" t="str">
            <v>ø³Ý³Ï³Ï³Ý</v>
          </cell>
        </row>
        <row r="36">
          <cell r="A3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37">
          <cell r="A37" t="str">
            <v>²ÏïÇíÇ Í³é³ÛáõÃÛ³Ý Ï³ÝË³ï»ëíáÕ Å³ÙÏ»ïÁ</v>
          </cell>
        </row>
        <row r="38">
          <cell r="A38" t="str">
            <v>²ÏïÇíÇ ÁÝ¹Ñ³Ýáõñ ³ñÅ»ùÁ  (Ñ³½³ñ ¹ñ³Ù)</v>
          </cell>
        </row>
        <row r="39">
          <cell r="A39" t="str">
            <v>îíÛ³É µÛáõç»ï³ÛÇÝ ï³ñí³Ý Ý³Ëáñ¹áÕ µÛáõç»ï³ÛÇÝ ï³ñÇÝ»ñÇ ÁÝÃ³óùáõÙ ³ÏïÇíÇ íñ³ Ï³ï³ñí³Í Í³Ëë»ñÁ (Ñ³½³ñ ¹ñ³Ù)</v>
          </cell>
        </row>
        <row r="40">
          <cell r="A40" t="str">
            <v>²ÏïÇíÝ û·ï³·áñÍáÕ Ï³½Ù³Ï»ñåáõÃÛ³Ý ³Ýí³ÝáõÙÁ</v>
          </cell>
        </row>
        <row r="42">
          <cell r="A42" t="str">
            <v xml:space="preserve">öáË³ñÇÝíáÕ ³ÏïÇíÝ»ñÇ ÝÏ³ñ³·ñáõÃÛáõÝÁ </v>
          </cell>
        </row>
        <row r="44">
          <cell r="A44" t="str">
            <v>²½¹»óáõÃÛáõÝÁ Ï³½Ù³Ï»ñåáõÃÛ³Ý Ï³ñáÕáõÃÛáõÝÝ»ñÇ ½³ñ·³óÙ³Ý íñ³, Ù³ëÝ³íáñ³å»ë</v>
          </cell>
        </row>
        <row r="47">
          <cell r="A47" t="str">
            <v xml:space="preserve">Ìñ³·ÇñÁ (Íñ³·ñ»ñÁ), áñÇ (áñáÝó) ßñç³Ý³ÏÝ»ñáõÙ Çñ³Ï³Ý³óíáõÙ ¿ ù³Õ³ù³Ï³ÝáõÃÛ³Ý ÙÇçáó³éáõÙÁ </v>
          </cell>
        </row>
        <row r="49">
          <cell r="A49" t="str">
            <v>ì»ñçÝ³Ï³Ý ³ñ¹ÛáõÝùÇ ÝÏ³ñ³·ñáõÃÛáõÝÁ</v>
          </cell>
        </row>
        <row r="53">
          <cell r="A53" t="str">
            <v>Ìñ³·ñ³ÛÇÝ ¹³ëÇãÁ</v>
          </cell>
        </row>
        <row r="58">
          <cell r="A58" t="str">
            <v>ø³Ý³Ï³Ï³Ý</v>
          </cell>
        </row>
        <row r="59">
          <cell r="A59" t="str">
            <v>ì³×³éùÇó Ï³ÝË³ï»ëíáÕ Ùáõïù»ñÁ (Ñ³½³ñ ¹ñ³Ù)</v>
          </cell>
        </row>
        <row r="60">
          <cell r="A60" t="str">
            <v xml:space="preserve">²ÏïÇíÇ ï³ñÇùÁ </v>
          </cell>
        </row>
        <row r="61">
          <cell r="A61" t="str">
            <v>²ÏïÇíÇ ëÏ½µÝ³Ï³Ý ³ñÅ»ùÁ  (Ñ³½³ñ ¹ñ³Ù)</v>
          </cell>
        </row>
        <row r="62">
          <cell r="A62" t="str">
            <v xml:space="preserve">ì³×³éùÇ ³ñ¹ÛáõÝùáõÙ Ï³ñáÕáõÃÛáõÝÝ»ñÇ íñ³ ÑÝ³ñ³íáñ ³½¹»óáõÃÛáõÝÁ, Ù³ëÝ³íáñ³å»ë` </v>
          </cell>
        </row>
        <row r="65">
          <cell r="A65" t="str">
            <v>²ÏïÇíÝ û·ï³·áñÍáÕ Ï³½Ù³Ï»ñåáõÃÛ³Ý ³Ýí³ÝáõÙÁ</v>
          </cell>
        </row>
        <row r="74">
          <cell r="A74" t="str">
            <v>Ìñ³·ñ³ÛÇÝ ¹³ëÇãÁ</v>
          </cell>
        </row>
        <row r="79">
          <cell r="A79" t="str">
            <v>ø³Ý³Ï³Ï³Ý</v>
          </cell>
        </row>
        <row r="80">
          <cell r="A80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81">
          <cell r="A81" t="str">
            <v>²ÏïÇíÇ Í³é³ÛáõÃÛ³Ý Ï³ÝË³ï»ëíáÕ Å³ÙÏ»ïÁ</v>
          </cell>
        </row>
        <row r="82">
          <cell r="A82" t="str">
            <v>²ÏïÇíÇ ÁÝ¹Ñ³Ýáõñ ³ñÅ»ùÁ  (Ñ³½³ñ ¹ñ³Ù)</v>
          </cell>
        </row>
        <row r="83">
          <cell r="A83" t="str">
            <v>îíÛ³É µÛáõç»ï³ÛÇÝ ï³ñí³Ý Ý³Ëáñ¹áÕ µÛáõç»ï³ÛÇÝ ï³ñÇÝ»ñÇ ÁÝÃ³óùáõÙ ³ÏïÇíÇ íñ³ Ï³ï³ñí³Í Í³Ëë»ñÁ (Ñ³½³ñ ¹ñ³Ù)</v>
          </cell>
        </row>
        <row r="84">
          <cell r="A84" t="str">
            <v>öáË³ñÇÝíáÕ ³ÏïÇíÝ»ñÇ ÝÏ³ñ³·ñáõÃÛáõÝÁ</v>
          </cell>
        </row>
        <row r="86">
          <cell r="A86" t="str">
            <v>²½¹»óáõÃÛáõÝÁ Ï³½Ù³Ï»ñåáõÃÛ³Ý Ï³ñáÕáõÃÛáõÝÝ»ñÇ ½³ñ·³óÙ³Ý íñ³, Ù³ëÝ³íáñ³å»ë`</v>
          </cell>
        </row>
        <row r="89">
          <cell r="A89" t="str">
            <v>²ÏïÇíÝ û·ï³·áñÍáÕ Ï³½Ù³Ï»ñåáõÃÛ³Ý ³Ýí³ÝáõÙÁ</v>
          </cell>
        </row>
        <row r="91">
          <cell r="A91" t="str">
            <v xml:space="preserve">Ìñ³·ÇñÁ (Íñ³·ñ»ñÁ), áñÇ (áñáÝó) ßñç³Ý³ÏÝ»ñáõÙ Çñ³Ï³Ý³óíáõÙ ¿ ù³Õ³ù³Ï³ÝáõÃÛ³Ý ÙÇçáó³éáõÙÁ </v>
          </cell>
        </row>
        <row r="93">
          <cell r="A93" t="str">
            <v>ì»ñçÝ³Ï³Ý ³ñ¹ÛáõÝùÇ ÝÏ³ñ³·ñáõÃÛáõÝÁ</v>
          </cell>
        </row>
        <row r="99">
          <cell r="A99" t="str">
            <v>Ìñ³·ñ³ÛÇÝ ¹³ëÇãÁ</v>
          </cell>
        </row>
        <row r="104">
          <cell r="A104" t="str">
            <v>ø³Ý³Ï³Ï³Ý</v>
          </cell>
        </row>
        <row r="105">
          <cell r="A105" t="str">
            <v>ì³×³éùÇó Ï³ÝË³ï»ëíáÕ Ùáõïù»ñÁ (Ñ³½³ñ ¹ñ³Ù)</v>
          </cell>
        </row>
        <row r="106">
          <cell r="A106" t="str">
            <v xml:space="preserve">²ÏïÇíÇ ï³ñÇùÁ </v>
          </cell>
        </row>
        <row r="107">
          <cell r="A107" t="str">
            <v>²ÏïÇíÇ ëÏ½µÝ³Ï³Ý ³ñÅ»ùÁ  (Ñ³½³ñ ¹ñ³Ù)</v>
          </cell>
        </row>
        <row r="108">
          <cell r="A108" t="str">
            <v>ì³×³éùÇ ³ñ¹ÛáõÝùáõÙ Ï³ñáÕáõÃÛáõÝÝ»ñÇ íñ³ ÑÝ³ñ³íáñ ³½¹»óáõÃÛáõÝÁ, Ù³ëÝ³íáñ³å»ë`</v>
          </cell>
        </row>
        <row r="111">
          <cell r="A111" t="str">
            <v>²ÏïÇíÝ û·ï³·áñÍáÕ Ï³½Ù³Ï»ñåáõÃÛ³Ý ³Ýí³ÝáõÙÁ</v>
          </cell>
        </row>
        <row r="121">
          <cell r="A121" t="str">
            <v>Ìñ³·ñ³ÛÇÝ ¹³ëÇãÁ</v>
          </cell>
        </row>
        <row r="126">
          <cell r="A126" t="str">
            <v>ø³Ý³Ï³Ï³Ý</v>
          </cell>
        </row>
        <row r="127">
          <cell r="A127" t="str">
            <v>àñ³Ï³Ï³Ý</v>
          </cell>
        </row>
        <row r="128">
          <cell r="A128" t="str">
            <v>Ä³ÙÏ»ï³ÛÝáõÃÛ³Ý</v>
          </cell>
        </row>
        <row r="129">
          <cell r="A129" t="str">
            <v>Ø³ïáõóíáÕ Í³é³ÛáõÃÛ³Ý íñ³ Ï³ï³ñíáÕ Í³ËëÁ (Ñ³½³ñ ¹ñ³Ù)</v>
          </cell>
        </row>
        <row r="130">
          <cell r="A130" t="str">
            <v>Ìñ³·ÇñÁ (Íñ³·ñ»ñÁ), áñÇ (áñáÝó) ßñç³Ý³ÏÝ»ñáõÙ Çñ³Ï³Ý³óíáõÙ ¿ ù³Õ³ù³Ï³ÝáõÃÛ³Ý ÙÇçáó³éáõÙÁ</v>
          </cell>
        </row>
        <row r="132">
          <cell r="A132" t="str">
            <v>ì»ñçÝ³Ï³Ý ³ñ¹ÛáõÝùÇ ÝÏ³ñ³·ñáõÃÛáõÝÁ</v>
          </cell>
        </row>
        <row r="134">
          <cell r="A134" t="str">
            <v>Ì³é³ÛáõÃÛáõÝ Ù³ïáõóáÕÇ (Ù³ïáõóáÕÝ»ñÇ) ³Ýí³ÝáõÙÁ</v>
          </cell>
        </row>
        <row r="140">
          <cell r="A140" t="str">
            <v>Ìñ³·ñ³ÛÇÝ ¹³ëÇãÁ</v>
          </cell>
        </row>
        <row r="146">
          <cell r="A146" t="str">
            <v>¶áõÙ³ñÁ (Ñ³½³ñ ¹ñ³Ù)</v>
          </cell>
        </row>
        <row r="150">
          <cell r="A150" t="str">
            <v xml:space="preserve">Ìñ³·ÇñÁ (Íñ³·ñ»ñÁ), áñÇ (áñáÝó) ßñç³Ý³ÏÝ»ñáõÙ Çñ³Ï³Ý³óíáõÙ ¿ ù³Õ³ù³Ï³ÝáõÃÛ³Ý ÙÇçáó³éáõÙÁ </v>
          </cell>
        </row>
        <row r="152">
          <cell r="A152" t="str">
            <v>ì»ñçÝ³Ï³Ý ³ñ¹ÛáõÝùÇ ÝÏ³ñ³·ñáõÃÛáõÝÁ</v>
          </cell>
        </row>
        <row r="158">
          <cell r="A158" t="str">
            <v>Ìñ³·ñ³ÛÇÝ ¹³ëÇãÁ</v>
          </cell>
        </row>
        <row r="163">
          <cell r="A163" t="str">
            <v>¶áõÙ³ñÁ (Ñ³½³ñ ¹ñ³Ù)</v>
          </cell>
        </row>
        <row r="164">
          <cell r="A164" t="str">
            <v xml:space="preserve">Ìñ³·ÇñÁ (Íñ³·ñ»ñÁ), áñÇ (áñáÝó) ßñç³Ý³ÏÝ»ñáõÙ Çñ³Ï³Ý³óíáõÙ ¿ ù³Õ³ù³Ï³ÝáõÃÛ³Ý ÙÇçáó³éáõÙÁ </v>
          </cell>
        </row>
        <row r="166">
          <cell r="A166" t="str">
            <v>ì»ñçÝ³Ï³Ý ³ñ¹ÛáõÝùÇ ÝÏ³ñ³·ñáõÃÛáõÝÁ</v>
          </cell>
        </row>
        <row r="172">
          <cell r="A172" t="str">
            <v>Ìñ³·ñ³ÛÇÝ ¹³ëÇãÁ</v>
          </cell>
        </row>
        <row r="178">
          <cell r="A178" t="str">
            <v>Î³½Ù³Ï»ñåáõÃÛáõÝÁ, áñï»Õ Ï³ï³ñíáõÙ ¿ Ý»ñ¹ñáõÙÁ</v>
          </cell>
        </row>
        <row r="184">
          <cell r="A184" t="str">
            <v>ø³Ý³Ï³Ï³Ý</v>
          </cell>
        </row>
        <row r="186">
          <cell r="A186" t="str">
            <v>Ä³ÙÏ»ï³ÛÝáõÃÛ³Ý</v>
          </cell>
        </row>
        <row r="191">
          <cell r="A191" t="str">
            <v xml:space="preserve">²ñï³Ï³ñ· Çñ³íÇ×³ÏÝ»ñÇ ¹»åùáõÙ` é³½Ù³í³ñ³Ï³Ý å³ß³ñÝ»ñÇ ³å³ÑáíáõÙ </v>
          </cell>
        </row>
        <row r="196">
          <cell r="A19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197">
          <cell r="A197" t="str">
            <v>²ÏïÇíÇ Í³é³ÛáõÃÛ³Ý Ï³ÝË³ï»ëíáÕ Å³ÙÏ»ïÁ</v>
          </cell>
        </row>
        <row r="198">
          <cell r="A198" t="str">
            <v>²ÏïÇíÇ ÁÝ¹Ñ³Ýáõñ ³ñÅ»ùÁ  (Ñ³½³ñ ¹ñ³Ù)</v>
          </cell>
        </row>
        <row r="199">
          <cell r="A199" t="str">
            <v>îíÛ³É µÛáõç»ï³ÛÇÝ ï³ñí³Ý Ý³Ëáñ¹áÕ µÛáõç»ï³ÛÇÝ ï³ñÇÝ»ñÇ ÁÝÃ³óùáõÙ ³ÏïÇíÇ íñ³ Ï³ï³ñí³Í Í³Ëë»ñÁ (Ñ³½³ñ ¹ñ³Ù)</v>
          </cell>
        </row>
        <row r="200">
          <cell r="A200" t="str">
            <v>²½¹»óáõÃÛáõÝÁ Ï³½Ù³Ï»ñåáõÃÛ³Ý Ï³ñáÕáõÃÛáõÝÝ»ñÇ ½³ñ·³óÙ³Ý íñ³, Ù³ëÝ³íáñ³å»ë`</v>
          </cell>
        </row>
        <row r="201">
          <cell r="A201" t="str">
            <v>Ä³ÙÏ»ï³ÛÝáõÃÛ³Ý</v>
          </cell>
        </row>
        <row r="204">
          <cell r="A204" t="str">
            <v xml:space="preserve">À002 è³½Ù³í³ñ³Ï³Ý Ýß³Ý³ÏáõÃÛ³Ý å³ß³ñÝ»ñÇ Ïáõï³ÏáõÙ ¨ å³Ñå³ÝáõÙ </v>
          </cell>
        </row>
        <row r="206">
          <cell r="A206" t="str">
            <v xml:space="preserve">²ñï³Ï³ñ· Çñ³íÇ×³ÏÝ»ñÇ ¹»åùáõÙ` é³½Ù³í³ñ³Ï³Ý å³ß³ñÝ»ñÇ ³å³ÑáíáõÙ </v>
          </cell>
        </row>
        <row r="211">
          <cell r="A211" t="str">
            <v>À003</v>
          </cell>
        </row>
        <row r="216">
          <cell r="A21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17">
          <cell r="A217" t="str">
            <v>²ÏïÇíÇ Í³é³ÛáõÃÛ³Ý Ï³ÝË³ï»ëíáÕ Å³ÙÏ»ïÁ</v>
          </cell>
        </row>
        <row r="218">
          <cell r="A218" t="str">
            <v>²ÏïÇíÇ ÁÝ¹Ñ³Ýáõñ ³ñÅ»ùÁ  (Ñ³½³ñ ¹ñ³Ù)</v>
          </cell>
        </row>
        <row r="219">
          <cell r="A219" t="str">
            <v>îíÛ³É µÛáõç»ï³ÛÇÝ ï³ñí³Ý Ý³Ëáñ¹áÕ µÛáõç»ï³ÛÇÝ ï³ñÇÝ»ñÇ ÁÝÃ³óùáõÙ ³ÏïÇíÇ íñ³ Ï³ï³ñí³Í Í³Ëë»ñÁ (Ñ³½³ñ ¹ñ³Ù)</v>
          </cell>
        </row>
        <row r="220">
          <cell r="A220" t="str">
            <v>²½¹»óáõÃÛáõÝÁ Ï³½Ù³Ï»ñåáõÃÛ³Ý Ï³ñáÕáõÃÛáõÝÝ»ñÇ ½³ñ·³óÙ³Ý íñ³, Ù³ëÝ³íáñ³å»ë</v>
          </cell>
        </row>
        <row r="226">
          <cell r="A226" t="str">
            <v>Ä³ÙÏ»ï³ÛÝáõÃÛ³Ý</v>
          </cell>
        </row>
        <row r="231">
          <cell r="A231" t="str">
            <v>ÐÇ¹ñáû¹»ñ¨áõÃ³µ³Ý³Ï³Ý ïíÛ³ÉÝ»ñÇ Ñ³í³ù³·ñáõÙ, å³Ñå³ÝáõÙ ¨ ïñ³Ù³¹ñáõÙ, »Õ³Ý³ÏÇ Ï³ÝË³ï»ëáõÙÝ»ñÇ ³å³ÑáíáõÙ</v>
          </cell>
        </row>
        <row r="236">
          <cell r="A23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37">
          <cell r="A237" t="str">
            <v>²ÏïÇíÇ Í³é³ÛáõÃÛ³Ý Ï³ÝË³ï»ëíáÕ Å³ÙÏ»ïÁ</v>
          </cell>
        </row>
        <row r="238">
          <cell r="A238" t="str">
            <v>²ÏïÇíÇ ÁÝ¹Ñ³Ýáõñ ³ñÅ»ùÁ  (Ñ³½³ñ ¹ñ³Ù)</v>
          </cell>
        </row>
        <row r="239">
          <cell r="A239" t="str">
            <v>îíÛ³É µÛáõç»ï³ÛÇÝ ï³ñí³Ý Ý³Ëáñ¹áÕ µÛáõç»ï³ÛÇÝ ï³ñÇÝ»ñÇ ÁÝÃ³óùáõÙ ³ÏïÇíÇ íñ³ Ï³ï³ñí³Í Í³Ëë»ñÁ (Ñ³½³ñ ¹ñ³Ù)</v>
          </cell>
        </row>
        <row r="240">
          <cell r="A240" t="str">
            <v>²½¹»óáõÃÛáõÝÁ Ï³½Ù³Ï»ñåáõÃÛ³Ý Ï³ñáÕáõÃÛáõÝÝ»ñÇ ½³ñ·³óÙ³Ý íñ³, Ù³ëÝ³íáñ³å»ë</v>
          </cell>
        </row>
        <row r="246">
          <cell r="A246" t="str">
            <v>Ä³ÙÏ»ï³ÛÝáõÃÛ³Ý</v>
          </cell>
        </row>
        <row r="251">
          <cell r="A251" t="str">
            <v>ÐÐ ï³ñ³ÍùáõÙ ë»ÛëÙÇÏ íï³Ý·Ç ¨ éÇëÏÇ ·Ý³Ñ³ïáõÙ, ë»ÛëÙÇÏ éÇëÏÇ Ýí³½»óáõÙ</v>
          </cell>
        </row>
        <row r="256">
          <cell r="A256" t="str">
            <v>àñ³Ï³Ï³Ý</v>
          </cell>
        </row>
        <row r="257">
          <cell r="A257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58">
          <cell r="A258" t="str">
            <v>²ÏïÇíÇ ÁÝ¹Ñ³Ýáõñ ³ñÅ»ùÁ  (Ñ³½³ñ ¹ñ³Ù)</v>
          </cell>
        </row>
        <row r="259">
          <cell r="A259" t="str">
            <v>îíÛ³É µÛáõç»ï³ÛÇÝ ï³ñí³Ý Ý³Ëáñ¹áÕ µÛáõç»ï³ÛÇÝ ï³ñÇÝ»ñÇ ÁÝÃ³óùáõÙ ³ÏïÇíÇ íñ³ Ï³ï³ñí³Í Í³Ëë»ñÁ (Ñ³½³ñ ¹ñ³Ù)</v>
          </cell>
        </row>
        <row r="260">
          <cell r="A260" t="str">
            <v xml:space="preserve">Ìñ³·ÇñÁ (Íñ³·ñ»ñÁ), áñÇ (áñáÝó) ßñç³Ý³ÏÝ»ñáõÙ Çñ³Ï³Ý³óíáõÙ ¿ ù³Õ³ù³Ï³ÝáõÃÛ³Ý ÙÇçáó³éáõÙÁ </v>
          </cell>
        </row>
        <row r="268">
          <cell r="A268" t="str">
            <v xml:space="preserve">À005 î»ËÝÇÏ³Ï³Ý ³Ýíï³Ý·áõÃÛ³Ý Ï³ÝáÝ³Ï³ñ·áõÙ </v>
          </cell>
        </row>
        <row r="273">
          <cell r="A273" t="str">
            <v>ì³×³éùÇó Ï³ÝË³ï»ëíáÕ Ùáõïù»ñÁ (Ñ³½³ñ ¹ñ³Ù)</v>
          </cell>
        </row>
        <row r="274">
          <cell r="A274" t="str">
            <v>²ÏïÇíÇ ï³ñÇùÁ</v>
          </cell>
        </row>
        <row r="275">
          <cell r="A275" t="str">
            <v>²ÏïÇíÇ ëÏ½µÝ³Ï³Ý ³ñÅ»ùÁ  (Ñ³½³ñ ¹ñ³Ù)</v>
          </cell>
        </row>
        <row r="281">
          <cell r="A281" t="str">
            <v>Ø³ïáõóíáÕ Í³é³ÛáõÃÛ³Ý íñ³ Ï³ï³ñíáÕ Í³ËëÁ (Ñ³½³ñ ¹ñ³Ù)</v>
          </cell>
        </row>
        <row r="284">
          <cell r="A284" t="str">
            <v>¶áõÙ³ñÁ (Ñ³½³ñ ¹ñ³Ù)</v>
          </cell>
        </row>
        <row r="286">
          <cell r="A286" t="str">
            <v>Ì³é³ÛáõÃÛáõÝ Ù³ïáõóáÕÇ (Ù³ïáõóáÕÝ»ñÇ) ³Ýí³ÝáõÙÁ</v>
          </cell>
        </row>
        <row r="297">
          <cell r="A297" t="str">
            <v>Ø³ïáõóíáÕ Í³é³ÛáõÃÛ³Ý íñ³ Ï³ï³ñíáÕ Í³ËëÁ (Ñ³½³ñ ¹ñ³Ù)</v>
          </cell>
        </row>
        <row r="299">
          <cell r="A299" t="str">
            <v>ø³Ý³Ï³Ï³Ý</v>
          </cell>
        </row>
        <row r="309">
          <cell r="A309" t="str">
            <v>&lt;Éñ³óÝ»É Íñ³·ñÇ ¹³ëÇãÁ&gt;</v>
          </cell>
        </row>
        <row r="310">
          <cell r="A310" t="str">
            <v>Ìñ³·ñ³ÛÇÝ ¹³ëÇãÁ</v>
          </cell>
        </row>
        <row r="311">
          <cell r="A311" t="str">
            <v>â³÷áñáßÇãÝ»ñ</v>
          </cell>
        </row>
        <row r="312">
          <cell r="A312" t="str">
            <v>Þ³Ñ³éáõÝ»ñÇ ù³Ý³ÏÁ</v>
          </cell>
        </row>
        <row r="313">
          <cell r="A313" t="str">
            <v>¶áõÙ³ñÁ (Ñ³½³ñ ¹ñ³Ù)</v>
          </cell>
        </row>
        <row r="315">
          <cell r="A315" t="str">
            <v>ø³Ý³Ï³Ï³Ý</v>
          </cell>
        </row>
        <row r="320">
          <cell r="A320" t="str">
            <v>&lt;Ü»ñÏ³Û³óÝ»É í»ñçÝ³Ï³Ý ³ñ¹ÛáõÝùÇ ÝÏ³ñ³·ñáõÃÛáõÝÁ&gt;</v>
          </cell>
        </row>
        <row r="325">
          <cell r="A325" t="str">
            <v>Ìñ³·ñ³ÛÇÝ ¹³ëÇãÁ</v>
          </cell>
        </row>
        <row r="327">
          <cell r="A327" t="str">
            <v>&lt;Éñ³óÝ»É Íñ³·ñÇ ¹³ëÇãÁ&gt;</v>
          </cell>
        </row>
        <row r="329">
          <cell r="A329" t="str">
            <v>â³÷áñáßÇãÝ»ñ</v>
          </cell>
        </row>
        <row r="330">
          <cell r="A330" t="str">
            <v>¶áõÙ³ñÁ (Ñ³½³ñ ¹ñ³Ù)</v>
          </cell>
        </row>
        <row r="332">
          <cell r="A332" t="str">
            <v>&lt;Èñ³óÝ»É Íñ³·ñÇ ³Ýí³ÝáõÙÁ&gt;</v>
          </cell>
        </row>
        <row r="337">
          <cell r="A337" t="str">
            <v>²ÕÛáõë³Ï 13. Ü»ñ¹ñáõÙÝ»ñ ÉÇ³½áñ Ï³é³í³ñÙ³Ý Ý»ñùá ·ïÝíáÕ å»ï³Ï³Ý Ï³½Ù³Ï»ñåáõÃÛáõÝÝ»ñáõÙ</v>
          </cell>
        </row>
        <row r="343">
          <cell r="A343" t="str">
            <v>Ìñ³·ñ³ÛÇÝ ¹³ëÇãÁ</v>
          </cell>
        </row>
        <row r="347">
          <cell r="A347" t="str">
            <v>Ü»ñ¹ñÙ³Ý ÑÇÙÝ³íáñáõÙÁ, Ù³ëÝ³íáñ³å»ë, ³½¹»óáõÃÛáõÝÁ Ï³ñáÕáõÃÛáõÝÝ»ñÇ íñ³`</v>
          </cell>
        </row>
        <row r="349">
          <cell r="A349" t="str">
            <v>Î³½Ù³Ï»ñåáõÃÛáõÝÁ, áñï»Õ Ï³ï³ñíáõÙ ¿ Ý»ñ¹ñáõÙÁ</v>
          </cell>
        </row>
        <row r="359">
          <cell r="A359" t="str">
            <v>&lt;Éñ³óÝ»É Íñ³·ñÇ ¹³ëÇãÁ&gt;</v>
          </cell>
        </row>
        <row r="364">
          <cell r="A364" t="str">
            <v>²ÏïÇíÇ Í³é³ÛáõÃÛ³Ý Ï³ÝË³ï»ëíáÕ Å³ÙÏ»ïÁ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OC 3"/>
      <sheetName val="Instructions"/>
    </sheetNames>
    <sheetDataSet>
      <sheetData sheetId="0">
        <row r="9">
          <cell r="A9" t="str">
            <v>Ìñ³·ñ³ÛÇÝ ¹³ëÇãÁ</v>
          </cell>
        </row>
        <row r="14">
          <cell r="A14" t="str">
            <v>ø³Ý³Ï³Ï³Ý</v>
          </cell>
        </row>
        <row r="15">
          <cell r="A15" t="str">
            <v>àñ³Ï³Ï³Ý</v>
          </cell>
        </row>
        <row r="16">
          <cell r="A16" t="str">
            <v>Ä³ÙÏ»ï³ÛÝáõÃÛ³Ý</v>
          </cell>
        </row>
        <row r="17">
          <cell r="A17" t="str">
            <v>Ø³ïáõóíáÕ Í³é³ÛáõÃÛ³Ý íñ³ Ï³ï³ñíáÕ Í³ËëÁ (Ñ³½³ñ ¹ñ³Ù)</v>
          </cell>
        </row>
        <row r="18">
          <cell r="A18" t="str">
            <v>Ìñ³·ÇñÁ (Íñ³·ñ»ñÁ), áñÇ (áñáÝó) ßñç³Ý³ÏÝ»ñáõÙ Çñ³Ï³Ý³óíáõÙ ¿ ù³Õ³ù³Ï³ÝáõÃÛ³Ý ÙÇçáó³éáõÙÁ</v>
          </cell>
        </row>
        <row r="20">
          <cell r="A20" t="str">
            <v>ì»ñçÝ³Ï³Ý ³ñ¹ÛáõÝùÇ ÝÏ³ñ³·ñáõÃÛáõÝÁ</v>
          </cell>
        </row>
        <row r="22">
          <cell r="A22" t="str">
            <v>Ì³é³ÛáõÃÛáõÝ Ù³ïáõóáÕÇ (Ù³ïáõóáÕÝ»ñÇ) ³Ýí³ÝáõÙÁ</v>
          </cell>
        </row>
        <row r="30">
          <cell r="A30" t="str">
            <v>Ìñ³·ñ³ÛÇÝ ¹³ëÇãÁ</v>
          </cell>
        </row>
        <row r="35">
          <cell r="A35" t="str">
            <v>ø³Ý³Ï³Ï³Ý</v>
          </cell>
        </row>
        <row r="36">
          <cell r="A3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37">
          <cell r="A37" t="str">
            <v>²ÏïÇíÇ Í³é³ÛáõÃÛ³Ý Ï³ÝË³ï»ëíáÕ Å³ÙÏ»ïÁ</v>
          </cell>
        </row>
        <row r="38">
          <cell r="A38" t="str">
            <v>²ÏïÇíÇ ÁÝ¹Ñ³Ýáõñ ³ñÅ»ùÁ  (Ñ³½³ñ ¹ñ³Ù)</v>
          </cell>
        </row>
        <row r="39">
          <cell r="A39" t="str">
            <v>îíÛ³É µÛáõç»ï³ÛÇÝ ï³ñí³Ý Ý³Ëáñ¹áÕ µÛáõç»ï³ÛÇÝ ï³ñÇÝ»ñÇ ÁÝÃ³óùáõÙ ³ÏïÇíÇ íñ³ Ï³ï³ñí³Í Í³Ëë»ñÁ (Ñ³½³ñ ¹ñ³Ù)</v>
          </cell>
        </row>
        <row r="40">
          <cell r="A40" t="str">
            <v>²ÏïÇíÝ û·ï³·áñÍáÕ Ï³½Ù³Ï»ñåáõÃÛ³Ý ³Ýí³ÝáõÙÁ</v>
          </cell>
        </row>
        <row r="42">
          <cell r="A42" t="str">
            <v xml:space="preserve">öáË³ñÇÝíáÕ ³ÏïÇíÝ»ñÇ ÝÏ³ñ³·ñáõÃÛáõÝÁ </v>
          </cell>
        </row>
        <row r="44">
          <cell r="A44" t="str">
            <v>²½¹»óáõÃÛáõÝÁ Ï³½Ù³Ï»ñåáõÃÛ³Ý Ï³ñáÕáõÃÛáõÝÝ»ñÇ ½³ñ·³óÙ³Ý íñ³, Ù³ëÝ³íáñ³å»ë</v>
          </cell>
        </row>
        <row r="47">
          <cell r="A47" t="str">
            <v xml:space="preserve">Ìñ³·ÇñÁ (Íñ³·ñ»ñÁ), áñÇ (áñáÝó) ßñç³Ý³ÏÝ»ñáõÙ Çñ³Ï³Ý³óíáõÙ ¿ ù³Õ³ù³Ï³ÝáõÃÛ³Ý ÙÇçáó³éáõÙÁ </v>
          </cell>
        </row>
        <row r="49">
          <cell r="A49" t="str">
            <v>ì»ñçÝ³Ï³Ý ³ñ¹ÛáõÝùÇ ÝÏ³ñ³·ñáõÃÛáõÝÁ</v>
          </cell>
        </row>
        <row r="53">
          <cell r="A53" t="str">
            <v>Ìñ³·ñ³ÛÇÝ ¹³ëÇãÁ</v>
          </cell>
        </row>
        <row r="58">
          <cell r="A58" t="str">
            <v>ø³Ý³Ï³Ï³Ý</v>
          </cell>
        </row>
        <row r="59">
          <cell r="A59" t="str">
            <v>ì³×³éùÇó Ï³ÝË³ï»ëíáÕ Ùáõïù»ñÁ (Ñ³½³ñ ¹ñ³Ù)</v>
          </cell>
        </row>
        <row r="60">
          <cell r="A60" t="str">
            <v xml:space="preserve">²ÏïÇíÇ ï³ñÇùÁ </v>
          </cell>
        </row>
        <row r="61">
          <cell r="A61" t="str">
            <v>²ÏïÇíÇ ëÏ½µÝ³Ï³Ý ³ñÅ»ùÁ  (Ñ³½³ñ ¹ñ³Ù)</v>
          </cell>
        </row>
        <row r="62">
          <cell r="A62" t="str">
            <v xml:space="preserve">ì³×³éùÇ ³ñ¹ÛáõÝùáõÙ Ï³ñáÕáõÃÛáõÝÝ»ñÇ íñ³ ÑÝ³ñ³íáñ ³½¹»óáõÃÛáõÝÁ, Ù³ëÝ³íáñ³å»ë` </v>
          </cell>
        </row>
        <row r="65">
          <cell r="A65" t="str">
            <v>²ÏïÇíÝ û·ï³·áñÍáÕ Ï³½Ù³Ï»ñåáõÃÛ³Ý ³Ýí³ÝáõÙÁ</v>
          </cell>
        </row>
        <row r="74">
          <cell r="A74" t="str">
            <v>Ìñ³·ñ³ÛÇÝ ¹³ëÇãÁ</v>
          </cell>
        </row>
        <row r="79">
          <cell r="A79" t="str">
            <v>ø³Ý³Ï³Ï³Ý</v>
          </cell>
        </row>
        <row r="80">
          <cell r="A80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81">
          <cell r="A81" t="str">
            <v>²ÏïÇíÇ Í³é³ÛáõÃÛ³Ý Ï³ÝË³ï»ëíáÕ Å³ÙÏ»ïÁ</v>
          </cell>
        </row>
        <row r="82">
          <cell r="A82" t="str">
            <v>²ÏïÇíÇ ÁÝ¹Ñ³Ýáõñ ³ñÅ»ùÁ  (Ñ³½³ñ ¹ñ³Ù)</v>
          </cell>
        </row>
        <row r="83">
          <cell r="A83" t="str">
            <v>îíÛ³É µÛáõç»ï³ÛÇÝ ï³ñí³Ý Ý³Ëáñ¹áÕ µÛáõç»ï³ÛÇÝ ï³ñÇÝ»ñÇ ÁÝÃ³óùáõÙ ³ÏïÇíÇ íñ³ Ï³ï³ñí³Í Í³Ëë»ñÁ (Ñ³½³ñ ¹ñ³Ù)</v>
          </cell>
        </row>
        <row r="84">
          <cell r="A84" t="str">
            <v>öáË³ñÇÝíáÕ ³ÏïÇíÝ»ñÇ ÝÏ³ñ³·ñáõÃÛáõÝÁ</v>
          </cell>
        </row>
        <row r="86">
          <cell r="A86" t="str">
            <v>²½¹»óáõÃÛáõÝÁ Ï³½Ù³Ï»ñåáõÃÛ³Ý Ï³ñáÕáõÃÛáõÝÝ»ñÇ ½³ñ·³óÙ³Ý íñ³, Ù³ëÝ³íáñ³å»ë`</v>
          </cell>
        </row>
        <row r="89">
          <cell r="A89" t="str">
            <v>²ÏïÇíÝ û·ï³·áñÍáÕ Ï³½Ù³Ï»ñåáõÃÛ³Ý ³Ýí³ÝáõÙÁ</v>
          </cell>
        </row>
        <row r="91">
          <cell r="A91" t="str">
            <v xml:space="preserve">Ìñ³·ÇñÁ (Íñ³·ñ»ñÁ), áñÇ (áñáÝó) ßñç³Ý³ÏÝ»ñáõÙ Çñ³Ï³Ý³óíáõÙ ¿ ù³Õ³ù³Ï³ÝáõÃÛ³Ý ÙÇçáó³éáõÙÁ </v>
          </cell>
        </row>
        <row r="93">
          <cell r="A93" t="str">
            <v>ì»ñçÝ³Ï³Ý ³ñ¹ÛáõÝùÇ ÝÏ³ñ³·ñáõÃÛáõÝÁ</v>
          </cell>
        </row>
        <row r="99">
          <cell r="A99" t="str">
            <v>Ìñ³·ñ³ÛÇÝ ¹³ëÇãÁ</v>
          </cell>
        </row>
        <row r="104">
          <cell r="A104" t="str">
            <v>ø³Ý³Ï³Ï³Ý</v>
          </cell>
        </row>
        <row r="105">
          <cell r="A105" t="str">
            <v>ì³×³éùÇó Ï³ÝË³ï»ëíáÕ Ùáõïù»ñÁ (Ñ³½³ñ ¹ñ³Ù)</v>
          </cell>
        </row>
        <row r="106">
          <cell r="A106" t="str">
            <v xml:space="preserve">²ÏïÇíÇ ï³ñÇùÁ </v>
          </cell>
        </row>
        <row r="107">
          <cell r="A107" t="str">
            <v>²ÏïÇíÇ ëÏ½µÝ³Ï³Ý ³ñÅ»ùÁ  (Ñ³½³ñ ¹ñ³Ù)</v>
          </cell>
        </row>
        <row r="108">
          <cell r="A108" t="str">
            <v>ì³×³éùÇ ³ñ¹ÛáõÝùáõÙ Ï³ñáÕáõÃÛáõÝÝ»ñÇ íñ³ ÑÝ³ñ³íáñ ³½¹»óáõÃÛáõÝÁ, Ù³ëÝ³íáñ³å»ë`</v>
          </cell>
        </row>
        <row r="111">
          <cell r="A111" t="str">
            <v>²ÏïÇíÝ û·ï³·áñÍáÕ Ï³½Ù³Ï»ñåáõÃÛ³Ý ³Ýí³ÝáõÙÁ</v>
          </cell>
        </row>
        <row r="121">
          <cell r="A121" t="str">
            <v>Ìñ³·ñ³ÛÇÝ ¹³ëÇãÁ</v>
          </cell>
        </row>
        <row r="126">
          <cell r="A126" t="str">
            <v>ø³Ý³Ï³Ï³Ý</v>
          </cell>
        </row>
        <row r="127">
          <cell r="A127" t="str">
            <v>àñ³Ï³Ï³Ý</v>
          </cell>
        </row>
        <row r="128">
          <cell r="A128" t="str">
            <v>Ä³ÙÏ»ï³ÛÝáõÃÛ³Ý</v>
          </cell>
        </row>
        <row r="129">
          <cell r="A129" t="str">
            <v>Ø³ïáõóíáÕ Í³é³ÛáõÃÛ³Ý íñ³ Ï³ï³ñíáÕ Í³ËëÁ (Ñ³½³ñ ¹ñ³Ù)</v>
          </cell>
        </row>
        <row r="130">
          <cell r="A130" t="str">
            <v>Ìñ³·ÇñÁ (Íñ³·ñ»ñÁ), áñÇ (áñáÝó) ßñç³Ý³ÏÝ»ñáõÙ Çñ³Ï³Ý³óíáõÙ ¿ ù³Õ³ù³Ï³ÝáõÃÛ³Ý ÙÇçáó³éáõÙÁ</v>
          </cell>
        </row>
        <row r="132">
          <cell r="A132" t="str">
            <v>ì»ñçÝ³Ï³Ý ³ñ¹ÛáõÝùÇ ÝÏ³ñ³·ñáõÃÛáõÝÁ</v>
          </cell>
        </row>
        <row r="134">
          <cell r="A134" t="str">
            <v>Ì³é³ÛáõÃÛáõÝ Ù³ïáõóáÕÇ (Ù³ïáõóáÕÝ»ñÇ) ³Ýí³ÝáõÙÁ</v>
          </cell>
        </row>
        <row r="140">
          <cell r="A140" t="str">
            <v>Ìñ³·ñ³ÛÇÝ ¹³ëÇãÁ</v>
          </cell>
        </row>
        <row r="146">
          <cell r="A146" t="str">
            <v>¶áõÙ³ñÁ (Ñ³½³ñ ¹ñ³Ù)</v>
          </cell>
        </row>
        <row r="150">
          <cell r="A150" t="str">
            <v xml:space="preserve">Ìñ³·ÇñÁ (Íñ³·ñ»ñÁ), áñÇ (áñáÝó) ßñç³Ý³ÏÝ»ñáõÙ Çñ³Ï³Ý³óíáõÙ ¿ ù³Õ³ù³Ï³ÝáõÃÛ³Ý ÙÇçáó³éáõÙÁ </v>
          </cell>
        </row>
        <row r="152">
          <cell r="A152" t="str">
            <v>ì»ñçÝ³Ï³Ý ³ñ¹ÛáõÝùÇ ÝÏ³ñ³·ñáõÃÛáõÝÁ</v>
          </cell>
        </row>
        <row r="158">
          <cell r="A158" t="str">
            <v>Ìñ³·ñ³ÛÇÝ ¹³ëÇãÁ</v>
          </cell>
        </row>
        <row r="163">
          <cell r="A163" t="str">
            <v>¶áõÙ³ñÁ (Ñ³½³ñ ¹ñ³Ù)</v>
          </cell>
        </row>
        <row r="164">
          <cell r="A164" t="str">
            <v xml:space="preserve">Ìñ³·ÇñÁ (Íñ³·ñ»ñÁ), áñÇ (áñáÝó) ßñç³Ý³ÏÝ»ñáõÙ Çñ³Ï³Ý³óíáõÙ ¿ ù³Õ³ù³Ï³ÝáõÃÛ³Ý ÙÇçáó³éáõÙÁ </v>
          </cell>
        </row>
        <row r="166">
          <cell r="A166" t="str">
            <v>ì»ñçÝ³Ï³Ý ³ñ¹ÛáõÝùÇ ÝÏ³ñ³·ñáõÃÛáõÝÁ</v>
          </cell>
        </row>
        <row r="172">
          <cell r="A172" t="str">
            <v>Ìñ³·ñ³ÛÇÝ ¹³ëÇãÁ</v>
          </cell>
        </row>
        <row r="178">
          <cell r="A178" t="str">
            <v>Î³½Ù³Ï»ñåáõÃÛáõÝÁ, áñï»Õ Ï³ï³ñíáõÙ ¿ Ý»ñ¹ñáõÙÁ</v>
          </cell>
        </row>
        <row r="184">
          <cell r="A184" t="str">
            <v>ø³Ý³Ï³Ï³Ý</v>
          </cell>
        </row>
        <row r="186">
          <cell r="A186" t="str">
            <v>Ä³ÙÏ»ï³ÛÝáõÃÛ³Ý</v>
          </cell>
        </row>
        <row r="191">
          <cell r="A191" t="str">
            <v xml:space="preserve">²ñï³Ï³ñ· Çñ³íÇ×³ÏÝ»ñÇ ¹»åùáõÙ` é³½Ù³í³ñ³Ï³Ý å³ß³ñÝ»ñÇ ³å³ÑáíáõÙ </v>
          </cell>
        </row>
        <row r="196">
          <cell r="A19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197">
          <cell r="A197" t="str">
            <v>²ÏïÇíÇ Í³é³ÛáõÃÛ³Ý Ï³ÝË³ï»ëíáÕ Å³ÙÏ»ïÁ</v>
          </cell>
        </row>
        <row r="198">
          <cell r="A198" t="str">
            <v>²ÏïÇíÇ ÁÝ¹Ñ³Ýáõñ ³ñÅ»ùÁ  (Ñ³½³ñ ¹ñ³Ù)</v>
          </cell>
        </row>
        <row r="199">
          <cell r="A199" t="str">
            <v>îíÛ³É µÛáõç»ï³ÛÇÝ ï³ñí³Ý Ý³Ëáñ¹áÕ µÛáõç»ï³ÛÇÝ ï³ñÇÝ»ñÇ ÁÝÃ³óùáõÙ ³ÏïÇíÇ íñ³ Ï³ï³ñí³Í Í³Ëë»ñÁ (Ñ³½³ñ ¹ñ³Ù)</v>
          </cell>
        </row>
        <row r="200">
          <cell r="A200" t="str">
            <v>²½¹»óáõÃÛáõÝÁ Ï³½Ù³Ï»ñåáõÃÛ³Ý Ï³ñáÕáõÃÛáõÝÝ»ñÇ ½³ñ·³óÙ³Ý íñ³, Ù³ëÝ³íáñ³å»ë`</v>
          </cell>
        </row>
        <row r="201">
          <cell r="A201" t="str">
            <v>Ä³ÙÏ»ï³ÛÝáõÃÛ³Ý</v>
          </cell>
        </row>
        <row r="204">
          <cell r="A204" t="str">
            <v xml:space="preserve">À002 è³½Ù³í³ñ³Ï³Ý Ýß³Ý³ÏáõÃÛ³Ý å³ß³ñÝ»ñÇ Ïáõï³ÏáõÙ ¨ å³Ñå³ÝáõÙ </v>
          </cell>
        </row>
        <row r="206">
          <cell r="A206" t="str">
            <v xml:space="preserve">²ñï³Ï³ñ· Çñ³íÇ×³ÏÝ»ñÇ ¹»åùáõÙ` é³½Ù³í³ñ³Ï³Ý å³ß³ñÝ»ñÇ ³å³ÑáíáõÙ </v>
          </cell>
        </row>
        <row r="211">
          <cell r="A211" t="str">
            <v>À003</v>
          </cell>
        </row>
        <row r="216">
          <cell r="A21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17">
          <cell r="A217" t="str">
            <v>²ÏïÇíÇ Í³é³ÛáõÃÛ³Ý Ï³ÝË³ï»ëíáÕ Å³ÙÏ»ïÁ</v>
          </cell>
        </row>
        <row r="218">
          <cell r="A218" t="str">
            <v>²ÏïÇíÇ ÁÝ¹Ñ³Ýáõñ ³ñÅ»ùÁ  (Ñ³½³ñ ¹ñ³Ù)</v>
          </cell>
        </row>
        <row r="219">
          <cell r="A219" t="str">
            <v>îíÛ³É µÛáõç»ï³ÛÇÝ ï³ñí³Ý Ý³Ëáñ¹áÕ µÛáõç»ï³ÛÇÝ ï³ñÇÝ»ñÇ ÁÝÃ³óùáõÙ ³ÏïÇíÇ íñ³ Ï³ï³ñí³Í Í³Ëë»ñÁ (Ñ³½³ñ ¹ñ³Ù)</v>
          </cell>
        </row>
        <row r="220">
          <cell r="A220" t="str">
            <v>²½¹»óáõÃÛáõÝÁ Ï³½Ù³Ï»ñåáõÃÛ³Ý Ï³ñáÕáõÃÛáõÝÝ»ñÇ ½³ñ·³óÙ³Ý íñ³, Ù³ëÝ³íáñ³å»ë</v>
          </cell>
        </row>
        <row r="226">
          <cell r="A226" t="str">
            <v>Ä³ÙÏ»ï³ÛÝáõÃÛ³Ý</v>
          </cell>
        </row>
        <row r="231">
          <cell r="A231" t="str">
            <v>ÐÇ¹ñáû¹»ñ¨áõÃ³µ³Ý³Ï³Ý ïíÛ³ÉÝ»ñÇ Ñ³í³ù³·ñáõÙ, å³Ñå³ÝáõÙ ¨ ïñ³Ù³¹ñáõÙ, »Õ³Ý³ÏÇ Ï³ÝË³ï»ëáõÙÝ»ñÇ ³å³ÑáíáõÙ</v>
          </cell>
        </row>
        <row r="236">
          <cell r="A23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37">
          <cell r="A237" t="str">
            <v>²ÏïÇíÇ Í³é³ÛáõÃÛ³Ý Ï³ÝË³ï»ëíáÕ Å³ÙÏ»ïÁ</v>
          </cell>
        </row>
        <row r="238">
          <cell r="A238" t="str">
            <v>²ÏïÇíÇ ÁÝ¹Ñ³Ýáõñ ³ñÅ»ùÁ  (Ñ³½³ñ ¹ñ³Ù)</v>
          </cell>
        </row>
        <row r="239">
          <cell r="A239" t="str">
            <v>îíÛ³É µÛáõç»ï³ÛÇÝ ï³ñí³Ý Ý³Ëáñ¹áÕ µÛáõç»ï³ÛÇÝ ï³ñÇÝ»ñÇ ÁÝÃ³óùáõÙ ³ÏïÇíÇ íñ³ Ï³ï³ñí³Í Í³Ëë»ñÁ (Ñ³½³ñ ¹ñ³Ù)</v>
          </cell>
        </row>
        <row r="240">
          <cell r="A240" t="str">
            <v>²½¹»óáõÃÛáõÝÁ Ï³½Ù³Ï»ñåáõÃÛ³Ý Ï³ñáÕáõÃÛáõÝÝ»ñÇ ½³ñ·³óÙ³Ý íñ³, Ù³ëÝ³íáñ³å»ë</v>
          </cell>
        </row>
        <row r="246">
          <cell r="A246" t="str">
            <v>Ä³ÙÏ»ï³ÛÝáõÃÛ³Ý</v>
          </cell>
        </row>
        <row r="251">
          <cell r="A251" t="str">
            <v>ÐÐ ï³ñ³ÍùáõÙ ë»ÛëÙÇÏ íï³Ý·Ç ¨ éÇëÏÇ ·Ý³Ñ³ïáõÙ, ë»ÛëÙÇÏ éÇëÏÇ Ýí³½»óáõÙ</v>
          </cell>
        </row>
        <row r="256">
          <cell r="A256" t="str">
            <v>àñ³Ï³Ï³Ý</v>
          </cell>
        </row>
        <row r="257">
          <cell r="A257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58">
          <cell r="A258" t="str">
            <v>²ÏïÇíÇ ÁÝ¹Ñ³Ýáõñ ³ñÅ»ùÁ  (Ñ³½³ñ ¹ñ³Ù)</v>
          </cell>
        </row>
        <row r="259">
          <cell r="A259" t="str">
            <v>îíÛ³É µÛáõç»ï³ÛÇÝ ï³ñí³Ý Ý³Ëáñ¹áÕ µÛáõç»ï³ÛÇÝ ï³ñÇÝ»ñÇ ÁÝÃ³óùáõÙ ³ÏïÇíÇ íñ³ Ï³ï³ñí³Í Í³Ëë»ñÁ (Ñ³½³ñ ¹ñ³Ù)</v>
          </cell>
        </row>
        <row r="260">
          <cell r="A260" t="str">
            <v xml:space="preserve">Ìñ³·ÇñÁ (Íñ³·ñ»ñÁ), áñÇ (áñáÝó) ßñç³Ý³ÏÝ»ñáõÙ Çñ³Ï³Ý³óíáõÙ ¿ ù³Õ³ù³Ï³ÝáõÃÛ³Ý ÙÇçáó³éáõÙÁ </v>
          </cell>
        </row>
        <row r="268">
          <cell r="A268" t="str">
            <v xml:space="preserve">À005 î»ËÝÇÏ³Ï³Ý ³Ýíï³Ý·áõÃÛ³Ý Ï³ÝáÝ³Ï³ñ·áõÙ </v>
          </cell>
        </row>
        <row r="273">
          <cell r="A273" t="str">
            <v>ì³×³éùÇó Ï³ÝË³ï»ëíáÕ Ùáõïù»ñÁ (Ñ³½³ñ ¹ñ³Ù)</v>
          </cell>
        </row>
        <row r="274">
          <cell r="A274" t="str">
            <v>²ÏïÇíÇ ï³ñÇùÁ</v>
          </cell>
        </row>
        <row r="275">
          <cell r="A275" t="str">
            <v>²ÏïÇíÇ ëÏ½µÝ³Ï³Ý ³ñÅ»ùÁ  (Ñ³½³ñ ¹ñ³Ù)</v>
          </cell>
        </row>
        <row r="281">
          <cell r="A281" t="str">
            <v>Ø³ïáõóíáÕ Í³é³ÛáõÃÛ³Ý íñ³ Ï³ï³ñíáÕ Í³ËëÁ (Ñ³½³ñ ¹ñ³Ù)</v>
          </cell>
        </row>
        <row r="284">
          <cell r="A284" t="str">
            <v>¶áõÙ³ñÁ (Ñ³½³ñ ¹ñ³Ù)</v>
          </cell>
        </row>
        <row r="286">
          <cell r="A286" t="str">
            <v>Ì³é³ÛáõÃÛáõÝ Ù³ïáõóáÕÇ (Ù³ïáõóáÕÝ»ñÇ) ³Ýí³ÝáõÙÁ</v>
          </cell>
        </row>
        <row r="297">
          <cell r="A297" t="str">
            <v>Ø³ïáõóíáÕ Í³é³ÛáõÃÛ³Ý íñ³ Ï³ï³ñíáÕ Í³ËëÁ (Ñ³½³ñ ¹ñ³Ù)</v>
          </cell>
        </row>
        <row r="299">
          <cell r="A299" t="str">
            <v>ø³Ý³Ï³Ï³Ý</v>
          </cell>
        </row>
        <row r="309">
          <cell r="A309" t="str">
            <v>&lt;Éñ³óÝ»É Íñ³·ñÇ ¹³ëÇãÁ&gt;</v>
          </cell>
        </row>
        <row r="310">
          <cell r="A310" t="str">
            <v>Ìñ³·ñ³ÛÇÝ ¹³ëÇãÁ</v>
          </cell>
        </row>
        <row r="311">
          <cell r="A311" t="str">
            <v>â³÷áñáßÇãÝ»ñ</v>
          </cell>
        </row>
        <row r="312">
          <cell r="A312" t="str">
            <v>Þ³Ñ³éáõÝ»ñÇ ù³Ý³ÏÁ</v>
          </cell>
        </row>
        <row r="313">
          <cell r="A313" t="str">
            <v>¶áõÙ³ñÁ (Ñ³½³ñ ¹ñ³Ù)</v>
          </cell>
        </row>
        <row r="315">
          <cell r="A315" t="str">
            <v>ø³Ý³Ï³Ï³Ý</v>
          </cell>
        </row>
        <row r="320">
          <cell r="A320" t="str">
            <v>&lt;Ü»ñÏ³Û³óÝ»É í»ñçÝ³Ï³Ý ³ñ¹ÛáõÝùÇ ÝÏ³ñ³·ñáõÃÛáõÝÁ&gt;</v>
          </cell>
        </row>
        <row r="325">
          <cell r="A325" t="str">
            <v>Ìñ³·ñ³ÛÇÝ ¹³ëÇãÁ</v>
          </cell>
        </row>
        <row r="327">
          <cell r="A327" t="str">
            <v>&lt;Éñ³óÝ»É Íñ³·ñÇ ¹³ëÇãÁ&gt;</v>
          </cell>
        </row>
        <row r="329">
          <cell r="A329" t="str">
            <v>â³÷áñáßÇãÝ»ñ</v>
          </cell>
        </row>
        <row r="330">
          <cell r="A330" t="str">
            <v>¶áõÙ³ñÁ (Ñ³½³ñ ¹ñ³Ù)</v>
          </cell>
        </row>
        <row r="332">
          <cell r="A332" t="str">
            <v>&lt;Èñ³óÝ»É Íñ³·ñÇ ³Ýí³ÝáõÙÁ&gt;</v>
          </cell>
        </row>
        <row r="337">
          <cell r="A337" t="str">
            <v>²ÕÛáõë³Ï 13. Ü»ñ¹ñáõÙÝ»ñ ÉÇ³½áñ Ï³é³í³ñÙ³Ý Ý»ñùá ·ïÝíáÕ å»ï³Ï³Ý Ï³½Ù³Ï»ñåáõÃÛáõÝÝ»ñáõÙ</v>
          </cell>
        </row>
        <row r="343">
          <cell r="A343" t="str">
            <v>Ìñ³·ñ³ÛÇÝ ¹³ëÇãÁ</v>
          </cell>
        </row>
        <row r="347">
          <cell r="A347" t="str">
            <v>Ü»ñ¹ñÙ³Ý ÑÇÙÝ³íáñáõÙÁ, Ù³ëÝ³íáñ³å»ë, ³½¹»óáõÃÛáõÝÁ Ï³ñáÕáõÃÛáõÝÝ»ñÇ íñ³`</v>
          </cell>
        </row>
        <row r="349">
          <cell r="A349" t="str">
            <v>Î³½Ù³Ï»ñåáõÃÛáõÝÁ, áñï»Õ Ï³ï³ñíáõÙ ¿ Ý»ñ¹ñáõÙÁ</v>
          </cell>
        </row>
        <row r="359">
          <cell r="A359" t="str">
            <v>&lt;Éñ³óÝ»É Íñ³·ñÇ ¹³ëÇãÁ&gt;</v>
          </cell>
        </row>
        <row r="364">
          <cell r="A364" t="str">
            <v>²ÏïÇíÇ Í³é³ÛáõÃÛ³Ý Ï³ÝË³ï»ëíáÕ Å³ÙÏ»ïÁ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OC 3"/>
      <sheetName val="Instructions"/>
    </sheetNames>
    <sheetDataSet>
      <sheetData sheetId="0">
        <row r="9">
          <cell r="A9" t="str">
            <v>Ìñ³·ñ³ÛÇÝ ¹³ëÇãÁ</v>
          </cell>
        </row>
        <row r="14">
          <cell r="A14" t="str">
            <v>ø³Ý³Ï³Ï³Ý</v>
          </cell>
        </row>
        <row r="15">
          <cell r="A15" t="str">
            <v>àñ³Ï³Ï³Ý</v>
          </cell>
        </row>
        <row r="16">
          <cell r="A16" t="str">
            <v>Ä³ÙÏ»ï³ÛÝáõÃÛ³Ý</v>
          </cell>
        </row>
        <row r="17">
          <cell r="A17" t="str">
            <v>Ø³ïáõóíáÕ Í³é³ÛáõÃÛ³Ý íñ³ Ï³ï³ñíáÕ Í³ËëÁ (Ñ³½³ñ ¹ñ³Ù)</v>
          </cell>
        </row>
        <row r="18">
          <cell r="A18" t="str">
            <v>Ìñ³·ÇñÁ (Íñ³·ñ»ñÁ), áñÇ (áñáÝó) ßñç³Ý³ÏÝ»ñáõÙ Çñ³Ï³Ý³óíáõÙ ¿ ù³Õ³ù³Ï³ÝáõÃÛ³Ý ÙÇçáó³éáõÙÁ</v>
          </cell>
        </row>
        <row r="20">
          <cell r="A20" t="str">
            <v>ì»ñçÝ³Ï³Ý ³ñ¹ÛáõÝùÇ ÝÏ³ñ³·ñáõÃÛáõÝÁ</v>
          </cell>
        </row>
        <row r="22">
          <cell r="A22" t="str">
            <v>Ì³é³ÛáõÃÛáõÝ Ù³ïáõóáÕÇ (Ù³ïáõóáÕÝ»ñÇ) ³Ýí³ÝáõÙÁ</v>
          </cell>
        </row>
        <row r="30">
          <cell r="A30" t="str">
            <v>Ìñ³·ñ³ÛÇÝ ¹³ëÇãÁ</v>
          </cell>
        </row>
        <row r="35">
          <cell r="A35" t="str">
            <v>ø³Ý³Ï³Ï³Ý</v>
          </cell>
        </row>
        <row r="36">
          <cell r="A3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37">
          <cell r="A37" t="str">
            <v>²ÏïÇíÇ Í³é³ÛáõÃÛ³Ý Ï³ÝË³ï»ëíáÕ Å³ÙÏ»ïÁ</v>
          </cell>
        </row>
        <row r="38">
          <cell r="A38" t="str">
            <v>²ÏïÇíÇ ÁÝ¹Ñ³Ýáõñ ³ñÅ»ùÁ  (Ñ³½³ñ ¹ñ³Ù)</v>
          </cell>
        </row>
        <row r="39">
          <cell r="A39" t="str">
            <v>îíÛ³É µÛáõç»ï³ÛÇÝ ï³ñí³Ý Ý³Ëáñ¹áÕ µÛáõç»ï³ÛÇÝ ï³ñÇÝ»ñÇ ÁÝÃ³óùáõÙ ³ÏïÇíÇ íñ³ Ï³ï³ñí³Í Í³Ëë»ñÁ (Ñ³½³ñ ¹ñ³Ù)</v>
          </cell>
        </row>
        <row r="40">
          <cell r="A40" t="str">
            <v>²ÏïÇíÝ û·ï³·áñÍáÕ Ï³½Ù³Ï»ñåáõÃÛ³Ý ³Ýí³ÝáõÙÁ</v>
          </cell>
        </row>
        <row r="42">
          <cell r="A42" t="str">
            <v xml:space="preserve">öáË³ñÇÝíáÕ ³ÏïÇíÝ»ñÇ ÝÏ³ñ³·ñáõÃÛáõÝÁ </v>
          </cell>
        </row>
        <row r="44">
          <cell r="A44" t="str">
            <v>²½¹»óáõÃÛáõÝÁ Ï³½Ù³Ï»ñåáõÃÛ³Ý Ï³ñáÕáõÃÛáõÝÝ»ñÇ ½³ñ·³óÙ³Ý íñ³, Ù³ëÝ³íáñ³å»ë</v>
          </cell>
        </row>
        <row r="47">
          <cell r="A47" t="str">
            <v xml:space="preserve">Ìñ³·ÇñÁ (Íñ³·ñ»ñÁ), áñÇ (áñáÝó) ßñç³Ý³ÏÝ»ñáõÙ Çñ³Ï³Ý³óíáõÙ ¿ ù³Õ³ù³Ï³ÝáõÃÛ³Ý ÙÇçáó³éáõÙÁ </v>
          </cell>
        </row>
        <row r="49">
          <cell r="A49" t="str">
            <v>ì»ñçÝ³Ï³Ý ³ñ¹ÛáõÝùÇ ÝÏ³ñ³·ñáõÃÛáõÝÁ</v>
          </cell>
        </row>
        <row r="53">
          <cell r="A53" t="str">
            <v>Ìñ³·ñ³ÛÇÝ ¹³ëÇãÁ</v>
          </cell>
        </row>
        <row r="58">
          <cell r="A58" t="str">
            <v>ø³Ý³Ï³Ï³Ý</v>
          </cell>
        </row>
        <row r="59">
          <cell r="A59" t="str">
            <v>ì³×³éùÇó Ï³ÝË³ï»ëíáÕ Ùáõïù»ñÁ (Ñ³½³ñ ¹ñ³Ù)</v>
          </cell>
        </row>
        <row r="60">
          <cell r="A60" t="str">
            <v xml:space="preserve">²ÏïÇíÇ ï³ñÇùÁ </v>
          </cell>
        </row>
        <row r="61">
          <cell r="A61" t="str">
            <v>²ÏïÇíÇ ëÏ½µÝ³Ï³Ý ³ñÅ»ùÁ  (Ñ³½³ñ ¹ñ³Ù)</v>
          </cell>
        </row>
        <row r="62">
          <cell r="A62" t="str">
            <v xml:space="preserve">ì³×³éùÇ ³ñ¹ÛáõÝùáõÙ Ï³ñáÕáõÃÛáõÝÝ»ñÇ íñ³ ÑÝ³ñ³íáñ ³½¹»óáõÃÛáõÝÁ, Ù³ëÝ³íáñ³å»ë` </v>
          </cell>
        </row>
        <row r="65">
          <cell r="A65" t="str">
            <v>²ÏïÇíÝ û·ï³·áñÍáÕ Ï³½Ù³Ï»ñåáõÃÛ³Ý ³Ýí³ÝáõÙÁ</v>
          </cell>
        </row>
        <row r="74">
          <cell r="A74" t="str">
            <v>Ìñ³·ñ³ÛÇÝ ¹³ëÇãÁ</v>
          </cell>
        </row>
        <row r="79">
          <cell r="A79" t="str">
            <v>ø³Ý³Ï³Ï³Ý</v>
          </cell>
        </row>
        <row r="80">
          <cell r="A80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81">
          <cell r="A81" t="str">
            <v>²ÏïÇíÇ Í³é³ÛáõÃÛ³Ý Ï³ÝË³ï»ëíáÕ Å³ÙÏ»ïÁ</v>
          </cell>
        </row>
        <row r="82">
          <cell r="A82" t="str">
            <v>²ÏïÇíÇ ÁÝ¹Ñ³Ýáõñ ³ñÅ»ùÁ  (Ñ³½³ñ ¹ñ³Ù)</v>
          </cell>
        </row>
        <row r="83">
          <cell r="A83" t="str">
            <v>îíÛ³É µÛáõç»ï³ÛÇÝ ï³ñí³Ý Ý³Ëáñ¹áÕ µÛáõç»ï³ÛÇÝ ï³ñÇÝ»ñÇ ÁÝÃ³óùáõÙ ³ÏïÇíÇ íñ³ Ï³ï³ñí³Í Í³Ëë»ñÁ (Ñ³½³ñ ¹ñ³Ù)</v>
          </cell>
        </row>
        <row r="84">
          <cell r="A84" t="str">
            <v>öáË³ñÇÝíáÕ ³ÏïÇíÝ»ñÇ ÝÏ³ñ³·ñáõÃÛáõÝÁ</v>
          </cell>
        </row>
        <row r="86">
          <cell r="A86" t="str">
            <v>²½¹»óáõÃÛáõÝÁ Ï³½Ù³Ï»ñåáõÃÛ³Ý Ï³ñáÕáõÃÛáõÝÝ»ñÇ ½³ñ·³óÙ³Ý íñ³, Ù³ëÝ³íáñ³å»ë`</v>
          </cell>
        </row>
        <row r="89">
          <cell r="A89" t="str">
            <v>²ÏïÇíÝ û·ï³·áñÍáÕ Ï³½Ù³Ï»ñåáõÃÛ³Ý ³Ýí³ÝáõÙÁ</v>
          </cell>
        </row>
        <row r="91">
          <cell r="A91" t="str">
            <v xml:space="preserve">Ìñ³·ÇñÁ (Íñ³·ñ»ñÁ), áñÇ (áñáÝó) ßñç³Ý³ÏÝ»ñáõÙ Çñ³Ï³Ý³óíáõÙ ¿ ù³Õ³ù³Ï³ÝáõÃÛ³Ý ÙÇçáó³éáõÙÁ </v>
          </cell>
        </row>
        <row r="93">
          <cell r="A93" t="str">
            <v>ì»ñçÝ³Ï³Ý ³ñ¹ÛáõÝùÇ ÝÏ³ñ³·ñáõÃÛáõÝÁ</v>
          </cell>
        </row>
        <row r="99">
          <cell r="A99" t="str">
            <v>Ìñ³·ñ³ÛÇÝ ¹³ëÇãÁ</v>
          </cell>
        </row>
        <row r="104">
          <cell r="A104" t="str">
            <v>ø³Ý³Ï³Ï³Ý</v>
          </cell>
        </row>
        <row r="105">
          <cell r="A105" t="str">
            <v>ì³×³éùÇó Ï³ÝË³ï»ëíáÕ Ùáõïù»ñÁ (Ñ³½³ñ ¹ñ³Ù)</v>
          </cell>
        </row>
        <row r="106">
          <cell r="A106" t="str">
            <v xml:space="preserve">²ÏïÇíÇ ï³ñÇùÁ </v>
          </cell>
        </row>
        <row r="107">
          <cell r="A107" t="str">
            <v>²ÏïÇíÇ ëÏ½µÝ³Ï³Ý ³ñÅ»ùÁ  (Ñ³½³ñ ¹ñ³Ù)</v>
          </cell>
        </row>
        <row r="108">
          <cell r="A108" t="str">
            <v>ì³×³éùÇ ³ñ¹ÛáõÝùáõÙ Ï³ñáÕáõÃÛáõÝÝ»ñÇ íñ³ ÑÝ³ñ³íáñ ³½¹»óáõÃÛáõÝÁ, Ù³ëÝ³íáñ³å»ë`</v>
          </cell>
        </row>
        <row r="111">
          <cell r="A111" t="str">
            <v>²ÏïÇíÝ û·ï³·áñÍáÕ Ï³½Ù³Ï»ñåáõÃÛ³Ý ³Ýí³ÝáõÙÁ</v>
          </cell>
        </row>
        <row r="121">
          <cell r="A121" t="str">
            <v>Ìñ³·ñ³ÛÇÝ ¹³ëÇãÁ</v>
          </cell>
        </row>
        <row r="126">
          <cell r="A126" t="str">
            <v>ø³Ý³Ï³Ï³Ý</v>
          </cell>
        </row>
        <row r="127">
          <cell r="A127" t="str">
            <v>àñ³Ï³Ï³Ý</v>
          </cell>
        </row>
        <row r="128">
          <cell r="A128" t="str">
            <v>Ä³ÙÏ»ï³ÛÝáõÃÛ³Ý</v>
          </cell>
        </row>
        <row r="129">
          <cell r="A129" t="str">
            <v>Ø³ïáõóíáÕ Í³é³ÛáõÃÛ³Ý íñ³ Ï³ï³ñíáÕ Í³ËëÁ (Ñ³½³ñ ¹ñ³Ù)</v>
          </cell>
        </row>
        <row r="130">
          <cell r="A130" t="str">
            <v>Ìñ³·ÇñÁ (Íñ³·ñ»ñÁ), áñÇ (áñáÝó) ßñç³Ý³ÏÝ»ñáõÙ Çñ³Ï³Ý³óíáõÙ ¿ ù³Õ³ù³Ï³ÝáõÃÛ³Ý ÙÇçáó³éáõÙÁ</v>
          </cell>
        </row>
        <row r="132">
          <cell r="A132" t="str">
            <v>ì»ñçÝ³Ï³Ý ³ñ¹ÛáõÝùÇ ÝÏ³ñ³·ñáõÃÛáõÝÁ</v>
          </cell>
        </row>
        <row r="134">
          <cell r="A134" t="str">
            <v>Ì³é³ÛáõÃÛáõÝ Ù³ïáõóáÕÇ (Ù³ïáõóáÕÝ»ñÇ) ³Ýí³ÝáõÙÁ</v>
          </cell>
        </row>
        <row r="140">
          <cell r="A140" t="str">
            <v>Ìñ³·ñ³ÛÇÝ ¹³ëÇãÁ</v>
          </cell>
        </row>
        <row r="146">
          <cell r="A146" t="str">
            <v>¶áõÙ³ñÁ (Ñ³½³ñ ¹ñ³Ù)</v>
          </cell>
        </row>
        <row r="150">
          <cell r="A150" t="str">
            <v xml:space="preserve">Ìñ³·ÇñÁ (Íñ³·ñ»ñÁ), áñÇ (áñáÝó) ßñç³Ý³ÏÝ»ñáõÙ Çñ³Ï³Ý³óíáõÙ ¿ ù³Õ³ù³Ï³ÝáõÃÛ³Ý ÙÇçáó³éáõÙÁ </v>
          </cell>
        </row>
        <row r="152">
          <cell r="A152" t="str">
            <v>ì»ñçÝ³Ï³Ý ³ñ¹ÛáõÝùÇ ÝÏ³ñ³·ñáõÃÛáõÝÁ</v>
          </cell>
        </row>
        <row r="158">
          <cell r="A158" t="str">
            <v>Ìñ³·ñ³ÛÇÝ ¹³ëÇãÁ</v>
          </cell>
        </row>
        <row r="163">
          <cell r="A163" t="str">
            <v>¶áõÙ³ñÁ (Ñ³½³ñ ¹ñ³Ù)</v>
          </cell>
        </row>
        <row r="164">
          <cell r="A164" t="str">
            <v xml:space="preserve">Ìñ³·ÇñÁ (Íñ³·ñ»ñÁ), áñÇ (áñáÝó) ßñç³Ý³ÏÝ»ñáõÙ Çñ³Ï³Ý³óíáõÙ ¿ ù³Õ³ù³Ï³ÝáõÃÛ³Ý ÙÇçáó³éáõÙÁ </v>
          </cell>
        </row>
        <row r="166">
          <cell r="A166" t="str">
            <v>ì»ñçÝ³Ï³Ý ³ñ¹ÛáõÝùÇ ÝÏ³ñ³·ñáõÃÛáõÝÁ</v>
          </cell>
        </row>
        <row r="172">
          <cell r="A172" t="str">
            <v>Ìñ³·ñ³ÛÇÝ ¹³ëÇãÁ</v>
          </cell>
        </row>
        <row r="178">
          <cell r="A178" t="str">
            <v>Î³½Ù³Ï»ñåáõÃÛáõÝÁ, áñï»Õ Ï³ï³ñíáõÙ ¿ Ý»ñ¹ñáõÙÁ</v>
          </cell>
        </row>
        <row r="184">
          <cell r="A184" t="str">
            <v>ø³Ý³Ï³Ï³Ý</v>
          </cell>
        </row>
        <row r="186">
          <cell r="A186" t="str">
            <v>Ä³ÙÏ»ï³ÛÝáõÃÛ³Ý</v>
          </cell>
        </row>
        <row r="191">
          <cell r="A191" t="str">
            <v xml:space="preserve">²ñï³Ï³ñ· Çñ³íÇ×³ÏÝ»ñÇ ¹»åùáõÙ` é³½Ù³í³ñ³Ï³Ý å³ß³ñÝ»ñÇ ³å³ÑáíáõÙ </v>
          </cell>
        </row>
        <row r="196">
          <cell r="A19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197">
          <cell r="A197" t="str">
            <v>²ÏïÇíÇ Í³é³ÛáõÃÛ³Ý Ï³ÝË³ï»ëíáÕ Å³ÙÏ»ïÁ</v>
          </cell>
        </row>
        <row r="198">
          <cell r="A198" t="str">
            <v>²ÏïÇíÇ ÁÝ¹Ñ³Ýáõñ ³ñÅ»ùÁ  (Ñ³½³ñ ¹ñ³Ù)</v>
          </cell>
        </row>
        <row r="199">
          <cell r="A199" t="str">
            <v>îíÛ³É µÛáõç»ï³ÛÇÝ ï³ñí³Ý Ý³Ëáñ¹áÕ µÛáõç»ï³ÛÇÝ ï³ñÇÝ»ñÇ ÁÝÃ³óùáõÙ ³ÏïÇíÇ íñ³ Ï³ï³ñí³Í Í³Ëë»ñÁ (Ñ³½³ñ ¹ñ³Ù)</v>
          </cell>
        </row>
        <row r="200">
          <cell r="A200" t="str">
            <v>²½¹»óáõÃÛáõÝÁ Ï³½Ù³Ï»ñåáõÃÛ³Ý Ï³ñáÕáõÃÛáõÝÝ»ñÇ ½³ñ·³óÙ³Ý íñ³, Ù³ëÝ³íáñ³å»ë`</v>
          </cell>
        </row>
        <row r="201">
          <cell r="A201" t="str">
            <v>Ä³ÙÏ»ï³ÛÝáõÃÛ³Ý</v>
          </cell>
        </row>
        <row r="204">
          <cell r="A204" t="str">
            <v xml:space="preserve">À002 è³½Ù³í³ñ³Ï³Ý Ýß³Ý³ÏáõÃÛ³Ý å³ß³ñÝ»ñÇ Ïáõï³ÏáõÙ ¨ å³Ñå³ÝáõÙ </v>
          </cell>
        </row>
        <row r="206">
          <cell r="A206" t="str">
            <v xml:space="preserve">²ñï³Ï³ñ· Çñ³íÇ×³ÏÝ»ñÇ ¹»åùáõÙ` é³½Ù³í³ñ³Ï³Ý å³ß³ñÝ»ñÇ ³å³ÑáíáõÙ </v>
          </cell>
        </row>
        <row r="211">
          <cell r="A211" t="str">
            <v>À003</v>
          </cell>
        </row>
        <row r="216">
          <cell r="A21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17">
          <cell r="A217" t="str">
            <v>²ÏïÇíÇ Í³é³ÛáõÃÛ³Ý Ï³ÝË³ï»ëíáÕ Å³ÙÏ»ïÁ</v>
          </cell>
        </row>
        <row r="218">
          <cell r="A218" t="str">
            <v>²ÏïÇíÇ ÁÝ¹Ñ³Ýáõñ ³ñÅ»ùÁ  (Ñ³½³ñ ¹ñ³Ù)</v>
          </cell>
        </row>
        <row r="219">
          <cell r="A219" t="str">
            <v>îíÛ³É µÛáõç»ï³ÛÇÝ ï³ñí³Ý Ý³Ëáñ¹áÕ µÛáõç»ï³ÛÇÝ ï³ñÇÝ»ñÇ ÁÝÃ³óùáõÙ ³ÏïÇíÇ íñ³ Ï³ï³ñí³Í Í³Ëë»ñÁ (Ñ³½³ñ ¹ñ³Ù)</v>
          </cell>
        </row>
        <row r="220">
          <cell r="A220" t="str">
            <v>²½¹»óáõÃÛáõÝÁ Ï³½Ù³Ï»ñåáõÃÛ³Ý Ï³ñáÕáõÃÛáõÝÝ»ñÇ ½³ñ·³óÙ³Ý íñ³, Ù³ëÝ³íáñ³å»ë</v>
          </cell>
        </row>
        <row r="226">
          <cell r="A226" t="str">
            <v>Ä³ÙÏ»ï³ÛÝáõÃÛ³Ý</v>
          </cell>
        </row>
        <row r="231">
          <cell r="A231" t="str">
            <v>ÐÇ¹ñáû¹»ñ¨áõÃ³µ³Ý³Ï³Ý ïíÛ³ÉÝ»ñÇ Ñ³í³ù³·ñáõÙ, å³Ñå³ÝáõÙ ¨ ïñ³Ù³¹ñáõÙ, »Õ³Ý³ÏÇ Ï³ÝË³ï»ëáõÙÝ»ñÇ ³å³ÑáíáõÙ</v>
          </cell>
        </row>
        <row r="236">
          <cell r="A23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37">
          <cell r="A237" t="str">
            <v>²ÏïÇíÇ Í³é³ÛáõÃÛ³Ý Ï³ÝË³ï»ëíáÕ Å³ÙÏ»ïÁ</v>
          </cell>
        </row>
        <row r="238">
          <cell r="A238" t="str">
            <v>²ÏïÇíÇ ÁÝ¹Ñ³Ýáõñ ³ñÅ»ùÁ  (Ñ³½³ñ ¹ñ³Ù)</v>
          </cell>
        </row>
        <row r="239">
          <cell r="A239" t="str">
            <v>îíÛ³É µÛáõç»ï³ÛÇÝ ï³ñí³Ý Ý³Ëáñ¹áÕ µÛáõç»ï³ÛÇÝ ï³ñÇÝ»ñÇ ÁÝÃ³óùáõÙ ³ÏïÇíÇ íñ³ Ï³ï³ñí³Í Í³Ëë»ñÁ (Ñ³½³ñ ¹ñ³Ù)</v>
          </cell>
        </row>
        <row r="240">
          <cell r="A240" t="str">
            <v>²½¹»óáõÃÛáõÝÁ Ï³½Ù³Ï»ñåáõÃÛ³Ý Ï³ñáÕáõÃÛáõÝÝ»ñÇ ½³ñ·³óÙ³Ý íñ³, Ù³ëÝ³íáñ³å»ë</v>
          </cell>
        </row>
        <row r="246">
          <cell r="A246" t="str">
            <v>Ä³ÙÏ»ï³ÛÝáõÃÛ³Ý</v>
          </cell>
        </row>
        <row r="251">
          <cell r="A251" t="str">
            <v>ÐÐ ï³ñ³ÍùáõÙ ë»ÛëÙÇÏ íï³Ý·Ç ¨ éÇëÏÇ ·Ý³Ñ³ïáõÙ, ë»ÛëÙÇÏ éÇëÏÇ Ýí³½»óáõÙ</v>
          </cell>
        </row>
        <row r="256">
          <cell r="A256" t="str">
            <v>àñ³Ï³Ï³Ý</v>
          </cell>
        </row>
        <row r="257">
          <cell r="A257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58">
          <cell r="A258" t="str">
            <v>²ÏïÇíÇ ÁÝ¹Ñ³Ýáõñ ³ñÅ»ùÁ  (Ñ³½³ñ ¹ñ³Ù)</v>
          </cell>
        </row>
        <row r="259">
          <cell r="A259" t="str">
            <v>îíÛ³É µÛáõç»ï³ÛÇÝ ï³ñí³Ý Ý³Ëáñ¹áÕ µÛáõç»ï³ÛÇÝ ï³ñÇÝ»ñÇ ÁÝÃ³óùáõÙ ³ÏïÇíÇ íñ³ Ï³ï³ñí³Í Í³Ëë»ñÁ (Ñ³½³ñ ¹ñ³Ù)</v>
          </cell>
        </row>
        <row r="260">
          <cell r="A260" t="str">
            <v xml:space="preserve">Ìñ³·ÇñÁ (Íñ³·ñ»ñÁ), áñÇ (áñáÝó) ßñç³Ý³ÏÝ»ñáõÙ Çñ³Ï³Ý³óíáõÙ ¿ ù³Õ³ù³Ï³ÝáõÃÛ³Ý ÙÇçáó³éáõÙÁ </v>
          </cell>
        </row>
        <row r="268">
          <cell r="A268" t="str">
            <v xml:space="preserve">À005 î»ËÝÇÏ³Ï³Ý ³Ýíï³Ý·áõÃÛ³Ý Ï³ÝáÝ³Ï³ñ·áõÙ </v>
          </cell>
        </row>
        <row r="273">
          <cell r="A273" t="str">
            <v>ì³×³éùÇó Ï³ÝË³ï»ëíáÕ Ùáõïù»ñÁ (Ñ³½³ñ ¹ñ³Ù)</v>
          </cell>
        </row>
        <row r="274">
          <cell r="A274" t="str">
            <v>²ÏïÇíÇ ï³ñÇùÁ</v>
          </cell>
        </row>
        <row r="275">
          <cell r="A275" t="str">
            <v>²ÏïÇíÇ ëÏ½µÝ³Ï³Ý ³ñÅ»ùÁ  (Ñ³½³ñ ¹ñ³Ù)</v>
          </cell>
        </row>
        <row r="281">
          <cell r="A281" t="str">
            <v>Ø³ïáõóíáÕ Í³é³ÛáõÃÛ³Ý íñ³ Ï³ï³ñíáÕ Í³ËëÁ (Ñ³½³ñ ¹ñ³Ù)</v>
          </cell>
        </row>
        <row r="284">
          <cell r="A284" t="str">
            <v>¶áõÙ³ñÁ (Ñ³½³ñ ¹ñ³Ù)</v>
          </cell>
        </row>
        <row r="286">
          <cell r="A286" t="str">
            <v>Ì³é³ÛáõÃÛáõÝ Ù³ïáõóáÕÇ (Ù³ïáõóáÕÝ»ñÇ) ³Ýí³ÝáõÙÁ</v>
          </cell>
        </row>
        <row r="297">
          <cell r="A297" t="str">
            <v>Ø³ïáõóíáÕ Í³é³ÛáõÃÛ³Ý íñ³ Ï³ï³ñíáÕ Í³ËëÁ (Ñ³½³ñ ¹ñ³Ù)</v>
          </cell>
        </row>
        <row r="299">
          <cell r="A299" t="str">
            <v>ø³Ý³Ï³Ï³Ý</v>
          </cell>
        </row>
        <row r="309">
          <cell r="A309" t="str">
            <v>&lt;Éñ³óÝ»É Íñ³·ñÇ ¹³ëÇãÁ&gt;</v>
          </cell>
        </row>
        <row r="310">
          <cell r="A310" t="str">
            <v>Ìñ³·ñ³ÛÇÝ ¹³ëÇãÁ</v>
          </cell>
        </row>
        <row r="311">
          <cell r="A311" t="str">
            <v>â³÷áñáßÇãÝ»ñ</v>
          </cell>
        </row>
        <row r="312">
          <cell r="A312" t="str">
            <v>Þ³Ñ³éáõÝ»ñÇ ù³Ý³ÏÁ</v>
          </cell>
        </row>
        <row r="313">
          <cell r="A313" t="str">
            <v>¶áõÙ³ñÁ (Ñ³½³ñ ¹ñ³Ù)</v>
          </cell>
        </row>
        <row r="315">
          <cell r="A315" t="str">
            <v>ø³Ý³Ï³Ï³Ý</v>
          </cell>
        </row>
        <row r="320">
          <cell r="A320" t="str">
            <v>&lt;Ü»ñÏ³Û³óÝ»É í»ñçÝ³Ï³Ý ³ñ¹ÛáõÝùÇ ÝÏ³ñ³·ñáõÃÛáõÝÁ&gt;</v>
          </cell>
        </row>
        <row r="325">
          <cell r="A325" t="str">
            <v>Ìñ³·ñ³ÛÇÝ ¹³ëÇãÁ</v>
          </cell>
        </row>
        <row r="327">
          <cell r="A327" t="str">
            <v>&lt;Éñ³óÝ»É Íñ³·ñÇ ¹³ëÇãÁ&gt;</v>
          </cell>
        </row>
        <row r="329">
          <cell r="A329" t="str">
            <v>â³÷áñáßÇãÝ»ñ</v>
          </cell>
        </row>
        <row r="330">
          <cell r="A330" t="str">
            <v>¶áõÙ³ñÁ (Ñ³½³ñ ¹ñ³Ù)</v>
          </cell>
        </row>
        <row r="332">
          <cell r="A332" t="str">
            <v>&lt;Èñ³óÝ»É Íñ³·ñÇ ³Ýí³ÝáõÙÁ&gt;</v>
          </cell>
        </row>
        <row r="337">
          <cell r="A337" t="str">
            <v>²ÕÛáõë³Ï 13. Ü»ñ¹ñáõÙÝ»ñ ÉÇ³½áñ Ï³é³í³ñÙ³Ý Ý»ñùá ·ïÝíáÕ å»ï³Ï³Ý Ï³½Ù³Ï»ñåáõÃÛáõÝÝ»ñáõÙ</v>
          </cell>
        </row>
        <row r="343">
          <cell r="A343" t="str">
            <v>Ìñ³·ñ³ÛÇÝ ¹³ëÇãÁ</v>
          </cell>
        </row>
        <row r="347">
          <cell r="A347" t="str">
            <v>Ü»ñ¹ñÙ³Ý ÑÇÙÝ³íáñáõÙÁ, Ù³ëÝ³íáñ³å»ë, ³½¹»óáõÃÛáõÝÁ Ï³ñáÕáõÃÛáõÝÝ»ñÇ íñ³`</v>
          </cell>
        </row>
        <row r="349">
          <cell r="A349" t="str">
            <v>Î³½Ù³Ï»ñåáõÃÛáõÝÁ, áñï»Õ Ï³ï³ñíáõÙ ¿ Ý»ñ¹ñáõÙÁ</v>
          </cell>
        </row>
        <row r="359">
          <cell r="A359" t="str">
            <v>&lt;Éñ³óÝ»É Íñ³·ñÇ ¹³ëÇãÁ&gt;</v>
          </cell>
        </row>
        <row r="364">
          <cell r="A364" t="str">
            <v>²ÏïÇíÇ Í³é³ÛáõÃÛ³Ý Ï³ÝË³ï»ëíáÕ Å³ÙÏ»ïÁ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N 1"/>
      <sheetName val="N 2 "/>
      <sheetName val="N 3"/>
      <sheetName val="N 4"/>
      <sheetName val="N 5"/>
      <sheetName val="N 6,1"/>
      <sheetName val="N 6,2"/>
      <sheetName val="N 6,3"/>
      <sheetName val="N 7"/>
      <sheetName val="N 8"/>
      <sheetName val="N 9.1"/>
      <sheetName val="N 9.2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>
        <row r="25">
          <cell r="I25">
            <v>6549347.7000000002</v>
          </cell>
        </row>
        <row r="27">
          <cell r="I27">
            <v>155200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 1"/>
      <sheetName val="N 2 "/>
      <sheetName val="N 3"/>
      <sheetName val="N 4"/>
      <sheetName val="N 5"/>
      <sheetName val="N 6,1"/>
      <sheetName val="N 6,2"/>
      <sheetName val="N 6,3"/>
      <sheetName val="N 6,4"/>
      <sheetName val="N 7"/>
      <sheetName val="N 8"/>
      <sheetName val="N 9.1"/>
      <sheetName val="N 9.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workbookViewId="0">
      <selection activeCell="D8" sqref="D8"/>
    </sheetView>
  </sheetViews>
  <sheetFormatPr defaultColWidth="13.44140625" defaultRowHeight="15"/>
  <cols>
    <col min="1" max="1" width="4.44140625" style="80" customWidth="1"/>
    <col min="2" max="2" width="51.88671875" style="80" customWidth="1"/>
    <col min="3" max="3" width="42.109375" style="80" customWidth="1"/>
    <col min="4" max="4" width="13.44140625" style="80" customWidth="1"/>
    <col min="5" max="5" width="15.88671875" style="80" customWidth="1"/>
    <col min="6" max="16384" width="13.44140625" style="80"/>
  </cols>
  <sheetData>
    <row r="1" spans="1:6">
      <c r="C1" s="79" t="s">
        <v>253</v>
      </c>
    </row>
    <row r="2" spans="1:6">
      <c r="C2" s="79" t="s">
        <v>27</v>
      </c>
      <c r="F2" s="81"/>
    </row>
    <row r="3" spans="1:6">
      <c r="C3" s="79" t="s">
        <v>238</v>
      </c>
      <c r="F3" s="81"/>
    </row>
    <row r="4" spans="1:6">
      <c r="D4" s="81"/>
      <c r="F4" s="81"/>
    </row>
    <row r="5" spans="1:6" ht="91.5" customHeight="1">
      <c r="A5" s="548" t="s">
        <v>286</v>
      </c>
      <c r="B5" s="548"/>
      <c r="C5" s="548"/>
      <c r="D5" s="548"/>
      <c r="E5" s="83"/>
      <c r="F5" s="83"/>
    </row>
    <row r="6" spans="1:6" ht="18">
      <c r="B6" s="84"/>
      <c r="C6" s="84"/>
      <c r="D6" s="83"/>
      <c r="E6" s="83"/>
      <c r="F6" s="83"/>
    </row>
    <row r="7" spans="1:6" s="86" customFormat="1" ht="18.75" customHeight="1" thickBot="1">
      <c r="B7" s="85"/>
      <c r="C7" s="457" t="s">
        <v>7</v>
      </c>
    </row>
    <row r="8" spans="1:6" ht="108" customHeight="1">
      <c r="B8" s="87"/>
      <c r="C8" s="88" t="s">
        <v>254</v>
      </c>
    </row>
    <row r="9" spans="1:6" ht="21" customHeight="1">
      <c r="B9" s="89" t="s">
        <v>161</v>
      </c>
      <c r="C9" s="153">
        <f>+'N3'!F11</f>
        <v>7869831.6000000006</v>
      </c>
    </row>
    <row r="10" spans="1:6" ht="27" customHeight="1">
      <c r="B10" s="89" t="s">
        <v>255</v>
      </c>
      <c r="C10" s="153">
        <f>+'N 4'!I9</f>
        <v>8114698.0898150001</v>
      </c>
    </row>
    <row r="11" spans="1:6" ht="27.75" customHeight="1" thickBot="1">
      <c r="B11" s="90" t="s">
        <v>256</v>
      </c>
      <c r="C11" s="154">
        <f>'N 2'!F16</f>
        <v>244866.48981499951</v>
      </c>
      <c r="D11" s="91"/>
      <c r="E11" s="238"/>
    </row>
    <row r="12" spans="1:6">
      <c r="E12" s="238"/>
    </row>
    <row r="16" spans="1:6">
      <c r="C16" s="91"/>
    </row>
    <row r="17" spans="4:4">
      <c r="D17" s="238"/>
    </row>
  </sheetData>
  <mergeCells count="1">
    <mergeCell ref="A5:D5"/>
  </mergeCells>
  <phoneticPr fontId="5" type="noConversion"/>
  <printOptions horizontalCentered="1"/>
  <pageMargins left="0.15748031496062992" right="0.15748031496062992" top="0.39370078740157483" bottom="0.51181102362204722" header="0.15748031496062992" footer="0.15748031496062992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3531"/>
  <sheetViews>
    <sheetView tabSelected="1" topLeftCell="A7" zoomScaleSheetLayoutView="70" workbookViewId="0">
      <selection activeCell="G10" sqref="G1:G1048576"/>
    </sheetView>
  </sheetViews>
  <sheetFormatPr defaultColWidth="9.109375" defaultRowHeight="15.6"/>
  <cols>
    <col min="1" max="1" width="10.6640625" style="49" customWidth="1"/>
    <col min="2" max="2" width="48" style="50" customWidth="1"/>
    <col min="3" max="3" width="34.5546875" style="51" customWidth="1"/>
    <col min="4" max="4" width="15" style="52" hidden="1" customWidth="1"/>
    <col min="5" max="5" width="14.6640625" style="52" hidden="1" customWidth="1"/>
    <col min="6" max="6" width="13.88671875" style="52" hidden="1" customWidth="1"/>
    <col min="7" max="7" width="3.44140625" style="52" hidden="1" customWidth="1"/>
    <col min="8" max="8" width="15.6640625" style="52" customWidth="1"/>
    <col min="9" max="9" width="14.88671875" style="52" customWidth="1"/>
    <col min="10" max="10" width="14.6640625" style="53" customWidth="1"/>
    <col min="11" max="11" width="9.109375" style="47"/>
    <col min="12" max="12" width="13.109375" style="47" customWidth="1"/>
    <col min="13" max="16384" width="9.109375" style="47"/>
  </cols>
  <sheetData>
    <row r="1" spans="1:12" s="42" customFormat="1" ht="15">
      <c r="A1" s="175"/>
      <c r="B1" s="176"/>
      <c r="C1" s="177"/>
      <c r="D1" s="177"/>
      <c r="E1" s="177"/>
      <c r="F1" s="177"/>
      <c r="G1" s="177"/>
      <c r="H1" s="177"/>
      <c r="I1" s="602" t="s">
        <v>282</v>
      </c>
      <c r="J1" s="602"/>
    </row>
    <row r="2" spans="1:12" s="42" customFormat="1" ht="15">
      <c r="A2" s="178"/>
      <c r="B2" s="179"/>
      <c r="C2" s="179"/>
      <c r="D2" s="179"/>
      <c r="E2" s="179"/>
      <c r="F2" s="179"/>
      <c r="G2" s="179"/>
      <c r="H2" s="179"/>
      <c r="I2" s="240"/>
      <c r="J2" s="79" t="s">
        <v>27</v>
      </c>
    </row>
    <row r="3" spans="1:12" s="42" customFormat="1" ht="15">
      <c r="A3" s="178"/>
      <c r="B3" s="179"/>
      <c r="C3" s="179"/>
      <c r="D3" s="179"/>
      <c r="E3" s="179"/>
      <c r="F3" s="179"/>
      <c r="G3" s="179"/>
      <c r="H3" s="179"/>
      <c r="I3" s="240"/>
      <c r="J3" s="79" t="s">
        <v>238</v>
      </c>
    </row>
    <row r="4" spans="1:12" s="42" customFormat="1" ht="15">
      <c r="A4" s="178"/>
      <c r="B4" s="179"/>
      <c r="C4" s="179"/>
      <c r="D4" s="179"/>
      <c r="E4" s="179"/>
      <c r="F4" s="179"/>
      <c r="G4" s="179"/>
      <c r="H4" s="179"/>
      <c r="I4" s="179"/>
      <c r="J4" s="176"/>
    </row>
    <row r="5" spans="1:12" s="42" customFormat="1" ht="15" hidden="1">
      <c r="A5" s="178"/>
      <c r="B5" s="179"/>
      <c r="C5" s="179"/>
      <c r="D5" s="179"/>
      <c r="E5" s="179"/>
      <c r="F5" s="179"/>
      <c r="G5" s="179"/>
      <c r="H5" s="179"/>
      <c r="I5" s="179"/>
      <c r="J5" s="176"/>
    </row>
    <row r="6" spans="1:12" s="43" customFormat="1" ht="63" customHeight="1">
      <c r="A6" s="603" t="s">
        <v>4</v>
      </c>
      <c r="B6" s="603"/>
      <c r="C6" s="603"/>
      <c r="D6" s="603"/>
      <c r="E6" s="603"/>
      <c r="F6" s="603"/>
      <c r="G6" s="603"/>
      <c r="H6" s="603"/>
      <c r="I6" s="603"/>
      <c r="J6" s="603"/>
    </row>
    <row r="7" spans="1:12" s="43" customFormat="1" ht="24.75" customHeight="1">
      <c r="A7" s="174"/>
      <c r="B7" s="174"/>
      <c r="C7" s="174"/>
      <c r="D7" s="174"/>
      <c r="E7" s="174"/>
      <c r="F7" s="174"/>
      <c r="G7" s="174"/>
      <c r="H7" s="174"/>
      <c r="I7" s="174"/>
      <c r="J7" s="174"/>
    </row>
    <row r="8" spans="1:12" s="44" customFormat="1" ht="15.75" customHeight="1">
      <c r="A8" s="112"/>
      <c r="B8" s="113"/>
      <c r="C8" s="114"/>
      <c r="D8" s="114"/>
      <c r="E8" s="114"/>
      <c r="F8" s="114"/>
      <c r="G8" s="114"/>
      <c r="H8" s="114"/>
      <c r="I8" s="114"/>
      <c r="J8" s="291" t="s">
        <v>7</v>
      </c>
    </row>
    <row r="9" spans="1:12" s="2" customFormat="1" ht="71.25" customHeight="1">
      <c r="A9" s="556" t="s">
        <v>268</v>
      </c>
      <c r="B9" s="556" t="s">
        <v>146</v>
      </c>
      <c r="C9" s="556" t="s">
        <v>8</v>
      </c>
      <c r="D9" s="605" t="s">
        <v>265</v>
      </c>
      <c r="E9" s="605"/>
      <c r="F9" s="605"/>
      <c r="G9" s="605"/>
      <c r="H9" s="605"/>
      <c r="I9" s="605"/>
      <c r="J9" s="605"/>
    </row>
    <row r="10" spans="1:12" s="2" customFormat="1" ht="39" customHeight="1">
      <c r="A10" s="556"/>
      <c r="B10" s="556"/>
      <c r="C10" s="556"/>
      <c r="D10" s="105" t="s">
        <v>109</v>
      </c>
      <c r="E10" s="105" t="s">
        <v>110</v>
      </c>
      <c r="F10" s="105" t="s">
        <v>111</v>
      </c>
      <c r="G10" s="105" t="s">
        <v>152</v>
      </c>
      <c r="H10" s="105" t="s">
        <v>153</v>
      </c>
      <c r="I10" s="105" t="s">
        <v>154</v>
      </c>
      <c r="J10" s="105" t="s">
        <v>113</v>
      </c>
    </row>
    <row r="11" spans="1:12" s="45" customFormat="1" ht="27" customHeight="1">
      <c r="A11" s="604" t="s">
        <v>116</v>
      </c>
      <c r="B11" s="604"/>
      <c r="C11" s="115"/>
      <c r="D11" s="120">
        <f>D13</f>
        <v>0</v>
      </c>
      <c r="E11" s="120">
        <f>E13</f>
        <v>0</v>
      </c>
      <c r="F11" s="120">
        <f>F13</f>
        <v>0</v>
      </c>
      <c r="G11" s="120">
        <f>+G13</f>
        <v>1993911.3</v>
      </c>
      <c r="H11" s="120">
        <f>+H13</f>
        <v>3941983</v>
      </c>
      <c r="I11" s="120">
        <f>+I13</f>
        <v>5890054.0999999996</v>
      </c>
      <c r="J11" s="120">
        <f>+J13</f>
        <v>7869831.6000000006</v>
      </c>
      <c r="L11" s="46"/>
    </row>
    <row r="12" spans="1:12" s="45" customFormat="1" ht="16.5" customHeight="1">
      <c r="A12" s="116"/>
      <c r="B12" s="116" t="s">
        <v>269</v>
      </c>
      <c r="C12" s="115"/>
      <c r="D12" s="120"/>
      <c r="E12" s="120"/>
      <c r="F12" s="120"/>
      <c r="G12" s="120"/>
      <c r="H12" s="120"/>
      <c r="I12" s="120"/>
      <c r="J12" s="120"/>
      <c r="L12" s="46"/>
    </row>
    <row r="13" spans="1:12" ht="53.25" customHeight="1">
      <c r="A13" s="117">
        <v>5</v>
      </c>
      <c r="B13" s="135" t="s">
        <v>246</v>
      </c>
      <c r="C13" s="117"/>
      <c r="D13" s="119">
        <f t="shared" ref="D13:F14" si="0">D14</f>
        <v>0</v>
      </c>
      <c r="E13" s="119">
        <f t="shared" si="0"/>
        <v>0</v>
      </c>
      <c r="F13" s="119">
        <f t="shared" si="0"/>
        <v>0</v>
      </c>
      <c r="G13" s="120">
        <f t="shared" ref="G13:J14" si="1">+G14</f>
        <v>1993911.3</v>
      </c>
      <c r="H13" s="120">
        <f t="shared" si="1"/>
        <v>3941983</v>
      </c>
      <c r="I13" s="120">
        <f t="shared" si="1"/>
        <v>5890054.0999999996</v>
      </c>
      <c r="J13" s="120">
        <f t="shared" si="1"/>
        <v>7869831.6000000006</v>
      </c>
      <c r="L13" s="45"/>
    </row>
    <row r="14" spans="1:12" ht="45.75" customHeight="1">
      <c r="A14" s="297" t="s">
        <v>24</v>
      </c>
      <c r="B14" s="118" t="s">
        <v>147</v>
      </c>
      <c r="C14" s="115"/>
      <c r="D14" s="119">
        <f t="shared" si="0"/>
        <v>0</v>
      </c>
      <c r="E14" s="119">
        <f t="shared" si="0"/>
        <v>0</v>
      </c>
      <c r="F14" s="119">
        <f t="shared" si="0"/>
        <v>0</v>
      </c>
      <c r="G14" s="120">
        <f t="shared" si="1"/>
        <v>1993911.3</v>
      </c>
      <c r="H14" s="120">
        <f t="shared" si="1"/>
        <v>3941983</v>
      </c>
      <c r="I14" s="120">
        <f t="shared" si="1"/>
        <v>5890054.0999999996</v>
      </c>
      <c r="J14" s="120">
        <f t="shared" si="1"/>
        <v>7869831.6000000006</v>
      </c>
      <c r="L14" s="45"/>
    </row>
    <row r="15" spans="1:12" ht="87">
      <c r="A15" s="234" t="s">
        <v>1090</v>
      </c>
      <c r="B15" s="235"/>
      <c r="C15" s="236" t="s">
        <v>1061</v>
      </c>
      <c r="D15" s="237"/>
      <c r="E15" s="237"/>
      <c r="F15" s="237"/>
      <c r="G15" s="237">
        <f>'N3'!C15</f>
        <v>1993911.3</v>
      </c>
      <c r="H15" s="237">
        <f>'N3'!D15</f>
        <v>3941983</v>
      </c>
      <c r="I15" s="237">
        <f>'N3'!E15</f>
        <v>5890054.0999999996</v>
      </c>
      <c r="J15" s="237">
        <f>'N3'!F15</f>
        <v>7869831.6000000006</v>
      </c>
    </row>
    <row r="16" spans="1:12" ht="45.75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</row>
    <row r="17" spans="1:10" ht="45.75" customHeight="1">
      <c r="A17" s="48"/>
      <c r="B17" s="48"/>
      <c r="C17" s="48"/>
      <c r="D17" s="48"/>
      <c r="E17" s="48"/>
      <c r="F17" s="48"/>
      <c r="G17" s="48"/>
      <c r="H17" s="48"/>
      <c r="I17" s="48"/>
      <c r="J17" s="48"/>
    </row>
    <row r="18" spans="1:10" ht="45.75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</row>
    <row r="19" spans="1:10">
      <c r="A19" s="48"/>
      <c r="B19" s="48"/>
      <c r="C19" s="48"/>
      <c r="D19" s="48"/>
      <c r="E19" s="48"/>
      <c r="F19" s="48"/>
      <c r="G19" s="48"/>
      <c r="H19" s="48"/>
      <c r="I19" s="48"/>
      <c r="J19" s="48"/>
    </row>
    <row r="20" spans="1:10">
      <c r="A20" s="48"/>
      <c r="B20" s="48"/>
      <c r="C20" s="48"/>
      <c r="D20" s="48"/>
      <c r="E20" s="48"/>
      <c r="F20" s="48"/>
      <c r="G20" s="48"/>
      <c r="H20" s="48"/>
      <c r="I20" s="48"/>
      <c r="J20" s="48"/>
    </row>
    <row r="21" spans="1:10">
      <c r="A21" s="48"/>
      <c r="B21" s="48"/>
      <c r="C21" s="48"/>
      <c r="D21" s="48"/>
      <c r="E21" s="48"/>
      <c r="F21" s="48"/>
      <c r="G21" s="48"/>
      <c r="H21" s="48"/>
      <c r="I21" s="48"/>
      <c r="J21" s="48"/>
    </row>
    <row r="22" spans="1:10">
      <c r="A22" s="48"/>
      <c r="B22" s="48"/>
      <c r="C22" s="48"/>
      <c r="D22" s="48"/>
      <c r="E22" s="48"/>
      <c r="F22" s="48"/>
      <c r="G22" s="48"/>
      <c r="H22" s="48"/>
      <c r="I22" s="48"/>
      <c r="J22" s="48"/>
    </row>
    <row r="23" spans="1:10">
      <c r="A23" s="48"/>
      <c r="B23" s="48"/>
      <c r="C23" s="48"/>
      <c r="D23" s="48"/>
      <c r="E23" s="48"/>
      <c r="F23" s="48"/>
      <c r="G23" s="48"/>
      <c r="H23" s="48"/>
      <c r="I23" s="48"/>
      <c r="J23" s="48"/>
    </row>
    <row r="24" spans="1:10">
      <c r="A24" s="48"/>
      <c r="B24" s="48"/>
      <c r="C24" s="48"/>
      <c r="D24" s="48"/>
      <c r="E24" s="48"/>
      <c r="F24" s="48"/>
      <c r="G24" s="48"/>
      <c r="H24" s="48"/>
      <c r="I24" s="48"/>
      <c r="J24" s="48"/>
    </row>
    <row r="25" spans="1:10">
      <c r="A25" s="48"/>
      <c r="B25" s="48"/>
      <c r="C25" s="48"/>
      <c r="D25" s="48"/>
      <c r="E25" s="48"/>
      <c r="F25" s="48"/>
      <c r="G25" s="48"/>
      <c r="H25" s="48"/>
      <c r="I25" s="48"/>
      <c r="J25" s="48"/>
    </row>
    <row r="26" spans="1:10">
      <c r="A26" s="48"/>
      <c r="B26" s="48"/>
      <c r="C26" s="48"/>
      <c r="D26" s="48"/>
      <c r="E26" s="48"/>
      <c r="F26" s="48"/>
      <c r="G26" s="48"/>
      <c r="H26" s="48"/>
      <c r="I26" s="48"/>
      <c r="J26" s="48"/>
    </row>
    <row r="27" spans="1:10">
      <c r="A27" s="48"/>
      <c r="B27" s="48"/>
      <c r="C27" s="48"/>
      <c r="D27" s="48"/>
      <c r="E27" s="48"/>
      <c r="F27" s="48"/>
      <c r="G27" s="48"/>
      <c r="H27" s="48"/>
      <c r="I27" s="48"/>
      <c r="J27" s="48"/>
    </row>
    <row r="28" spans="1:10">
      <c r="A28" s="48"/>
      <c r="B28" s="48"/>
      <c r="C28" s="48"/>
      <c r="D28" s="48"/>
      <c r="E28" s="48"/>
      <c r="F28" s="48"/>
      <c r="G28" s="48"/>
      <c r="H28" s="48"/>
      <c r="I28" s="48"/>
      <c r="J28" s="48"/>
    </row>
    <row r="29" spans="1:10">
      <c r="A29" s="48"/>
      <c r="B29" s="48"/>
      <c r="C29" s="48"/>
      <c r="D29" s="48"/>
      <c r="E29" s="48"/>
      <c r="F29" s="48"/>
      <c r="G29" s="48"/>
      <c r="H29" s="48"/>
      <c r="I29" s="48"/>
      <c r="J29" s="48"/>
    </row>
    <row r="30" spans="1:10">
      <c r="A30" s="48"/>
      <c r="B30" s="48"/>
      <c r="C30" s="48"/>
      <c r="D30" s="48"/>
      <c r="E30" s="48"/>
      <c r="F30" s="48"/>
      <c r="G30" s="48"/>
      <c r="H30" s="48"/>
      <c r="I30" s="48"/>
      <c r="J30" s="48"/>
    </row>
    <row r="31" spans="1:10">
      <c r="A31" s="48"/>
      <c r="B31" s="48"/>
      <c r="C31" s="48"/>
      <c r="D31" s="48"/>
      <c r="E31" s="48"/>
      <c r="F31" s="48"/>
      <c r="G31" s="48"/>
      <c r="H31" s="48"/>
      <c r="I31" s="48"/>
      <c r="J31" s="48"/>
    </row>
    <row r="32" spans="1:10">
      <c r="A32" s="48"/>
      <c r="B32" s="48"/>
      <c r="C32" s="48"/>
      <c r="D32" s="48"/>
      <c r="E32" s="48"/>
      <c r="F32" s="48"/>
      <c r="G32" s="48"/>
      <c r="H32" s="48"/>
      <c r="I32" s="48"/>
      <c r="J32" s="48"/>
    </row>
    <row r="33" spans="1:10">
      <c r="A33" s="48"/>
      <c r="B33" s="48"/>
      <c r="C33" s="48"/>
      <c r="D33" s="48"/>
      <c r="E33" s="48"/>
      <c r="F33" s="48"/>
      <c r="G33" s="48"/>
      <c r="H33" s="48"/>
      <c r="I33" s="48"/>
      <c r="J33" s="48"/>
    </row>
    <row r="34" spans="1:10">
      <c r="A34" s="48"/>
      <c r="B34" s="48"/>
      <c r="C34" s="48"/>
      <c r="D34" s="48"/>
      <c r="E34" s="48"/>
      <c r="F34" s="48"/>
      <c r="G34" s="48"/>
      <c r="H34" s="48"/>
      <c r="I34" s="48"/>
      <c r="J34" s="48"/>
    </row>
    <row r="35" spans="1:10">
      <c r="A35" s="48"/>
      <c r="B35" s="48"/>
      <c r="C35" s="48"/>
      <c r="D35" s="48"/>
      <c r="E35" s="48"/>
      <c r="F35" s="48"/>
      <c r="G35" s="48"/>
      <c r="H35" s="48"/>
      <c r="I35" s="48"/>
      <c r="J35" s="48"/>
    </row>
    <row r="36" spans="1:10">
      <c r="A36" s="48"/>
      <c r="B36" s="48"/>
      <c r="C36" s="48"/>
      <c r="D36" s="48"/>
      <c r="E36" s="48"/>
      <c r="F36" s="48"/>
      <c r="G36" s="48"/>
      <c r="H36" s="48"/>
      <c r="I36" s="48"/>
      <c r="J36" s="48"/>
    </row>
    <row r="37" spans="1:10">
      <c r="A37" s="48"/>
      <c r="B37" s="48"/>
      <c r="C37" s="48"/>
      <c r="D37" s="48"/>
      <c r="E37" s="48"/>
      <c r="F37" s="48"/>
      <c r="G37" s="48"/>
      <c r="H37" s="48"/>
      <c r="I37" s="48"/>
      <c r="J37" s="48"/>
    </row>
    <row r="38" spans="1:10">
      <c r="A38" s="48"/>
      <c r="B38" s="48"/>
      <c r="C38" s="48"/>
      <c r="D38" s="48"/>
      <c r="E38" s="48"/>
      <c r="F38" s="48"/>
      <c r="G38" s="48"/>
      <c r="H38" s="48"/>
      <c r="I38" s="48"/>
      <c r="J38" s="48"/>
    </row>
    <row r="39" spans="1:10">
      <c r="A39" s="48"/>
      <c r="B39" s="48"/>
      <c r="C39" s="48"/>
      <c r="D39" s="48"/>
      <c r="E39" s="48"/>
      <c r="F39" s="48"/>
      <c r="G39" s="48"/>
      <c r="H39" s="48"/>
      <c r="I39" s="48"/>
      <c r="J39" s="48"/>
    </row>
    <row r="40" spans="1:10">
      <c r="A40" s="48"/>
      <c r="B40" s="48"/>
      <c r="C40" s="48"/>
      <c r="D40" s="48"/>
      <c r="E40" s="48"/>
      <c r="F40" s="48"/>
      <c r="G40" s="48"/>
      <c r="H40" s="48"/>
      <c r="I40" s="48"/>
      <c r="J40" s="48"/>
    </row>
    <row r="41" spans="1:10">
      <c r="A41" s="48"/>
      <c r="B41" s="48"/>
      <c r="C41" s="48"/>
      <c r="D41" s="48"/>
      <c r="E41" s="48"/>
      <c r="F41" s="48"/>
      <c r="G41" s="48"/>
      <c r="H41" s="48"/>
      <c r="I41" s="48"/>
      <c r="J41" s="48"/>
    </row>
    <row r="42" spans="1:10">
      <c r="A42" s="48"/>
      <c r="B42" s="48"/>
      <c r="C42" s="48"/>
      <c r="D42" s="48"/>
      <c r="E42" s="48"/>
      <c r="F42" s="48"/>
      <c r="G42" s="48"/>
      <c r="H42" s="48"/>
      <c r="I42" s="48"/>
      <c r="J42" s="48"/>
    </row>
    <row r="43" spans="1:10">
      <c r="A43" s="48"/>
      <c r="B43" s="48"/>
      <c r="C43" s="48"/>
      <c r="D43" s="48"/>
      <c r="E43" s="48"/>
      <c r="F43" s="48"/>
      <c r="G43" s="48"/>
      <c r="H43" s="48"/>
      <c r="I43" s="48"/>
      <c r="J43" s="48"/>
    </row>
    <row r="44" spans="1:10">
      <c r="A44" s="48"/>
      <c r="B44" s="48"/>
      <c r="C44" s="48"/>
      <c r="D44" s="48"/>
      <c r="E44" s="48"/>
      <c r="F44" s="48"/>
      <c r="G44" s="48"/>
      <c r="H44" s="48"/>
      <c r="I44" s="48"/>
      <c r="J44" s="48"/>
    </row>
    <row r="45" spans="1:10">
      <c r="A45" s="48"/>
      <c r="B45" s="48"/>
      <c r="C45" s="48"/>
      <c r="D45" s="48"/>
      <c r="E45" s="48"/>
      <c r="F45" s="48"/>
      <c r="G45" s="48"/>
      <c r="H45" s="48"/>
      <c r="I45" s="48"/>
      <c r="J45" s="48"/>
    </row>
    <row r="46" spans="1:10">
      <c r="A46" s="48"/>
      <c r="B46" s="48"/>
      <c r="C46" s="48"/>
      <c r="D46" s="48"/>
      <c r="E46" s="48"/>
      <c r="F46" s="48"/>
      <c r="G46" s="48"/>
      <c r="H46" s="48"/>
      <c r="I46" s="48"/>
      <c r="J46" s="48"/>
    </row>
    <row r="47" spans="1:10">
      <c r="A47" s="48"/>
      <c r="B47" s="48"/>
      <c r="C47" s="48"/>
      <c r="D47" s="48"/>
      <c r="E47" s="48"/>
      <c r="F47" s="48"/>
      <c r="G47" s="48"/>
      <c r="H47" s="48"/>
      <c r="I47" s="48"/>
      <c r="J47" s="48"/>
    </row>
    <row r="48" spans="1:10">
      <c r="A48" s="48"/>
      <c r="B48" s="48"/>
      <c r="C48" s="48"/>
      <c r="D48" s="48"/>
      <c r="E48" s="48"/>
      <c r="F48" s="48"/>
      <c r="G48" s="48"/>
      <c r="H48" s="48"/>
      <c r="I48" s="48"/>
      <c r="J48" s="48"/>
    </row>
    <row r="49" spans="1:10">
      <c r="A49" s="48"/>
      <c r="B49" s="48"/>
      <c r="C49" s="48"/>
      <c r="D49" s="48"/>
      <c r="E49" s="48"/>
      <c r="F49" s="48"/>
      <c r="G49" s="48"/>
      <c r="H49" s="48"/>
      <c r="I49" s="48"/>
      <c r="J49" s="48"/>
    </row>
    <row r="50" spans="1:10">
      <c r="A50" s="48"/>
      <c r="B50" s="48"/>
      <c r="C50" s="48"/>
      <c r="D50" s="48"/>
      <c r="E50" s="48"/>
      <c r="F50" s="48"/>
      <c r="G50" s="48"/>
      <c r="H50" s="48"/>
      <c r="I50" s="48"/>
      <c r="J50" s="48"/>
    </row>
    <row r="51" spans="1:10">
      <c r="A51" s="48"/>
      <c r="B51" s="48"/>
      <c r="C51" s="48"/>
      <c r="D51" s="48"/>
      <c r="E51" s="48"/>
      <c r="F51" s="48"/>
      <c r="G51" s="48"/>
      <c r="H51" s="48"/>
      <c r="I51" s="48"/>
      <c r="J51" s="48"/>
    </row>
    <row r="52" spans="1:10">
      <c r="A52" s="48"/>
      <c r="B52" s="48"/>
      <c r="C52" s="48"/>
      <c r="D52" s="48"/>
      <c r="E52" s="48"/>
      <c r="F52" s="48"/>
      <c r="G52" s="48"/>
      <c r="H52" s="48"/>
      <c r="I52" s="48"/>
      <c r="J52" s="48"/>
    </row>
    <row r="53" spans="1:10">
      <c r="A53" s="48"/>
      <c r="B53" s="48"/>
      <c r="C53" s="48"/>
      <c r="D53" s="48"/>
      <c r="E53" s="48"/>
      <c r="F53" s="48"/>
      <c r="G53" s="48"/>
      <c r="H53" s="48"/>
      <c r="I53" s="48"/>
      <c r="J53" s="48"/>
    </row>
    <row r="54" spans="1:10">
      <c r="A54" s="48"/>
      <c r="B54" s="48"/>
      <c r="C54" s="48"/>
      <c r="D54" s="48"/>
      <c r="E54" s="48"/>
      <c r="F54" s="48"/>
      <c r="G54" s="48"/>
      <c r="H54" s="48"/>
      <c r="I54" s="48"/>
      <c r="J54" s="48"/>
    </row>
    <row r="55" spans="1:10">
      <c r="A55" s="48"/>
      <c r="B55" s="48"/>
      <c r="C55" s="48"/>
      <c r="D55" s="48"/>
      <c r="E55" s="48"/>
      <c r="F55" s="48"/>
      <c r="G55" s="48"/>
      <c r="H55" s="48"/>
      <c r="I55" s="48"/>
      <c r="J55" s="48"/>
    </row>
    <row r="56" spans="1:10">
      <c r="A56" s="48"/>
      <c r="B56" s="48"/>
      <c r="C56" s="48"/>
      <c r="D56" s="48"/>
      <c r="E56" s="48"/>
      <c r="F56" s="48"/>
      <c r="G56" s="48"/>
      <c r="H56" s="48"/>
      <c r="I56" s="48"/>
      <c r="J56" s="48"/>
    </row>
    <row r="57" spans="1:10">
      <c r="A57" s="48"/>
      <c r="B57" s="48"/>
      <c r="C57" s="48"/>
      <c r="D57" s="48"/>
      <c r="E57" s="48"/>
      <c r="F57" s="48"/>
      <c r="G57" s="48"/>
      <c r="H57" s="48"/>
      <c r="I57" s="48"/>
      <c r="J57" s="48"/>
    </row>
    <row r="58" spans="1:10">
      <c r="A58" s="48"/>
      <c r="B58" s="48"/>
      <c r="C58" s="48"/>
      <c r="D58" s="48"/>
      <c r="E58" s="48"/>
      <c r="F58" s="48"/>
      <c r="G58" s="48"/>
      <c r="H58" s="48"/>
      <c r="I58" s="48"/>
      <c r="J58" s="48"/>
    </row>
    <row r="59" spans="1:10">
      <c r="A59" s="48"/>
      <c r="B59" s="48"/>
      <c r="C59" s="48"/>
      <c r="D59" s="48"/>
      <c r="E59" s="48"/>
      <c r="F59" s="48"/>
      <c r="G59" s="48"/>
      <c r="H59" s="48"/>
      <c r="I59" s="48"/>
      <c r="J59" s="48"/>
    </row>
    <row r="60" spans="1:10">
      <c r="A60" s="48"/>
      <c r="B60" s="48"/>
      <c r="C60" s="48"/>
      <c r="D60" s="48"/>
      <c r="E60" s="48"/>
      <c r="F60" s="48"/>
      <c r="G60" s="48"/>
      <c r="H60" s="48"/>
      <c r="I60" s="48"/>
      <c r="J60" s="48"/>
    </row>
    <row r="61" spans="1:10">
      <c r="A61" s="48"/>
      <c r="B61" s="48"/>
      <c r="C61" s="48"/>
      <c r="D61" s="48"/>
      <c r="E61" s="48"/>
      <c r="F61" s="48"/>
      <c r="G61" s="48"/>
      <c r="H61" s="48"/>
      <c r="I61" s="48"/>
      <c r="J61" s="48"/>
    </row>
    <row r="62" spans="1:10">
      <c r="A62" s="48"/>
      <c r="B62" s="48"/>
      <c r="C62" s="48"/>
      <c r="D62" s="48"/>
      <c r="E62" s="48"/>
      <c r="F62" s="48"/>
      <c r="G62" s="48"/>
      <c r="H62" s="48"/>
      <c r="I62" s="48"/>
      <c r="J62" s="48"/>
    </row>
    <row r="63" spans="1:10">
      <c r="A63" s="48"/>
      <c r="B63" s="48"/>
      <c r="C63" s="48"/>
      <c r="D63" s="48"/>
      <c r="E63" s="48"/>
      <c r="F63" s="48"/>
      <c r="G63" s="48"/>
      <c r="H63" s="48"/>
      <c r="I63" s="48"/>
      <c r="J63" s="48"/>
    </row>
    <row r="64" spans="1:10">
      <c r="A64" s="48"/>
      <c r="B64" s="48"/>
      <c r="C64" s="48"/>
      <c r="D64" s="48"/>
      <c r="E64" s="48"/>
      <c r="F64" s="48"/>
      <c r="G64" s="48"/>
      <c r="H64" s="48"/>
      <c r="I64" s="48"/>
      <c r="J64" s="48"/>
    </row>
    <row r="65" spans="1:10">
      <c r="A65" s="48"/>
      <c r="B65" s="48"/>
      <c r="C65" s="48"/>
      <c r="D65" s="48"/>
      <c r="E65" s="48"/>
      <c r="F65" s="48"/>
      <c r="G65" s="48"/>
      <c r="H65" s="48"/>
      <c r="I65" s="48"/>
      <c r="J65" s="48"/>
    </row>
    <row r="66" spans="1:10">
      <c r="A66" s="48"/>
      <c r="B66" s="48"/>
      <c r="C66" s="48"/>
      <c r="D66" s="48"/>
      <c r="E66" s="48"/>
      <c r="F66" s="48"/>
      <c r="G66" s="48"/>
      <c r="H66" s="48"/>
      <c r="I66" s="48"/>
      <c r="J66" s="48"/>
    </row>
    <row r="67" spans="1:10">
      <c r="A67" s="48"/>
      <c r="B67" s="48"/>
      <c r="C67" s="48"/>
      <c r="D67" s="48"/>
      <c r="E67" s="48"/>
      <c r="F67" s="48"/>
      <c r="G67" s="48"/>
      <c r="H67" s="48"/>
      <c r="I67" s="48"/>
      <c r="J67" s="48"/>
    </row>
    <row r="68" spans="1:10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>
      <c r="A69" s="48"/>
      <c r="B69" s="48"/>
      <c r="C69" s="48"/>
      <c r="D69" s="48"/>
      <c r="E69" s="48"/>
      <c r="F69" s="48"/>
      <c r="G69" s="48"/>
      <c r="H69" s="48"/>
      <c r="I69" s="48"/>
      <c r="J69" s="48"/>
    </row>
    <row r="70" spans="1:10">
      <c r="A70" s="48"/>
      <c r="B70" s="48"/>
      <c r="C70" s="48"/>
      <c r="D70" s="48"/>
      <c r="E70" s="48"/>
      <c r="F70" s="48"/>
      <c r="G70" s="48"/>
      <c r="H70" s="48"/>
      <c r="I70" s="48"/>
      <c r="J70" s="48"/>
    </row>
    <row r="71" spans="1:10">
      <c r="A71" s="48"/>
      <c r="B71" s="48"/>
      <c r="C71" s="48"/>
      <c r="D71" s="48"/>
      <c r="E71" s="48"/>
      <c r="F71" s="48"/>
      <c r="G71" s="48"/>
      <c r="H71" s="48"/>
      <c r="I71" s="48"/>
      <c r="J71" s="48"/>
    </row>
    <row r="72" spans="1:10">
      <c r="A72" s="48"/>
      <c r="B72" s="48"/>
      <c r="C72" s="48"/>
      <c r="D72" s="48"/>
      <c r="E72" s="48"/>
      <c r="F72" s="48"/>
      <c r="G72" s="48"/>
      <c r="H72" s="48"/>
      <c r="I72" s="48"/>
      <c r="J72" s="48"/>
    </row>
    <row r="73" spans="1:10">
      <c r="A73" s="48"/>
      <c r="B73" s="48"/>
      <c r="C73" s="48"/>
      <c r="D73" s="48"/>
      <c r="E73" s="48"/>
      <c r="F73" s="48"/>
      <c r="G73" s="48"/>
      <c r="H73" s="48"/>
      <c r="I73" s="48"/>
      <c r="J73" s="48"/>
    </row>
    <row r="74" spans="1:10">
      <c r="A74" s="48"/>
      <c r="B74" s="48"/>
      <c r="C74" s="48"/>
      <c r="D74" s="48"/>
      <c r="E74" s="48"/>
      <c r="F74" s="48"/>
      <c r="G74" s="48"/>
      <c r="H74" s="48"/>
      <c r="I74" s="48"/>
      <c r="J74" s="48"/>
    </row>
    <row r="75" spans="1:10">
      <c r="A75" s="48"/>
      <c r="B75" s="48"/>
      <c r="C75" s="48"/>
      <c r="D75" s="48"/>
      <c r="E75" s="48"/>
      <c r="F75" s="48"/>
      <c r="G75" s="48"/>
      <c r="H75" s="48"/>
      <c r="I75" s="48"/>
      <c r="J75" s="48"/>
    </row>
    <row r="76" spans="1:10">
      <c r="A76" s="48"/>
      <c r="B76" s="48"/>
      <c r="C76" s="48"/>
      <c r="D76" s="48"/>
      <c r="E76" s="48"/>
      <c r="F76" s="48"/>
      <c r="G76" s="48"/>
      <c r="H76" s="48"/>
      <c r="I76" s="48"/>
      <c r="J76" s="48"/>
    </row>
    <row r="77" spans="1:10">
      <c r="A77" s="48"/>
      <c r="B77" s="48"/>
      <c r="C77" s="48"/>
      <c r="D77" s="48"/>
      <c r="E77" s="48"/>
      <c r="F77" s="48"/>
      <c r="G77" s="48"/>
      <c r="H77" s="48"/>
      <c r="I77" s="48"/>
      <c r="J77" s="48"/>
    </row>
    <row r="78" spans="1:10">
      <c r="A78" s="48"/>
      <c r="B78" s="48"/>
      <c r="C78" s="48"/>
      <c r="D78" s="48"/>
      <c r="E78" s="48"/>
      <c r="F78" s="48"/>
      <c r="G78" s="48"/>
      <c r="H78" s="48"/>
      <c r="I78" s="48"/>
      <c r="J78" s="48"/>
    </row>
    <row r="79" spans="1:10">
      <c r="A79" s="48"/>
      <c r="B79" s="48"/>
      <c r="C79" s="48"/>
      <c r="D79" s="48"/>
      <c r="E79" s="48"/>
      <c r="F79" s="48"/>
      <c r="G79" s="48"/>
      <c r="H79" s="48"/>
      <c r="I79" s="48"/>
      <c r="J79" s="48"/>
    </row>
    <row r="80" spans="1:10">
      <c r="A80" s="48"/>
      <c r="B80" s="48"/>
      <c r="C80" s="48"/>
      <c r="D80" s="48"/>
      <c r="E80" s="48"/>
      <c r="F80" s="48"/>
      <c r="G80" s="48"/>
      <c r="H80" s="48"/>
      <c r="I80" s="48"/>
      <c r="J80" s="48"/>
    </row>
    <row r="81" spans="1:10">
      <c r="A81" s="48"/>
      <c r="B81" s="48"/>
      <c r="C81" s="48"/>
      <c r="D81" s="48"/>
      <c r="E81" s="48"/>
      <c r="F81" s="48"/>
      <c r="G81" s="48"/>
      <c r="H81" s="48"/>
      <c r="I81" s="48"/>
      <c r="J81" s="48"/>
    </row>
    <row r="82" spans="1:10">
      <c r="A82" s="48"/>
      <c r="B82" s="48"/>
      <c r="C82" s="48"/>
      <c r="D82" s="48"/>
      <c r="E82" s="48"/>
      <c r="F82" s="48"/>
      <c r="G82" s="48"/>
      <c r="H82" s="48"/>
      <c r="I82" s="48"/>
      <c r="J82" s="48"/>
    </row>
    <row r="83" spans="1:10">
      <c r="A83" s="48"/>
      <c r="B83" s="48"/>
      <c r="C83" s="48"/>
      <c r="D83" s="48"/>
      <c r="E83" s="48"/>
      <c r="F83" s="48"/>
      <c r="G83" s="48"/>
      <c r="H83" s="48"/>
      <c r="I83" s="48"/>
      <c r="J83" s="48"/>
    </row>
    <row r="84" spans="1:10">
      <c r="A84" s="48"/>
      <c r="B84" s="48"/>
      <c r="C84" s="48"/>
      <c r="D84" s="48"/>
      <c r="E84" s="48"/>
      <c r="F84" s="48"/>
      <c r="G84" s="48"/>
      <c r="H84" s="48"/>
      <c r="I84" s="48"/>
      <c r="J84" s="48"/>
    </row>
    <row r="85" spans="1:10">
      <c r="A85" s="48"/>
      <c r="B85" s="48"/>
      <c r="C85" s="48"/>
      <c r="D85" s="48"/>
      <c r="E85" s="48"/>
      <c r="F85" s="48"/>
      <c r="G85" s="48"/>
      <c r="H85" s="48"/>
      <c r="I85" s="48"/>
      <c r="J85" s="48"/>
    </row>
    <row r="86" spans="1:10">
      <c r="A86" s="48"/>
      <c r="B86" s="48"/>
      <c r="C86" s="48"/>
      <c r="D86" s="48"/>
      <c r="E86" s="48"/>
      <c r="F86" s="48"/>
      <c r="G86" s="48"/>
      <c r="H86" s="48"/>
      <c r="I86" s="48"/>
      <c r="J86" s="48"/>
    </row>
    <row r="87" spans="1:10">
      <c r="A87" s="48"/>
      <c r="B87" s="48"/>
      <c r="C87" s="48"/>
      <c r="D87" s="48"/>
      <c r="E87" s="48"/>
      <c r="F87" s="48"/>
      <c r="G87" s="48"/>
      <c r="H87" s="48"/>
      <c r="I87" s="48"/>
      <c r="J87" s="48"/>
    </row>
    <row r="88" spans="1:10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>
      <c r="A89" s="48"/>
      <c r="B89" s="48"/>
      <c r="C89" s="48"/>
      <c r="D89" s="48"/>
      <c r="E89" s="48"/>
      <c r="F89" s="48"/>
      <c r="G89" s="48"/>
      <c r="H89" s="48"/>
      <c r="I89" s="48"/>
      <c r="J89" s="48"/>
    </row>
    <row r="90" spans="1:10">
      <c r="A90" s="48"/>
      <c r="B90" s="48"/>
      <c r="C90" s="48"/>
      <c r="D90" s="48"/>
      <c r="E90" s="48"/>
      <c r="F90" s="48"/>
      <c r="G90" s="48"/>
      <c r="H90" s="48"/>
      <c r="I90" s="48"/>
      <c r="J90" s="48"/>
    </row>
    <row r="91" spans="1:10">
      <c r="A91" s="48"/>
      <c r="B91" s="48"/>
      <c r="C91" s="48"/>
      <c r="D91" s="48"/>
      <c r="E91" s="48"/>
      <c r="F91" s="48"/>
      <c r="G91" s="48"/>
      <c r="H91" s="48"/>
      <c r="I91" s="48"/>
      <c r="J91" s="48"/>
    </row>
    <row r="92" spans="1:10">
      <c r="A92" s="48"/>
      <c r="B92" s="48"/>
      <c r="C92" s="48"/>
      <c r="D92" s="48"/>
      <c r="E92" s="48"/>
      <c r="F92" s="48"/>
      <c r="G92" s="48"/>
      <c r="H92" s="48"/>
      <c r="I92" s="48"/>
      <c r="J92" s="48"/>
    </row>
    <row r="93" spans="1:10">
      <c r="A93" s="48"/>
      <c r="B93" s="48"/>
      <c r="C93" s="48"/>
      <c r="D93" s="48"/>
      <c r="E93" s="48"/>
      <c r="F93" s="48"/>
      <c r="G93" s="48"/>
      <c r="H93" s="48"/>
      <c r="I93" s="48"/>
      <c r="J93" s="48"/>
    </row>
    <row r="94" spans="1:10">
      <c r="A94" s="48"/>
      <c r="B94" s="48"/>
      <c r="C94" s="48"/>
      <c r="D94" s="48"/>
      <c r="E94" s="48"/>
      <c r="F94" s="48"/>
      <c r="G94" s="48"/>
      <c r="H94" s="48"/>
      <c r="I94" s="48"/>
      <c r="J94" s="48"/>
    </row>
    <row r="95" spans="1:10">
      <c r="A95" s="48"/>
      <c r="B95" s="48"/>
      <c r="C95" s="48"/>
      <c r="D95" s="48"/>
      <c r="E95" s="48"/>
      <c r="F95" s="48"/>
      <c r="G95" s="48"/>
      <c r="H95" s="48"/>
      <c r="I95" s="48"/>
      <c r="J95" s="48"/>
    </row>
    <row r="96" spans="1:10">
      <c r="A96" s="48"/>
      <c r="B96" s="48"/>
      <c r="C96" s="48"/>
      <c r="D96" s="48"/>
      <c r="E96" s="48"/>
      <c r="F96" s="48"/>
      <c r="G96" s="48"/>
      <c r="H96" s="48"/>
      <c r="I96" s="48"/>
      <c r="J96" s="48"/>
    </row>
    <row r="97" spans="1:10">
      <c r="A97" s="48"/>
      <c r="B97" s="48"/>
      <c r="C97" s="48"/>
      <c r="D97" s="48"/>
      <c r="E97" s="48"/>
      <c r="F97" s="48"/>
      <c r="G97" s="48"/>
      <c r="H97" s="48"/>
      <c r="I97" s="48"/>
      <c r="J97" s="48"/>
    </row>
    <row r="98" spans="1:10">
      <c r="A98" s="48"/>
      <c r="B98" s="48"/>
      <c r="C98" s="48"/>
      <c r="D98" s="48"/>
      <c r="E98" s="48"/>
      <c r="F98" s="48"/>
      <c r="G98" s="48"/>
      <c r="H98" s="48"/>
      <c r="I98" s="48"/>
      <c r="J98" s="48"/>
    </row>
    <row r="99" spans="1:10">
      <c r="A99" s="48"/>
      <c r="B99" s="48"/>
      <c r="C99" s="48"/>
      <c r="D99" s="48"/>
      <c r="E99" s="48"/>
      <c r="F99" s="48"/>
      <c r="G99" s="48"/>
      <c r="H99" s="48"/>
      <c r="I99" s="48"/>
      <c r="J99" s="48"/>
    </row>
    <row r="100" spans="1:10">
      <c r="A100" s="48"/>
      <c r="B100" s="48"/>
      <c r="C100" s="48"/>
      <c r="D100" s="48"/>
      <c r="E100" s="48"/>
      <c r="F100" s="48"/>
      <c r="G100" s="48"/>
      <c r="H100" s="48"/>
      <c r="I100" s="48"/>
      <c r="J100" s="48"/>
    </row>
    <row r="101" spans="1:10">
      <c r="A101" s="48"/>
      <c r="B101" s="48"/>
      <c r="C101" s="48"/>
      <c r="D101" s="48"/>
      <c r="E101" s="48"/>
      <c r="F101" s="48"/>
      <c r="G101" s="48"/>
      <c r="H101" s="48"/>
      <c r="I101" s="48"/>
      <c r="J101" s="48"/>
    </row>
    <row r="102" spans="1:10">
      <c r="A102" s="48"/>
      <c r="B102" s="48"/>
      <c r="C102" s="48"/>
      <c r="D102" s="48"/>
      <c r="E102" s="48"/>
      <c r="F102" s="48"/>
      <c r="G102" s="48"/>
      <c r="H102" s="48"/>
      <c r="I102" s="48"/>
      <c r="J102" s="48"/>
    </row>
    <row r="103" spans="1:10">
      <c r="A103" s="48"/>
      <c r="B103" s="48"/>
      <c r="C103" s="48"/>
      <c r="D103" s="48"/>
      <c r="E103" s="48"/>
      <c r="F103" s="48"/>
      <c r="G103" s="48"/>
      <c r="H103" s="48"/>
      <c r="I103" s="48"/>
      <c r="J103" s="48"/>
    </row>
    <row r="104" spans="1:10">
      <c r="A104" s="48"/>
      <c r="B104" s="48"/>
      <c r="C104" s="48"/>
      <c r="D104" s="48"/>
      <c r="E104" s="48"/>
      <c r="F104" s="48"/>
      <c r="G104" s="48"/>
      <c r="H104" s="48"/>
      <c r="I104" s="48"/>
      <c r="J104" s="48"/>
    </row>
    <row r="105" spans="1:10">
      <c r="A105" s="48"/>
      <c r="B105" s="48"/>
      <c r="C105" s="48"/>
      <c r="D105" s="48"/>
      <c r="E105" s="48"/>
      <c r="F105" s="48"/>
      <c r="G105" s="48"/>
      <c r="H105" s="48"/>
      <c r="I105" s="48"/>
      <c r="J105" s="48"/>
    </row>
    <row r="106" spans="1:10">
      <c r="A106" s="48"/>
      <c r="B106" s="48"/>
      <c r="C106" s="48"/>
      <c r="D106" s="48"/>
      <c r="E106" s="48"/>
      <c r="F106" s="48"/>
      <c r="G106" s="48"/>
      <c r="H106" s="48"/>
      <c r="I106" s="48"/>
      <c r="J106" s="48"/>
    </row>
    <row r="107" spans="1:10">
      <c r="A107" s="48"/>
      <c r="B107" s="48"/>
      <c r="C107" s="48"/>
      <c r="D107" s="48"/>
      <c r="E107" s="48"/>
      <c r="F107" s="48"/>
      <c r="G107" s="48"/>
      <c r="H107" s="48"/>
      <c r="I107" s="48"/>
      <c r="J107" s="48"/>
    </row>
    <row r="108" spans="1:10">
      <c r="A108" s="48"/>
      <c r="B108" s="48"/>
      <c r="C108" s="48"/>
      <c r="D108" s="48"/>
      <c r="E108" s="48"/>
      <c r="F108" s="48"/>
      <c r="G108" s="48"/>
      <c r="H108" s="48"/>
      <c r="I108" s="48"/>
      <c r="J108" s="48"/>
    </row>
    <row r="109" spans="1:10">
      <c r="A109" s="48"/>
      <c r="B109" s="48"/>
      <c r="C109" s="48"/>
      <c r="D109" s="48"/>
      <c r="E109" s="48"/>
      <c r="F109" s="48"/>
      <c r="G109" s="48"/>
      <c r="H109" s="48"/>
      <c r="I109" s="48"/>
      <c r="J109" s="48"/>
    </row>
    <row r="110" spans="1:10">
      <c r="A110" s="48"/>
      <c r="B110" s="48"/>
      <c r="C110" s="48"/>
      <c r="D110" s="48"/>
      <c r="E110" s="48"/>
      <c r="F110" s="48"/>
      <c r="G110" s="48"/>
      <c r="H110" s="48"/>
      <c r="I110" s="48"/>
      <c r="J110" s="48"/>
    </row>
    <row r="111" spans="1:10">
      <c r="A111" s="48"/>
      <c r="B111" s="48"/>
      <c r="C111" s="48"/>
      <c r="D111" s="48"/>
      <c r="E111" s="48"/>
      <c r="F111" s="48"/>
      <c r="G111" s="48"/>
      <c r="H111" s="48"/>
      <c r="I111" s="48"/>
      <c r="J111" s="48"/>
    </row>
    <row r="112" spans="1:10">
      <c r="A112" s="48"/>
      <c r="B112" s="48"/>
      <c r="C112" s="48"/>
      <c r="D112" s="48"/>
      <c r="E112" s="48"/>
      <c r="F112" s="48"/>
      <c r="G112" s="48"/>
      <c r="H112" s="48"/>
      <c r="I112" s="48"/>
      <c r="J112" s="48"/>
    </row>
    <row r="113" spans="1:10">
      <c r="A113" s="48"/>
      <c r="B113" s="48"/>
      <c r="C113" s="48"/>
      <c r="D113" s="48"/>
      <c r="E113" s="48"/>
      <c r="F113" s="48"/>
      <c r="G113" s="48"/>
      <c r="H113" s="48"/>
      <c r="I113" s="48"/>
      <c r="J113" s="48"/>
    </row>
    <row r="114" spans="1:10">
      <c r="A114" s="48"/>
      <c r="B114" s="48"/>
      <c r="C114" s="48"/>
      <c r="D114" s="48"/>
      <c r="E114" s="48"/>
      <c r="F114" s="48"/>
      <c r="G114" s="48"/>
      <c r="H114" s="48"/>
      <c r="I114" s="48"/>
      <c r="J114" s="48"/>
    </row>
    <row r="115" spans="1:10">
      <c r="A115" s="48"/>
      <c r="B115" s="48"/>
      <c r="C115" s="48"/>
      <c r="D115" s="48"/>
      <c r="E115" s="48"/>
      <c r="F115" s="48"/>
      <c r="G115" s="48"/>
      <c r="H115" s="48"/>
      <c r="I115" s="48"/>
      <c r="J115" s="48"/>
    </row>
    <row r="116" spans="1:10">
      <c r="A116" s="48"/>
      <c r="B116" s="48"/>
      <c r="C116" s="48"/>
      <c r="D116" s="48"/>
      <c r="E116" s="48"/>
      <c r="F116" s="48"/>
      <c r="G116" s="48"/>
      <c r="H116" s="48"/>
      <c r="I116" s="48"/>
      <c r="J116" s="48"/>
    </row>
    <row r="117" spans="1:10">
      <c r="A117" s="48"/>
      <c r="B117" s="48"/>
      <c r="C117" s="48"/>
      <c r="D117" s="48"/>
      <c r="E117" s="48"/>
      <c r="F117" s="48"/>
      <c r="G117" s="48"/>
      <c r="H117" s="48"/>
      <c r="I117" s="48"/>
      <c r="J117" s="48"/>
    </row>
    <row r="118" spans="1:10">
      <c r="A118" s="48"/>
      <c r="B118" s="48"/>
      <c r="C118" s="48"/>
      <c r="D118" s="48"/>
      <c r="E118" s="48"/>
      <c r="F118" s="48"/>
      <c r="G118" s="48"/>
      <c r="H118" s="48"/>
      <c r="I118" s="48"/>
      <c r="J118" s="48"/>
    </row>
    <row r="119" spans="1:10">
      <c r="A119" s="48"/>
      <c r="B119" s="48"/>
      <c r="C119" s="48"/>
      <c r="D119" s="48"/>
      <c r="E119" s="48"/>
      <c r="F119" s="48"/>
      <c r="G119" s="48"/>
      <c r="H119" s="48"/>
      <c r="I119" s="48"/>
      <c r="J119" s="48"/>
    </row>
    <row r="120" spans="1:10">
      <c r="A120" s="48"/>
      <c r="B120" s="48"/>
      <c r="C120" s="48"/>
      <c r="D120" s="48"/>
      <c r="E120" s="48"/>
      <c r="F120" s="48"/>
      <c r="G120" s="48"/>
      <c r="H120" s="48"/>
      <c r="I120" s="48"/>
      <c r="J120" s="48"/>
    </row>
    <row r="121" spans="1:10">
      <c r="A121" s="48"/>
      <c r="B121" s="48"/>
      <c r="C121" s="48"/>
      <c r="D121" s="48"/>
      <c r="E121" s="48"/>
      <c r="F121" s="48"/>
      <c r="G121" s="48"/>
      <c r="H121" s="48"/>
      <c r="I121" s="48"/>
      <c r="J121" s="48"/>
    </row>
    <row r="122" spans="1:10">
      <c r="A122" s="48"/>
      <c r="B122" s="48"/>
      <c r="C122" s="48"/>
      <c r="D122" s="48"/>
      <c r="E122" s="48"/>
      <c r="F122" s="48"/>
      <c r="G122" s="48"/>
      <c r="H122" s="48"/>
      <c r="I122" s="48"/>
      <c r="J122" s="48"/>
    </row>
    <row r="123" spans="1:10">
      <c r="A123" s="48"/>
      <c r="B123" s="48"/>
      <c r="C123" s="48"/>
      <c r="D123" s="48"/>
      <c r="E123" s="48"/>
      <c r="F123" s="48"/>
      <c r="G123" s="48"/>
      <c r="H123" s="48"/>
      <c r="I123" s="48"/>
      <c r="J123" s="48"/>
    </row>
    <row r="124" spans="1:10">
      <c r="A124" s="48"/>
      <c r="B124" s="48"/>
      <c r="C124" s="48"/>
      <c r="D124" s="48"/>
      <c r="E124" s="48"/>
      <c r="F124" s="48"/>
      <c r="G124" s="48"/>
      <c r="H124" s="48"/>
      <c r="I124" s="48"/>
      <c r="J124" s="48"/>
    </row>
    <row r="125" spans="1:10">
      <c r="A125" s="48"/>
      <c r="B125" s="48"/>
      <c r="C125" s="48"/>
      <c r="D125" s="48"/>
      <c r="E125" s="48"/>
      <c r="F125" s="48"/>
      <c r="G125" s="48"/>
      <c r="H125" s="48"/>
      <c r="I125" s="48"/>
      <c r="J125" s="48"/>
    </row>
    <row r="126" spans="1:10">
      <c r="A126" s="48"/>
      <c r="B126" s="48"/>
      <c r="C126" s="48"/>
      <c r="D126" s="48"/>
      <c r="E126" s="48"/>
      <c r="F126" s="48"/>
      <c r="G126" s="48"/>
      <c r="H126" s="48"/>
      <c r="I126" s="48"/>
      <c r="J126" s="48"/>
    </row>
    <row r="127" spans="1:10">
      <c r="A127" s="48"/>
      <c r="B127" s="48"/>
      <c r="C127" s="48"/>
      <c r="D127" s="48"/>
      <c r="E127" s="48"/>
      <c r="F127" s="48"/>
      <c r="G127" s="48"/>
      <c r="H127" s="48"/>
      <c r="I127" s="48"/>
      <c r="J127" s="48"/>
    </row>
    <row r="128" spans="1:10">
      <c r="A128" s="48"/>
      <c r="B128" s="48"/>
      <c r="C128" s="48"/>
      <c r="D128" s="48"/>
      <c r="E128" s="48"/>
      <c r="F128" s="48"/>
      <c r="G128" s="48"/>
      <c r="H128" s="48"/>
      <c r="I128" s="48"/>
      <c r="J128" s="48"/>
    </row>
    <row r="129" spans="1:10">
      <c r="A129" s="48"/>
      <c r="B129" s="48"/>
      <c r="C129" s="48"/>
      <c r="D129" s="48"/>
      <c r="E129" s="48"/>
      <c r="F129" s="48"/>
      <c r="G129" s="48"/>
      <c r="H129" s="48"/>
      <c r="I129" s="48"/>
      <c r="J129" s="48"/>
    </row>
    <row r="130" spans="1:10">
      <c r="A130" s="48"/>
      <c r="B130" s="48"/>
      <c r="C130" s="48"/>
      <c r="D130" s="48"/>
      <c r="E130" s="48"/>
      <c r="F130" s="48"/>
      <c r="G130" s="48"/>
      <c r="H130" s="48"/>
      <c r="I130" s="48"/>
      <c r="J130" s="48"/>
    </row>
    <row r="131" spans="1:10">
      <c r="A131" s="48"/>
      <c r="B131" s="48"/>
      <c r="C131" s="48"/>
      <c r="D131" s="48"/>
      <c r="E131" s="48"/>
      <c r="F131" s="48"/>
      <c r="G131" s="48"/>
      <c r="H131" s="48"/>
      <c r="I131" s="48"/>
      <c r="J131" s="48"/>
    </row>
    <row r="132" spans="1:10">
      <c r="A132" s="48"/>
      <c r="B132" s="48"/>
      <c r="C132" s="48"/>
      <c r="D132" s="48"/>
      <c r="E132" s="48"/>
      <c r="F132" s="48"/>
      <c r="G132" s="48"/>
      <c r="H132" s="48"/>
      <c r="I132" s="48"/>
      <c r="J132" s="48"/>
    </row>
    <row r="133" spans="1:10">
      <c r="A133" s="48"/>
      <c r="B133" s="48"/>
      <c r="C133" s="48"/>
      <c r="D133" s="48"/>
      <c r="E133" s="48"/>
      <c r="F133" s="48"/>
      <c r="G133" s="48"/>
      <c r="H133" s="48"/>
      <c r="I133" s="48"/>
      <c r="J133" s="48"/>
    </row>
    <row r="134" spans="1:10">
      <c r="A134" s="48"/>
      <c r="B134" s="48"/>
      <c r="C134" s="48"/>
      <c r="D134" s="48"/>
      <c r="E134" s="48"/>
      <c r="F134" s="48"/>
      <c r="G134" s="48"/>
      <c r="H134" s="48"/>
      <c r="I134" s="48"/>
      <c r="J134" s="48"/>
    </row>
    <row r="135" spans="1:10">
      <c r="A135" s="48"/>
      <c r="B135" s="48"/>
      <c r="C135" s="48"/>
      <c r="D135" s="48"/>
      <c r="E135" s="48"/>
      <c r="F135" s="48"/>
      <c r="G135" s="48"/>
      <c r="H135" s="48"/>
      <c r="I135" s="48"/>
      <c r="J135" s="48"/>
    </row>
    <row r="136" spans="1:10">
      <c r="A136" s="48"/>
      <c r="B136" s="48"/>
      <c r="C136" s="48"/>
      <c r="D136" s="48"/>
      <c r="E136" s="48"/>
      <c r="F136" s="48"/>
      <c r="G136" s="48"/>
      <c r="H136" s="48"/>
      <c r="I136" s="48"/>
      <c r="J136" s="48"/>
    </row>
    <row r="137" spans="1:10">
      <c r="A137" s="48"/>
      <c r="B137" s="48"/>
      <c r="C137" s="48"/>
      <c r="D137" s="48"/>
      <c r="E137" s="48"/>
      <c r="F137" s="48"/>
      <c r="G137" s="48"/>
      <c r="H137" s="48"/>
      <c r="I137" s="48"/>
      <c r="J137" s="48"/>
    </row>
    <row r="138" spans="1:10">
      <c r="A138" s="48"/>
      <c r="B138" s="48"/>
      <c r="C138" s="48"/>
      <c r="D138" s="48"/>
      <c r="E138" s="48"/>
      <c r="F138" s="48"/>
      <c r="G138" s="48"/>
      <c r="H138" s="48"/>
      <c r="I138" s="48"/>
      <c r="J138" s="48"/>
    </row>
    <row r="139" spans="1:10">
      <c r="A139" s="48"/>
      <c r="B139" s="48"/>
      <c r="C139" s="48"/>
      <c r="D139" s="48"/>
      <c r="E139" s="48"/>
      <c r="F139" s="48"/>
      <c r="G139" s="48"/>
      <c r="H139" s="48"/>
      <c r="I139" s="48"/>
      <c r="J139" s="48"/>
    </row>
    <row r="140" spans="1:10">
      <c r="A140" s="48"/>
      <c r="B140" s="48"/>
      <c r="C140" s="48"/>
      <c r="D140" s="48"/>
      <c r="E140" s="48"/>
      <c r="F140" s="48"/>
      <c r="G140" s="48"/>
      <c r="H140" s="48"/>
      <c r="I140" s="48"/>
      <c r="J140" s="48"/>
    </row>
    <row r="141" spans="1:10">
      <c r="A141" s="48"/>
      <c r="B141" s="48"/>
      <c r="C141" s="48"/>
      <c r="D141" s="48"/>
      <c r="E141" s="48"/>
      <c r="F141" s="48"/>
      <c r="G141" s="48"/>
      <c r="H141" s="48"/>
      <c r="I141" s="48"/>
      <c r="J141" s="48"/>
    </row>
    <row r="142" spans="1:10">
      <c r="A142" s="48"/>
      <c r="B142" s="48"/>
      <c r="C142" s="48"/>
      <c r="D142" s="48"/>
      <c r="E142" s="48"/>
      <c r="F142" s="48"/>
      <c r="G142" s="48"/>
      <c r="H142" s="48"/>
      <c r="I142" s="48"/>
      <c r="J142" s="48"/>
    </row>
    <row r="143" spans="1:10">
      <c r="A143" s="48"/>
      <c r="B143" s="48"/>
      <c r="C143" s="48"/>
      <c r="D143" s="48"/>
      <c r="E143" s="48"/>
      <c r="F143" s="48"/>
      <c r="G143" s="48"/>
      <c r="H143" s="48"/>
      <c r="I143" s="48"/>
      <c r="J143" s="48"/>
    </row>
    <row r="144" spans="1:10">
      <c r="A144" s="48"/>
      <c r="B144" s="48"/>
      <c r="C144" s="48"/>
      <c r="D144" s="48"/>
      <c r="E144" s="48"/>
      <c r="F144" s="48"/>
      <c r="G144" s="48"/>
      <c r="H144" s="48"/>
      <c r="I144" s="48"/>
      <c r="J144" s="48"/>
    </row>
    <row r="145" spans="1:10">
      <c r="A145" s="48"/>
      <c r="B145" s="48"/>
      <c r="C145" s="48"/>
      <c r="D145" s="48"/>
      <c r="E145" s="48"/>
      <c r="F145" s="48"/>
      <c r="G145" s="48"/>
      <c r="H145" s="48"/>
      <c r="I145" s="48"/>
      <c r="J145" s="48"/>
    </row>
    <row r="146" spans="1:10">
      <c r="A146" s="48"/>
      <c r="B146" s="48"/>
      <c r="C146" s="48"/>
      <c r="D146" s="48"/>
      <c r="E146" s="48"/>
      <c r="F146" s="48"/>
      <c r="G146" s="48"/>
      <c r="H146" s="48"/>
      <c r="I146" s="48"/>
      <c r="J146" s="48"/>
    </row>
    <row r="147" spans="1:10">
      <c r="A147" s="48"/>
      <c r="B147" s="48"/>
      <c r="C147" s="48"/>
      <c r="D147" s="48"/>
      <c r="E147" s="48"/>
      <c r="F147" s="48"/>
      <c r="G147" s="48"/>
      <c r="H147" s="48"/>
      <c r="I147" s="48"/>
      <c r="J147" s="48"/>
    </row>
    <row r="148" spans="1:10">
      <c r="A148" s="48"/>
      <c r="B148" s="48"/>
      <c r="C148" s="48"/>
      <c r="D148" s="48"/>
      <c r="E148" s="48"/>
      <c r="F148" s="48"/>
      <c r="G148" s="48"/>
      <c r="H148" s="48"/>
      <c r="I148" s="48"/>
      <c r="J148" s="48"/>
    </row>
    <row r="149" spans="1:10">
      <c r="A149" s="48"/>
      <c r="B149" s="48"/>
      <c r="C149" s="48"/>
      <c r="D149" s="48"/>
      <c r="E149" s="48"/>
      <c r="F149" s="48"/>
      <c r="G149" s="48"/>
      <c r="H149" s="48"/>
      <c r="I149" s="48"/>
      <c r="J149" s="48"/>
    </row>
    <row r="150" spans="1:10">
      <c r="A150" s="48"/>
      <c r="B150" s="48"/>
      <c r="C150" s="48"/>
      <c r="D150" s="48"/>
      <c r="E150" s="48"/>
      <c r="F150" s="48"/>
      <c r="G150" s="48"/>
      <c r="H150" s="48"/>
      <c r="I150" s="48"/>
      <c r="J150" s="48"/>
    </row>
    <row r="151" spans="1:10">
      <c r="A151" s="48"/>
      <c r="B151" s="48"/>
      <c r="C151" s="48"/>
      <c r="D151" s="48"/>
      <c r="E151" s="48"/>
      <c r="F151" s="48"/>
      <c r="G151" s="48"/>
      <c r="H151" s="48"/>
      <c r="I151" s="48"/>
      <c r="J151" s="48"/>
    </row>
    <row r="152" spans="1:10">
      <c r="A152" s="48"/>
      <c r="B152" s="48"/>
      <c r="C152" s="48"/>
      <c r="D152" s="48"/>
      <c r="E152" s="48"/>
      <c r="F152" s="48"/>
      <c r="G152" s="48"/>
      <c r="H152" s="48"/>
      <c r="I152" s="48"/>
      <c r="J152" s="48"/>
    </row>
    <row r="153" spans="1:10">
      <c r="A153" s="48"/>
      <c r="B153" s="48"/>
      <c r="C153" s="48"/>
      <c r="D153" s="48"/>
      <c r="E153" s="48"/>
      <c r="F153" s="48"/>
      <c r="G153" s="48"/>
      <c r="H153" s="48"/>
      <c r="I153" s="48"/>
      <c r="J153" s="48"/>
    </row>
    <row r="154" spans="1:10">
      <c r="A154" s="48"/>
      <c r="B154" s="48"/>
      <c r="C154" s="48"/>
      <c r="D154" s="48"/>
      <c r="E154" s="48"/>
      <c r="F154" s="48"/>
      <c r="G154" s="48"/>
      <c r="H154" s="48"/>
      <c r="I154" s="48"/>
      <c r="J154" s="48"/>
    </row>
    <row r="155" spans="1:10">
      <c r="A155" s="48"/>
      <c r="B155" s="48"/>
      <c r="C155" s="48"/>
      <c r="D155" s="48"/>
      <c r="E155" s="48"/>
      <c r="F155" s="48"/>
      <c r="G155" s="48"/>
      <c r="H155" s="48"/>
      <c r="I155" s="48"/>
      <c r="J155" s="48"/>
    </row>
    <row r="156" spans="1:10">
      <c r="A156" s="48"/>
      <c r="B156" s="48"/>
      <c r="C156" s="48"/>
      <c r="D156" s="48"/>
      <c r="E156" s="48"/>
      <c r="F156" s="48"/>
      <c r="G156" s="48"/>
      <c r="H156" s="48"/>
      <c r="I156" s="48"/>
      <c r="J156" s="48"/>
    </row>
    <row r="157" spans="1:10">
      <c r="A157" s="48"/>
      <c r="B157" s="48"/>
      <c r="C157" s="48"/>
      <c r="D157" s="48"/>
      <c r="E157" s="48"/>
      <c r="F157" s="48"/>
      <c r="G157" s="48"/>
      <c r="H157" s="48"/>
      <c r="I157" s="48"/>
      <c r="J157" s="48"/>
    </row>
    <row r="158" spans="1:10">
      <c r="A158" s="48"/>
      <c r="B158" s="48"/>
      <c r="C158" s="48"/>
      <c r="D158" s="48"/>
      <c r="E158" s="48"/>
      <c r="F158" s="48"/>
      <c r="G158" s="48"/>
      <c r="H158" s="48"/>
      <c r="I158" s="48"/>
      <c r="J158" s="48"/>
    </row>
    <row r="159" spans="1:10">
      <c r="A159" s="48"/>
      <c r="B159" s="48"/>
      <c r="C159" s="48"/>
      <c r="D159" s="48"/>
      <c r="E159" s="48"/>
      <c r="F159" s="48"/>
      <c r="G159" s="48"/>
      <c r="H159" s="48"/>
      <c r="I159" s="48"/>
      <c r="J159" s="48"/>
    </row>
    <row r="160" spans="1:10">
      <c r="A160" s="48"/>
      <c r="B160" s="48"/>
      <c r="C160" s="48"/>
      <c r="D160" s="48"/>
      <c r="E160" s="48"/>
      <c r="F160" s="48"/>
      <c r="G160" s="48"/>
      <c r="H160" s="48"/>
      <c r="I160" s="48"/>
      <c r="J160" s="48"/>
    </row>
    <row r="161" spans="1:10">
      <c r="A161" s="48"/>
      <c r="B161" s="48"/>
      <c r="C161" s="48"/>
      <c r="D161" s="48"/>
      <c r="E161" s="48"/>
      <c r="F161" s="48"/>
      <c r="G161" s="48"/>
      <c r="H161" s="48"/>
      <c r="I161" s="48"/>
      <c r="J161" s="48"/>
    </row>
    <row r="162" spans="1:10">
      <c r="A162" s="48"/>
      <c r="B162" s="48"/>
      <c r="C162" s="48"/>
      <c r="D162" s="48"/>
      <c r="E162" s="48"/>
      <c r="F162" s="48"/>
      <c r="G162" s="48"/>
      <c r="H162" s="48"/>
      <c r="I162" s="48"/>
      <c r="J162" s="48"/>
    </row>
    <row r="163" spans="1:10">
      <c r="A163" s="48"/>
      <c r="B163" s="48"/>
      <c r="C163" s="48"/>
      <c r="D163" s="48"/>
      <c r="E163" s="48"/>
      <c r="F163" s="48"/>
      <c r="G163" s="48"/>
      <c r="H163" s="48"/>
      <c r="I163" s="48"/>
      <c r="J163" s="48"/>
    </row>
    <row r="164" spans="1:10">
      <c r="A164" s="48"/>
      <c r="B164" s="48"/>
      <c r="C164" s="48"/>
      <c r="D164" s="48"/>
      <c r="E164" s="48"/>
      <c r="F164" s="48"/>
      <c r="G164" s="48"/>
      <c r="H164" s="48"/>
      <c r="I164" s="48"/>
      <c r="J164" s="48"/>
    </row>
    <row r="165" spans="1:10">
      <c r="A165" s="48"/>
      <c r="B165" s="48"/>
      <c r="C165" s="48"/>
      <c r="D165" s="48"/>
      <c r="E165" s="48"/>
      <c r="F165" s="48"/>
      <c r="G165" s="48"/>
      <c r="H165" s="48"/>
      <c r="I165" s="48"/>
      <c r="J165" s="48"/>
    </row>
    <row r="166" spans="1:10">
      <c r="A166" s="48"/>
      <c r="B166" s="48"/>
      <c r="C166" s="48"/>
      <c r="D166" s="48"/>
      <c r="E166" s="48"/>
      <c r="F166" s="48"/>
      <c r="G166" s="48"/>
      <c r="H166" s="48"/>
      <c r="I166" s="48"/>
      <c r="J166" s="48"/>
    </row>
    <row r="167" spans="1:10">
      <c r="A167" s="48"/>
      <c r="B167" s="48"/>
      <c r="C167" s="48"/>
      <c r="D167" s="48"/>
      <c r="E167" s="48"/>
      <c r="F167" s="48"/>
      <c r="G167" s="48"/>
      <c r="H167" s="48"/>
      <c r="I167" s="48"/>
      <c r="J167" s="48"/>
    </row>
    <row r="168" spans="1:10">
      <c r="A168" s="48"/>
      <c r="B168" s="48"/>
      <c r="C168" s="48"/>
      <c r="D168" s="48"/>
      <c r="E168" s="48"/>
      <c r="F168" s="48"/>
      <c r="G168" s="48"/>
      <c r="H168" s="48"/>
      <c r="I168" s="48"/>
      <c r="J168" s="48"/>
    </row>
    <row r="169" spans="1:10">
      <c r="A169" s="48"/>
      <c r="B169" s="48"/>
      <c r="C169" s="48"/>
      <c r="D169" s="48"/>
      <c r="E169" s="48"/>
      <c r="F169" s="48"/>
      <c r="G169" s="48"/>
      <c r="H169" s="48"/>
      <c r="I169" s="48"/>
      <c r="J169" s="48"/>
    </row>
    <row r="170" spans="1:10">
      <c r="A170" s="48"/>
      <c r="B170" s="48"/>
      <c r="C170" s="48"/>
      <c r="D170" s="48"/>
      <c r="E170" s="48"/>
      <c r="F170" s="48"/>
      <c r="G170" s="48"/>
      <c r="H170" s="48"/>
      <c r="I170" s="48"/>
      <c r="J170" s="48"/>
    </row>
    <row r="171" spans="1:10">
      <c r="A171" s="48"/>
      <c r="B171" s="48"/>
      <c r="C171" s="48"/>
      <c r="D171" s="48"/>
      <c r="E171" s="48"/>
      <c r="F171" s="48"/>
      <c r="G171" s="48"/>
      <c r="H171" s="48"/>
      <c r="I171" s="48"/>
      <c r="J171" s="48"/>
    </row>
    <row r="172" spans="1:10">
      <c r="A172" s="48"/>
      <c r="B172" s="48"/>
      <c r="C172" s="48"/>
      <c r="D172" s="48"/>
      <c r="E172" s="48"/>
      <c r="F172" s="48"/>
      <c r="G172" s="48"/>
      <c r="H172" s="48"/>
      <c r="I172" s="48"/>
      <c r="J172" s="48"/>
    </row>
    <row r="173" spans="1:10">
      <c r="A173" s="48"/>
      <c r="B173" s="48"/>
      <c r="C173" s="48"/>
      <c r="D173" s="48"/>
      <c r="E173" s="48"/>
      <c r="F173" s="48"/>
      <c r="G173" s="48"/>
      <c r="H173" s="48"/>
      <c r="I173" s="48"/>
      <c r="J173" s="48"/>
    </row>
    <row r="174" spans="1:10">
      <c r="A174" s="48"/>
      <c r="B174" s="48"/>
      <c r="C174" s="48"/>
      <c r="D174" s="48"/>
      <c r="E174" s="48"/>
      <c r="F174" s="48"/>
      <c r="G174" s="48"/>
      <c r="H174" s="48"/>
      <c r="I174" s="48"/>
      <c r="J174" s="48"/>
    </row>
    <row r="175" spans="1:10">
      <c r="A175" s="48"/>
      <c r="B175" s="48"/>
      <c r="C175" s="48"/>
      <c r="D175" s="48"/>
      <c r="E175" s="48"/>
      <c r="F175" s="48"/>
      <c r="G175" s="48"/>
      <c r="H175" s="48"/>
      <c r="I175" s="48"/>
      <c r="J175" s="48"/>
    </row>
    <row r="176" spans="1:10">
      <c r="A176" s="48"/>
      <c r="B176" s="48"/>
      <c r="C176" s="48"/>
      <c r="D176" s="48"/>
      <c r="E176" s="48"/>
      <c r="F176" s="48"/>
      <c r="G176" s="48"/>
      <c r="H176" s="48"/>
      <c r="I176" s="48"/>
      <c r="J176" s="48"/>
    </row>
    <row r="177" spans="1:10">
      <c r="A177" s="48"/>
      <c r="B177" s="48"/>
      <c r="C177" s="48"/>
      <c r="D177" s="48"/>
      <c r="E177" s="48"/>
      <c r="F177" s="48"/>
      <c r="G177" s="48"/>
      <c r="H177" s="48"/>
      <c r="I177" s="48"/>
      <c r="J177" s="48"/>
    </row>
    <row r="178" spans="1:10">
      <c r="A178" s="48"/>
      <c r="B178" s="48"/>
      <c r="C178" s="48"/>
      <c r="D178" s="48"/>
      <c r="E178" s="48"/>
      <c r="F178" s="48"/>
      <c r="G178" s="48"/>
      <c r="H178" s="48"/>
      <c r="I178" s="48"/>
      <c r="J178" s="48"/>
    </row>
    <row r="179" spans="1:10">
      <c r="A179" s="48"/>
      <c r="B179" s="48"/>
      <c r="C179" s="48"/>
      <c r="D179" s="48"/>
      <c r="E179" s="48"/>
      <c r="F179" s="48"/>
      <c r="G179" s="48"/>
      <c r="H179" s="48"/>
      <c r="I179" s="48"/>
      <c r="J179" s="48"/>
    </row>
    <row r="180" spans="1:10">
      <c r="A180" s="48"/>
      <c r="B180" s="48"/>
      <c r="C180" s="48"/>
      <c r="D180" s="48"/>
      <c r="E180" s="48"/>
      <c r="F180" s="48"/>
      <c r="G180" s="48"/>
      <c r="H180" s="48"/>
      <c r="I180" s="48"/>
      <c r="J180" s="48"/>
    </row>
    <row r="181" spans="1:10">
      <c r="A181" s="48"/>
      <c r="B181" s="48"/>
      <c r="C181" s="48"/>
      <c r="D181" s="48"/>
      <c r="E181" s="48"/>
      <c r="F181" s="48"/>
      <c r="G181" s="48"/>
      <c r="H181" s="48"/>
      <c r="I181" s="48"/>
      <c r="J181" s="48"/>
    </row>
    <row r="182" spans="1:10">
      <c r="A182" s="48"/>
      <c r="B182" s="48"/>
      <c r="C182" s="48"/>
      <c r="D182" s="48"/>
      <c r="E182" s="48"/>
      <c r="F182" s="48"/>
      <c r="G182" s="48"/>
      <c r="H182" s="48"/>
      <c r="I182" s="48"/>
      <c r="J182" s="48"/>
    </row>
    <row r="183" spans="1:10">
      <c r="A183" s="48"/>
      <c r="B183" s="48"/>
      <c r="C183" s="48"/>
      <c r="D183" s="48"/>
      <c r="E183" s="48"/>
      <c r="F183" s="48"/>
      <c r="G183" s="48"/>
      <c r="H183" s="48"/>
      <c r="I183" s="48"/>
      <c r="J183" s="48"/>
    </row>
    <row r="184" spans="1:10">
      <c r="A184" s="48"/>
      <c r="B184" s="48"/>
      <c r="C184" s="48"/>
      <c r="D184" s="48"/>
      <c r="E184" s="48"/>
      <c r="F184" s="48"/>
      <c r="G184" s="48"/>
      <c r="H184" s="48"/>
      <c r="I184" s="48"/>
      <c r="J184" s="48"/>
    </row>
    <row r="185" spans="1:10">
      <c r="A185" s="48"/>
      <c r="B185" s="48"/>
      <c r="C185" s="48"/>
      <c r="D185" s="48"/>
      <c r="E185" s="48"/>
      <c r="F185" s="48"/>
      <c r="G185" s="48"/>
      <c r="H185" s="48"/>
      <c r="I185" s="48"/>
      <c r="J185" s="48"/>
    </row>
    <row r="186" spans="1:10">
      <c r="A186" s="48"/>
      <c r="B186" s="48"/>
      <c r="C186" s="48"/>
      <c r="D186" s="48"/>
      <c r="E186" s="48"/>
      <c r="F186" s="48"/>
      <c r="G186" s="48"/>
      <c r="H186" s="48"/>
      <c r="I186" s="48"/>
      <c r="J186" s="48"/>
    </row>
    <row r="187" spans="1:10">
      <c r="A187" s="48"/>
      <c r="B187" s="48"/>
      <c r="C187" s="48"/>
      <c r="D187" s="48"/>
      <c r="E187" s="48"/>
      <c r="F187" s="48"/>
      <c r="G187" s="48"/>
      <c r="H187" s="48"/>
      <c r="I187" s="48"/>
      <c r="J187" s="48"/>
    </row>
    <row r="188" spans="1:10">
      <c r="A188" s="48"/>
      <c r="B188" s="48"/>
      <c r="C188" s="48"/>
      <c r="D188" s="48"/>
      <c r="E188" s="48"/>
      <c r="F188" s="48"/>
      <c r="G188" s="48"/>
      <c r="H188" s="48"/>
      <c r="I188" s="48"/>
      <c r="J188" s="48"/>
    </row>
    <row r="189" spans="1:10">
      <c r="A189" s="48"/>
      <c r="B189" s="48"/>
      <c r="C189" s="48"/>
      <c r="D189" s="48"/>
      <c r="E189" s="48"/>
      <c r="F189" s="48"/>
      <c r="G189" s="48"/>
      <c r="H189" s="48"/>
      <c r="I189" s="48"/>
      <c r="J189" s="48"/>
    </row>
    <row r="190" spans="1:10">
      <c r="A190" s="48"/>
      <c r="B190" s="48"/>
      <c r="C190" s="48"/>
      <c r="D190" s="48"/>
      <c r="E190" s="48"/>
      <c r="F190" s="48"/>
      <c r="G190" s="48"/>
      <c r="H190" s="48"/>
      <c r="I190" s="48"/>
      <c r="J190" s="48"/>
    </row>
    <row r="191" spans="1:10">
      <c r="A191" s="48"/>
      <c r="B191" s="48"/>
      <c r="C191" s="48"/>
      <c r="D191" s="48"/>
      <c r="E191" s="48"/>
      <c r="F191" s="48"/>
      <c r="G191" s="48"/>
      <c r="H191" s="48"/>
      <c r="I191" s="48"/>
      <c r="J191" s="48"/>
    </row>
    <row r="192" spans="1:10">
      <c r="A192" s="48"/>
      <c r="B192" s="48"/>
      <c r="C192" s="48"/>
      <c r="D192" s="48"/>
      <c r="E192" s="48"/>
      <c r="F192" s="48"/>
      <c r="G192" s="48"/>
      <c r="H192" s="48"/>
      <c r="I192" s="48"/>
      <c r="J192" s="48"/>
    </row>
    <row r="193" spans="1:10">
      <c r="A193" s="48"/>
      <c r="B193" s="48"/>
      <c r="C193" s="48"/>
      <c r="D193" s="48"/>
      <c r="E193" s="48"/>
      <c r="F193" s="48"/>
      <c r="G193" s="48"/>
      <c r="H193" s="48"/>
      <c r="I193" s="48"/>
      <c r="J193" s="48"/>
    </row>
    <row r="194" spans="1:10">
      <c r="A194" s="48"/>
      <c r="B194" s="48"/>
      <c r="C194" s="48"/>
      <c r="D194" s="48"/>
      <c r="E194" s="48"/>
      <c r="F194" s="48"/>
      <c r="G194" s="48"/>
      <c r="H194" s="48"/>
      <c r="I194" s="48"/>
      <c r="J194" s="48"/>
    </row>
    <row r="195" spans="1:10">
      <c r="A195" s="48"/>
      <c r="B195" s="48"/>
      <c r="C195" s="48"/>
      <c r="D195" s="48"/>
      <c r="E195" s="48"/>
      <c r="F195" s="48"/>
      <c r="G195" s="48"/>
      <c r="H195" s="48"/>
      <c r="I195" s="48"/>
      <c r="J195" s="48"/>
    </row>
    <row r="196" spans="1:10">
      <c r="A196" s="48"/>
      <c r="B196" s="48"/>
      <c r="C196" s="48"/>
      <c r="D196" s="48"/>
      <c r="E196" s="48"/>
      <c r="F196" s="48"/>
      <c r="G196" s="48"/>
      <c r="H196" s="48"/>
      <c r="I196" s="48"/>
      <c r="J196" s="48"/>
    </row>
    <row r="197" spans="1:10">
      <c r="A197" s="48"/>
      <c r="B197" s="48"/>
      <c r="C197" s="48"/>
      <c r="D197" s="48"/>
      <c r="E197" s="48"/>
      <c r="F197" s="48"/>
      <c r="G197" s="48"/>
      <c r="H197" s="48"/>
      <c r="I197" s="48"/>
      <c r="J197" s="48"/>
    </row>
    <row r="198" spans="1:10">
      <c r="A198" s="48"/>
      <c r="B198" s="48"/>
      <c r="C198" s="48"/>
      <c r="D198" s="48"/>
      <c r="E198" s="48"/>
      <c r="F198" s="48"/>
      <c r="G198" s="48"/>
      <c r="H198" s="48"/>
      <c r="I198" s="48"/>
      <c r="J198" s="48"/>
    </row>
    <row r="199" spans="1:10">
      <c r="A199" s="48"/>
      <c r="B199" s="48"/>
      <c r="C199" s="48"/>
      <c r="D199" s="48"/>
      <c r="E199" s="48"/>
      <c r="F199" s="48"/>
      <c r="G199" s="48"/>
      <c r="H199" s="48"/>
      <c r="I199" s="48"/>
      <c r="J199" s="48"/>
    </row>
    <row r="200" spans="1:10">
      <c r="A200" s="48"/>
      <c r="B200" s="48"/>
      <c r="C200" s="48"/>
      <c r="D200" s="48"/>
      <c r="E200" s="48"/>
      <c r="F200" s="48"/>
      <c r="G200" s="48"/>
      <c r="H200" s="48"/>
      <c r="I200" s="48"/>
      <c r="J200" s="48"/>
    </row>
    <row r="201" spans="1:10">
      <c r="A201" s="48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>
      <c r="A202" s="48"/>
      <c r="B202" s="48"/>
      <c r="C202" s="48"/>
      <c r="D202" s="48"/>
      <c r="E202" s="48"/>
      <c r="F202" s="48"/>
      <c r="G202" s="48"/>
      <c r="H202" s="48"/>
      <c r="I202" s="48"/>
      <c r="J202" s="48"/>
    </row>
    <row r="203" spans="1:10">
      <c r="A203" s="48"/>
      <c r="B203" s="48"/>
      <c r="C203" s="48"/>
      <c r="D203" s="48"/>
      <c r="E203" s="48"/>
      <c r="F203" s="48"/>
      <c r="G203" s="48"/>
      <c r="H203" s="48"/>
      <c r="I203" s="48"/>
      <c r="J203" s="48"/>
    </row>
    <row r="204" spans="1:10">
      <c r="A204" s="48"/>
      <c r="B204" s="48"/>
      <c r="C204" s="48"/>
      <c r="D204" s="48"/>
      <c r="E204" s="48"/>
      <c r="F204" s="48"/>
      <c r="G204" s="48"/>
      <c r="H204" s="48"/>
      <c r="I204" s="48"/>
      <c r="J204" s="48"/>
    </row>
    <row r="205" spans="1:10">
      <c r="A205" s="48"/>
      <c r="B205" s="48"/>
      <c r="C205" s="48"/>
      <c r="D205" s="48"/>
      <c r="E205" s="48"/>
      <c r="F205" s="48"/>
      <c r="G205" s="48"/>
      <c r="H205" s="48"/>
      <c r="I205" s="48"/>
      <c r="J205" s="48"/>
    </row>
    <row r="206" spans="1:10">
      <c r="A206" s="48"/>
      <c r="B206" s="48"/>
      <c r="C206" s="48"/>
      <c r="D206" s="48"/>
      <c r="E206" s="48"/>
      <c r="F206" s="48"/>
      <c r="G206" s="48"/>
      <c r="H206" s="48"/>
      <c r="I206" s="48"/>
      <c r="J206" s="48"/>
    </row>
    <row r="207" spans="1:10">
      <c r="A207" s="48"/>
      <c r="B207" s="48"/>
      <c r="C207" s="48"/>
      <c r="D207" s="48"/>
      <c r="E207" s="48"/>
      <c r="F207" s="48"/>
      <c r="G207" s="48"/>
      <c r="H207" s="48"/>
      <c r="I207" s="48"/>
      <c r="J207" s="48"/>
    </row>
    <row r="208" spans="1:10">
      <c r="A208" s="48"/>
      <c r="B208" s="48"/>
      <c r="C208" s="48"/>
      <c r="D208" s="48"/>
      <c r="E208" s="48"/>
      <c r="F208" s="48"/>
      <c r="G208" s="48"/>
      <c r="H208" s="48"/>
      <c r="I208" s="48"/>
      <c r="J208" s="48"/>
    </row>
    <row r="209" spans="1:10">
      <c r="A209" s="48"/>
      <c r="B209" s="48"/>
      <c r="C209" s="48"/>
      <c r="D209" s="48"/>
      <c r="E209" s="48"/>
      <c r="F209" s="48"/>
      <c r="G209" s="48"/>
      <c r="H209" s="48"/>
      <c r="I209" s="48"/>
      <c r="J209" s="48"/>
    </row>
    <row r="210" spans="1:10">
      <c r="A210" s="48"/>
      <c r="B210" s="48"/>
      <c r="C210" s="48"/>
      <c r="D210" s="48"/>
      <c r="E210" s="48"/>
      <c r="F210" s="48"/>
      <c r="G210" s="48"/>
      <c r="H210" s="48"/>
      <c r="I210" s="48"/>
      <c r="J210" s="48"/>
    </row>
    <row r="211" spans="1:10">
      <c r="A211" s="48"/>
      <c r="B211" s="48"/>
      <c r="C211" s="48"/>
      <c r="D211" s="48"/>
      <c r="E211" s="48"/>
      <c r="F211" s="48"/>
      <c r="G211" s="48"/>
      <c r="H211" s="48"/>
      <c r="I211" s="48"/>
      <c r="J211" s="48"/>
    </row>
    <row r="212" spans="1:10">
      <c r="A212" s="48"/>
      <c r="B212" s="48"/>
      <c r="C212" s="48"/>
      <c r="D212" s="48"/>
      <c r="E212" s="48"/>
      <c r="F212" s="48"/>
      <c r="G212" s="48"/>
      <c r="H212" s="48"/>
      <c r="I212" s="48"/>
      <c r="J212" s="48"/>
    </row>
    <row r="213" spans="1:10">
      <c r="A213" s="48"/>
      <c r="B213" s="48"/>
      <c r="C213" s="48"/>
      <c r="D213" s="48"/>
      <c r="E213" s="48"/>
      <c r="F213" s="48"/>
      <c r="G213" s="48"/>
      <c r="H213" s="48"/>
      <c r="I213" s="48"/>
      <c r="J213" s="48"/>
    </row>
    <row r="214" spans="1:10">
      <c r="A214" s="48"/>
      <c r="B214" s="48"/>
      <c r="C214" s="48"/>
      <c r="D214" s="48"/>
      <c r="E214" s="48"/>
      <c r="F214" s="48"/>
      <c r="G214" s="48"/>
      <c r="H214" s="48"/>
      <c r="I214" s="48"/>
      <c r="J214" s="48"/>
    </row>
    <row r="215" spans="1:10">
      <c r="A215" s="48"/>
      <c r="B215" s="48"/>
      <c r="C215" s="48"/>
      <c r="D215" s="48"/>
      <c r="E215" s="48"/>
      <c r="F215" s="48"/>
      <c r="G215" s="48"/>
      <c r="H215" s="48"/>
      <c r="I215" s="48"/>
      <c r="J215" s="48"/>
    </row>
    <row r="216" spans="1:10">
      <c r="A216" s="48"/>
      <c r="B216" s="48"/>
      <c r="C216" s="48"/>
      <c r="D216" s="48"/>
      <c r="E216" s="48"/>
      <c r="F216" s="48"/>
      <c r="G216" s="48"/>
      <c r="H216" s="48"/>
      <c r="I216" s="48"/>
      <c r="J216" s="48"/>
    </row>
    <row r="217" spans="1:10">
      <c r="A217" s="48"/>
      <c r="B217" s="48"/>
      <c r="C217" s="48"/>
      <c r="D217" s="48"/>
      <c r="E217" s="48"/>
      <c r="F217" s="48"/>
      <c r="G217" s="48"/>
      <c r="H217" s="48"/>
      <c r="I217" s="48"/>
      <c r="J217" s="48"/>
    </row>
    <row r="218" spans="1:10">
      <c r="A218" s="48"/>
      <c r="B218" s="48"/>
      <c r="C218" s="48"/>
      <c r="D218" s="48"/>
      <c r="E218" s="48"/>
      <c r="F218" s="48"/>
      <c r="G218" s="48"/>
      <c r="H218" s="48"/>
      <c r="I218" s="48"/>
      <c r="J218" s="48"/>
    </row>
    <row r="219" spans="1:10">
      <c r="A219" s="48"/>
      <c r="B219" s="48"/>
      <c r="C219" s="48"/>
      <c r="D219" s="48"/>
      <c r="E219" s="48"/>
      <c r="F219" s="48"/>
      <c r="G219" s="48"/>
      <c r="H219" s="48"/>
      <c r="I219" s="48"/>
      <c r="J219" s="48"/>
    </row>
    <row r="220" spans="1:10">
      <c r="A220" s="48"/>
      <c r="B220" s="48"/>
      <c r="C220" s="48"/>
      <c r="D220" s="48"/>
      <c r="E220" s="48"/>
      <c r="F220" s="48"/>
      <c r="G220" s="48"/>
      <c r="H220" s="48"/>
      <c r="I220" s="48"/>
      <c r="J220" s="48"/>
    </row>
    <row r="221" spans="1:10">
      <c r="A221" s="48"/>
      <c r="B221" s="48"/>
      <c r="C221" s="48"/>
      <c r="D221" s="48"/>
      <c r="E221" s="48"/>
      <c r="F221" s="48"/>
      <c r="G221" s="48"/>
      <c r="H221" s="48"/>
      <c r="I221" s="48"/>
      <c r="J221" s="48"/>
    </row>
    <row r="222" spans="1:10">
      <c r="A222" s="48"/>
      <c r="B222" s="48"/>
      <c r="C222" s="48"/>
      <c r="D222" s="48"/>
      <c r="E222" s="48"/>
      <c r="F222" s="48"/>
      <c r="G222" s="48"/>
      <c r="H222" s="48"/>
      <c r="I222" s="48"/>
      <c r="J222" s="48"/>
    </row>
    <row r="223" spans="1:10">
      <c r="A223" s="48"/>
      <c r="B223" s="48"/>
      <c r="C223" s="48"/>
      <c r="D223" s="48"/>
      <c r="E223" s="48"/>
      <c r="F223" s="48"/>
      <c r="G223" s="48"/>
      <c r="H223" s="48"/>
      <c r="I223" s="48"/>
      <c r="J223" s="48"/>
    </row>
    <row r="224" spans="1:10">
      <c r="A224" s="48"/>
      <c r="B224" s="48"/>
      <c r="C224" s="48"/>
      <c r="D224" s="48"/>
      <c r="E224" s="48"/>
      <c r="F224" s="48"/>
      <c r="G224" s="48"/>
      <c r="H224" s="48"/>
      <c r="I224" s="48"/>
      <c r="J224" s="48"/>
    </row>
    <row r="225" spans="1:10">
      <c r="A225" s="48"/>
      <c r="B225" s="48"/>
      <c r="C225" s="48"/>
      <c r="D225" s="48"/>
      <c r="E225" s="48"/>
      <c r="F225" s="48"/>
      <c r="G225" s="48"/>
      <c r="H225" s="48"/>
      <c r="I225" s="48"/>
      <c r="J225" s="48"/>
    </row>
    <row r="226" spans="1:10">
      <c r="A226" s="48"/>
      <c r="B226" s="48"/>
      <c r="C226" s="48"/>
      <c r="D226" s="48"/>
      <c r="E226" s="48"/>
      <c r="F226" s="48"/>
      <c r="G226" s="48"/>
      <c r="H226" s="48"/>
      <c r="I226" s="48"/>
      <c r="J226" s="48"/>
    </row>
    <row r="227" spans="1:10">
      <c r="A227" s="48"/>
      <c r="B227" s="48"/>
      <c r="C227" s="48"/>
      <c r="D227" s="48"/>
      <c r="E227" s="48"/>
      <c r="F227" s="48"/>
      <c r="G227" s="48"/>
      <c r="H227" s="48"/>
      <c r="I227" s="48"/>
      <c r="J227" s="48"/>
    </row>
    <row r="228" spans="1:10">
      <c r="A228" s="48"/>
      <c r="B228" s="48"/>
      <c r="C228" s="48"/>
      <c r="D228" s="48"/>
      <c r="E228" s="48"/>
      <c r="F228" s="48"/>
      <c r="G228" s="48"/>
      <c r="H228" s="48"/>
      <c r="I228" s="48"/>
      <c r="J228" s="48"/>
    </row>
    <row r="229" spans="1:10">
      <c r="A229" s="48"/>
      <c r="B229" s="48"/>
      <c r="C229" s="48"/>
      <c r="D229" s="48"/>
      <c r="E229" s="48"/>
      <c r="F229" s="48"/>
      <c r="G229" s="48"/>
      <c r="H229" s="48"/>
      <c r="I229" s="48"/>
      <c r="J229" s="48"/>
    </row>
    <row r="230" spans="1:10">
      <c r="A230" s="48"/>
      <c r="B230" s="48"/>
      <c r="C230" s="48"/>
      <c r="D230" s="48"/>
      <c r="E230" s="48"/>
      <c r="F230" s="48"/>
      <c r="G230" s="48"/>
      <c r="H230" s="48"/>
      <c r="I230" s="48"/>
      <c r="J230" s="48"/>
    </row>
    <row r="231" spans="1:10">
      <c r="A231" s="48"/>
      <c r="B231" s="48"/>
      <c r="C231" s="48"/>
      <c r="D231" s="48"/>
      <c r="E231" s="48"/>
      <c r="F231" s="48"/>
      <c r="G231" s="48"/>
      <c r="H231" s="48"/>
      <c r="I231" s="48"/>
      <c r="J231" s="48"/>
    </row>
    <row r="232" spans="1:10">
      <c r="A232" s="48"/>
      <c r="B232" s="48"/>
      <c r="C232" s="48"/>
      <c r="D232" s="48"/>
      <c r="E232" s="48"/>
      <c r="F232" s="48"/>
      <c r="G232" s="48"/>
      <c r="H232" s="48"/>
      <c r="I232" s="48"/>
      <c r="J232" s="48"/>
    </row>
    <row r="233" spans="1:10">
      <c r="A233" s="48"/>
      <c r="B233" s="48"/>
      <c r="C233" s="48"/>
      <c r="D233" s="48"/>
      <c r="E233" s="48"/>
      <c r="F233" s="48"/>
      <c r="G233" s="48"/>
      <c r="H233" s="48"/>
      <c r="I233" s="48"/>
      <c r="J233" s="48"/>
    </row>
    <row r="234" spans="1:10">
      <c r="A234" s="48"/>
      <c r="B234" s="48"/>
      <c r="C234" s="48"/>
      <c r="D234" s="48"/>
      <c r="E234" s="48"/>
      <c r="F234" s="48"/>
      <c r="G234" s="48"/>
      <c r="H234" s="48"/>
      <c r="I234" s="48"/>
      <c r="J234" s="48"/>
    </row>
    <row r="235" spans="1:10">
      <c r="A235" s="48"/>
      <c r="B235" s="48"/>
      <c r="C235" s="48"/>
      <c r="D235" s="48"/>
      <c r="E235" s="48"/>
      <c r="F235" s="48"/>
      <c r="G235" s="48"/>
      <c r="H235" s="48"/>
      <c r="I235" s="48"/>
      <c r="J235" s="48"/>
    </row>
    <row r="236" spans="1:10">
      <c r="A236" s="48"/>
      <c r="B236" s="48"/>
      <c r="C236" s="48"/>
      <c r="D236" s="48"/>
      <c r="E236" s="48"/>
      <c r="F236" s="48"/>
      <c r="G236" s="48"/>
      <c r="H236" s="48"/>
      <c r="I236" s="48"/>
      <c r="J236" s="48"/>
    </row>
    <row r="237" spans="1:10">
      <c r="A237" s="48"/>
      <c r="B237" s="48"/>
      <c r="C237" s="48"/>
      <c r="D237" s="48"/>
      <c r="E237" s="48"/>
      <c r="F237" s="48"/>
      <c r="G237" s="48"/>
      <c r="H237" s="48"/>
      <c r="I237" s="48"/>
      <c r="J237" s="48"/>
    </row>
    <row r="238" spans="1:10">
      <c r="A238" s="48"/>
      <c r="B238" s="48"/>
      <c r="C238" s="48"/>
      <c r="D238" s="48"/>
      <c r="E238" s="48"/>
      <c r="F238" s="48"/>
      <c r="G238" s="48"/>
      <c r="H238" s="48"/>
      <c r="I238" s="48"/>
      <c r="J238" s="48"/>
    </row>
    <row r="239" spans="1:10">
      <c r="A239" s="48"/>
      <c r="B239" s="48"/>
      <c r="C239" s="48"/>
      <c r="D239" s="48"/>
      <c r="E239" s="48"/>
      <c r="F239" s="48"/>
      <c r="G239" s="48"/>
      <c r="H239" s="48"/>
      <c r="I239" s="48"/>
      <c r="J239" s="48"/>
    </row>
    <row r="240" spans="1:10">
      <c r="A240" s="48"/>
      <c r="B240" s="48"/>
      <c r="C240" s="48"/>
      <c r="D240" s="48"/>
      <c r="E240" s="48"/>
      <c r="F240" s="48"/>
      <c r="G240" s="48"/>
      <c r="H240" s="48"/>
      <c r="I240" s="48"/>
      <c r="J240" s="48"/>
    </row>
    <row r="241" spans="1:10">
      <c r="A241" s="48"/>
      <c r="B241" s="48"/>
      <c r="C241" s="48"/>
      <c r="D241" s="48"/>
      <c r="E241" s="48"/>
      <c r="F241" s="48"/>
      <c r="G241" s="48"/>
      <c r="H241" s="48"/>
      <c r="I241" s="48"/>
      <c r="J241" s="48"/>
    </row>
    <row r="242" spans="1:10">
      <c r="A242" s="48"/>
      <c r="B242" s="48"/>
      <c r="C242" s="48"/>
      <c r="D242" s="48"/>
      <c r="E242" s="48"/>
      <c r="F242" s="48"/>
      <c r="G242" s="48"/>
      <c r="H242" s="48"/>
      <c r="I242" s="48"/>
      <c r="J242" s="48"/>
    </row>
    <row r="243" spans="1:10">
      <c r="A243" s="48"/>
      <c r="B243" s="48"/>
      <c r="C243" s="48"/>
      <c r="D243" s="48"/>
      <c r="E243" s="48"/>
      <c r="F243" s="48"/>
      <c r="G243" s="48"/>
      <c r="H243" s="48"/>
      <c r="I243" s="48"/>
      <c r="J243" s="48"/>
    </row>
    <row r="244" spans="1:10">
      <c r="A244" s="48"/>
      <c r="B244" s="48"/>
      <c r="C244" s="48"/>
      <c r="D244" s="48"/>
      <c r="E244" s="48"/>
      <c r="F244" s="48"/>
      <c r="G244" s="48"/>
      <c r="H244" s="48"/>
      <c r="I244" s="48"/>
      <c r="J244" s="48"/>
    </row>
    <row r="245" spans="1:10">
      <c r="A245" s="48"/>
      <c r="B245" s="48"/>
      <c r="C245" s="48"/>
      <c r="D245" s="48"/>
      <c r="E245" s="48"/>
      <c r="F245" s="48"/>
      <c r="G245" s="48"/>
      <c r="H245" s="48"/>
      <c r="I245" s="48"/>
      <c r="J245" s="48"/>
    </row>
    <row r="246" spans="1:10">
      <c r="A246" s="48"/>
      <c r="B246" s="48"/>
      <c r="C246" s="48"/>
      <c r="D246" s="48"/>
      <c r="E246" s="48"/>
      <c r="F246" s="48"/>
      <c r="G246" s="48"/>
      <c r="H246" s="48"/>
      <c r="I246" s="48"/>
      <c r="J246" s="48"/>
    </row>
    <row r="247" spans="1:10">
      <c r="A247" s="48"/>
      <c r="B247" s="48"/>
      <c r="C247" s="48"/>
      <c r="D247" s="48"/>
      <c r="E247" s="48"/>
      <c r="F247" s="48"/>
      <c r="G247" s="48"/>
      <c r="H247" s="48"/>
      <c r="I247" s="48"/>
      <c r="J247" s="48"/>
    </row>
    <row r="248" spans="1:10">
      <c r="A248" s="48"/>
      <c r="B248" s="48"/>
      <c r="C248" s="48"/>
      <c r="D248" s="48"/>
      <c r="E248" s="48"/>
      <c r="F248" s="48"/>
      <c r="G248" s="48"/>
      <c r="H248" s="48"/>
      <c r="I248" s="48"/>
      <c r="J248" s="48"/>
    </row>
    <row r="249" spans="1:10">
      <c r="A249" s="48"/>
      <c r="B249" s="48"/>
      <c r="C249" s="48"/>
      <c r="D249" s="48"/>
      <c r="E249" s="48"/>
      <c r="F249" s="48"/>
      <c r="G249" s="48"/>
      <c r="H249" s="48"/>
      <c r="I249" s="48"/>
      <c r="J249" s="48"/>
    </row>
    <row r="250" spans="1:10">
      <c r="A250" s="48"/>
      <c r="B250" s="48"/>
      <c r="C250" s="48"/>
      <c r="D250" s="48"/>
      <c r="E250" s="48"/>
      <c r="F250" s="48"/>
      <c r="G250" s="48"/>
      <c r="H250" s="48"/>
      <c r="I250" s="48"/>
      <c r="J250" s="48"/>
    </row>
    <row r="251" spans="1:10">
      <c r="A251" s="48"/>
      <c r="B251" s="48"/>
      <c r="C251" s="48"/>
      <c r="D251" s="48"/>
      <c r="E251" s="48"/>
      <c r="F251" s="48"/>
      <c r="G251" s="48"/>
      <c r="H251" s="48"/>
      <c r="I251" s="48"/>
      <c r="J251" s="48"/>
    </row>
    <row r="252" spans="1:10">
      <c r="A252" s="48"/>
      <c r="B252" s="48"/>
      <c r="C252" s="48"/>
      <c r="D252" s="48"/>
      <c r="E252" s="48"/>
      <c r="F252" s="48"/>
      <c r="G252" s="48"/>
      <c r="H252" s="48"/>
      <c r="I252" s="48"/>
      <c r="J252" s="48"/>
    </row>
    <row r="253" spans="1:10">
      <c r="A253" s="48"/>
      <c r="B253" s="48"/>
      <c r="C253" s="48"/>
      <c r="D253" s="48"/>
      <c r="E253" s="48"/>
      <c r="F253" s="48"/>
      <c r="G253" s="48"/>
      <c r="H253" s="48"/>
      <c r="I253" s="48"/>
      <c r="J253" s="48"/>
    </row>
    <row r="254" spans="1:10">
      <c r="A254" s="48"/>
      <c r="B254" s="48"/>
      <c r="C254" s="48"/>
      <c r="D254" s="48"/>
      <c r="E254" s="48"/>
      <c r="F254" s="48"/>
      <c r="G254" s="48"/>
      <c r="H254" s="48"/>
      <c r="I254" s="48"/>
      <c r="J254" s="48"/>
    </row>
    <row r="255" spans="1:10">
      <c r="A255" s="48"/>
      <c r="B255" s="48"/>
      <c r="C255" s="48"/>
      <c r="D255" s="48"/>
      <c r="E255" s="48"/>
      <c r="F255" s="48"/>
      <c r="G255" s="48"/>
      <c r="H255" s="48"/>
      <c r="I255" s="48"/>
      <c r="J255" s="48"/>
    </row>
    <row r="256" spans="1:10">
      <c r="A256" s="48"/>
      <c r="B256" s="48"/>
      <c r="C256" s="48"/>
      <c r="D256" s="48"/>
      <c r="E256" s="48"/>
      <c r="F256" s="48"/>
      <c r="G256" s="48"/>
      <c r="H256" s="48"/>
      <c r="I256" s="48"/>
      <c r="J256" s="48"/>
    </row>
    <row r="257" spans="1:10">
      <c r="A257" s="48"/>
      <c r="B257" s="48"/>
      <c r="C257" s="48"/>
      <c r="D257" s="48"/>
      <c r="E257" s="48"/>
      <c r="F257" s="48"/>
      <c r="G257" s="48"/>
      <c r="H257" s="48"/>
      <c r="I257" s="48"/>
      <c r="J257" s="48"/>
    </row>
    <row r="258" spans="1:10">
      <c r="A258" s="48"/>
      <c r="B258" s="48"/>
      <c r="C258" s="48"/>
      <c r="D258" s="48"/>
      <c r="E258" s="48"/>
      <c r="F258" s="48"/>
      <c r="G258" s="48"/>
      <c r="H258" s="48"/>
      <c r="I258" s="48"/>
      <c r="J258" s="48"/>
    </row>
    <row r="259" spans="1:10">
      <c r="A259" s="48"/>
      <c r="B259" s="48"/>
      <c r="C259" s="48"/>
      <c r="D259" s="48"/>
      <c r="E259" s="48"/>
      <c r="F259" s="48"/>
      <c r="G259" s="48"/>
      <c r="H259" s="48"/>
      <c r="I259" s="48"/>
      <c r="J259" s="48"/>
    </row>
    <row r="260" spans="1:10">
      <c r="A260" s="48"/>
      <c r="B260" s="48"/>
      <c r="C260" s="48"/>
      <c r="D260" s="48"/>
      <c r="E260" s="48"/>
      <c r="F260" s="48"/>
      <c r="G260" s="48"/>
      <c r="H260" s="48"/>
      <c r="I260" s="48"/>
      <c r="J260" s="48"/>
    </row>
    <row r="261" spans="1:10">
      <c r="A261" s="48"/>
      <c r="B261" s="48"/>
      <c r="C261" s="48"/>
      <c r="D261" s="48"/>
      <c r="E261" s="48"/>
      <c r="F261" s="48"/>
      <c r="G261" s="48"/>
      <c r="H261" s="48"/>
      <c r="I261" s="48"/>
      <c r="J261" s="48"/>
    </row>
    <row r="262" spans="1:10">
      <c r="A262" s="48"/>
      <c r="B262" s="48"/>
      <c r="C262" s="48"/>
      <c r="D262" s="48"/>
      <c r="E262" s="48"/>
      <c r="F262" s="48"/>
      <c r="G262" s="48"/>
      <c r="H262" s="48"/>
      <c r="I262" s="48"/>
      <c r="J262" s="48"/>
    </row>
    <row r="263" spans="1:10">
      <c r="A263" s="48"/>
      <c r="B263" s="48"/>
      <c r="C263" s="48"/>
      <c r="D263" s="48"/>
      <c r="E263" s="48"/>
      <c r="F263" s="48"/>
      <c r="G263" s="48"/>
      <c r="H263" s="48"/>
      <c r="I263" s="48"/>
      <c r="J263" s="48"/>
    </row>
    <row r="264" spans="1:10">
      <c r="A264" s="48"/>
      <c r="B264" s="48"/>
      <c r="C264" s="48"/>
      <c r="D264" s="48"/>
      <c r="E264" s="48"/>
      <c r="F264" s="48"/>
      <c r="G264" s="48"/>
      <c r="H264" s="48"/>
      <c r="I264" s="48"/>
      <c r="J264" s="48"/>
    </row>
    <row r="265" spans="1:10">
      <c r="A265" s="48"/>
      <c r="B265" s="48"/>
      <c r="C265" s="48"/>
      <c r="D265" s="48"/>
      <c r="E265" s="48"/>
      <c r="F265" s="48"/>
      <c r="G265" s="48"/>
      <c r="H265" s="48"/>
      <c r="I265" s="48"/>
      <c r="J265" s="48"/>
    </row>
    <row r="266" spans="1:10">
      <c r="A266" s="48"/>
      <c r="B266" s="48"/>
      <c r="C266" s="48"/>
      <c r="D266" s="48"/>
      <c r="E266" s="48"/>
      <c r="F266" s="48"/>
      <c r="G266" s="48"/>
      <c r="H266" s="48"/>
      <c r="I266" s="48"/>
      <c r="J266" s="48"/>
    </row>
    <row r="267" spans="1:10">
      <c r="A267" s="48"/>
      <c r="B267" s="48"/>
      <c r="C267" s="48"/>
      <c r="D267" s="48"/>
      <c r="E267" s="48"/>
      <c r="F267" s="48"/>
      <c r="G267" s="48"/>
      <c r="H267" s="48"/>
      <c r="I267" s="48"/>
      <c r="J267" s="48"/>
    </row>
    <row r="268" spans="1:10">
      <c r="A268" s="48"/>
      <c r="B268" s="48"/>
      <c r="C268" s="48"/>
      <c r="D268" s="48"/>
      <c r="E268" s="48"/>
      <c r="F268" s="48"/>
      <c r="G268" s="48"/>
      <c r="H268" s="48"/>
      <c r="I268" s="48"/>
      <c r="J268" s="48"/>
    </row>
    <row r="269" spans="1:10">
      <c r="A269" s="48"/>
      <c r="B269" s="48"/>
      <c r="C269" s="48"/>
      <c r="D269" s="48"/>
      <c r="E269" s="48"/>
      <c r="F269" s="48"/>
      <c r="G269" s="48"/>
      <c r="H269" s="48"/>
      <c r="I269" s="48"/>
      <c r="J269" s="48"/>
    </row>
    <row r="270" spans="1:10">
      <c r="A270" s="48"/>
      <c r="B270" s="48"/>
      <c r="C270" s="48"/>
      <c r="D270" s="48"/>
      <c r="E270" s="48"/>
      <c r="F270" s="48"/>
      <c r="G270" s="48"/>
      <c r="H270" s="48"/>
      <c r="I270" s="48"/>
      <c r="J270" s="48"/>
    </row>
    <row r="271" spans="1:10">
      <c r="A271" s="48"/>
      <c r="B271" s="48"/>
      <c r="C271" s="48"/>
      <c r="D271" s="48"/>
      <c r="E271" s="48"/>
      <c r="F271" s="48"/>
      <c r="G271" s="48"/>
      <c r="H271" s="48"/>
      <c r="I271" s="48"/>
      <c r="J271" s="48"/>
    </row>
    <row r="272" spans="1:10">
      <c r="A272" s="48"/>
      <c r="B272" s="48"/>
      <c r="C272" s="48"/>
      <c r="D272" s="48"/>
      <c r="E272" s="48"/>
      <c r="F272" s="48"/>
      <c r="G272" s="48"/>
      <c r="H272" s="48"/>
      <c r="I272" s="48"/>
      <c r="J272" s="48"/>
    </row>
    <row r="273" spans="1:10">
      <c r="A273" s="48"/>
      <c r="B273" s="48"/>
      <c r="C273" s="48"/>
      <c r="D273" s="48"/>
      <c r="E273" s="48"/>
      <c r="F273" s="48"/>
      <c r="G273" s="48"/>
      <c r="H273" s="48"/>
      <c r="I273" s="48"/>
      <c r="J273" s="48"/>
    </row>
    <row r="274" spans="1:10">
      <c r="A274" s="48"/>
      <c r="B274" s="48"/>
      <c r="C274" s="48"/>
      <c r="D274" s="48"/>
      <c r="E274" s="48"/>
      <c r="F274" s="48"/>
      <c r="G274" s="48"/>
      <c r="H274" s="48"/>
      <c r="I274" s="48"/>
      <c r="J274" s="48"/>
    </row>
    <row r="275" spans="1:10">
      <c r="A275" s="48"/>
      <c r="B275" s="48"/>
      <c r="C275" s="48"/>
      <c r="D275" s="48"/>
      <c r="E275" s="48"/>
      <c r="F275" s="48"/>
      <c r="G275" s="48"/>
      <c r="H275" s="48"/>
      <c r="I275" s="48"/>
      <c r="J275" s="48"/>
    </row>
    <row r="276" spans="1:10">
      <c r="A276" s="48"/>
      <c r="B276" s="48"/>
      <c r="C276" s="48"/>
      <c r="D276" s="48"/>
      <c r="E276" s="48"/>
      <c r="F276" s="48"/>
      <c r="G276" s="48"/>
      <c r="H276" s="48"/>
      <c r="I276" s="48"/>
      <c r="J276" s="48"/>
    </row>
    <row r="277" spans="1:10">
      <c r="A277" s="48"/>
      <c r="B277" s="48"/>
      <c r="C277" s="48"/>
      <c r="D277" s="48"/>
      <c r="E277" s="48"/>
      <c r="F277" s="48"/>
      <c r="G277" s="48"/>
      <c r="H277" s="48"/>
      <c r="I277" s="48"/>
      <c r="J277" s="48"/>
    </row>
    <row r="278" spans="1:10">
      <c r="A278" s="48"/>
      <c r="B278" s="48"/>
      <c r="C278" s="48"/>
      <c r="D278" s="48"/>
      <c r="E278" s="48"/>
      <c r="F278" s="48"/>
      <c r="G278" s="48"/>
      <c r="H278" s="48"/>
      <c r="I278" s="48"/>
      <c r="J278" s="48"/>
    </row>
    <row r="279" spans="1:10">
      <c r="A279" s="48"/>
      <c r="B279" s="48"/>
      <c r="C279" s="48"/>
      <c r="D279" s="48"/>
      <c r="E279" s="48"/>
      <c r="F279" s="48"/>
      <c r="G279" s="48"/>
      <c r="H279" s="48"/>
      <c r="I279" s="48"/>
      <c r="J279" s="48"/>
    </row>
    <row r="280" spans="1:10">
      <c r="A280" s="48"/>
      <c r="B280" s="48"/>
      <c r="C280" s="48"/>
      <c r="D280" s="48"/>
      <c r="E280" s="48"/>
      <c r="F280" s="48"/>
      <c r="G280" s="48"/>
      <c r="H280" s="48"/>
      <c r="I280" s="48"/>
      <c r="J280" s="48"/>
    </row>
    <row r="281" spans="1:10">
      <c r="A281" s="48"/>
      <c r="B281" s="48"/>
      <c r="C281" s="48"/>
      <c r="D281" s="48"/>
      <c r="E281" s="48"/>
      <c r="F281" s="48"/>
      <c r="G281" s="48"/>
      <c r="H281" s="48"/>
      <c r="I281" s="48"/>
      <c r="J281" s="48"/>
    </row>
    <row r="282" spans="1:10">
      <c r="A282" s="48"/>
      <c r="B282" s="48"/>
      <c r="C282" s="48"/>
      <c r="D282" s="48"/>
      <c r="E282" s="48"/>
      <c r="F282" s="48"/>
      <c r="G282" s="48"/>
      <c r="H282" s="48"/>
      <c r="I282" s="48"/>
      <c r="J282" s="48"/>
    </row>
    <row r="283" spans="1:10">
      <c r="A283" s="48"/>
      <c r="B283" s="48"/>
      <c r="C283" s="48"/>
      <c r="D283" s="48"/>
      <c r="E283" s="48"/>
      <c r="F283" s="48"/>
      <c r="G283" s="48"/>
      <c r="H283" s="48"/>
      <c r="I283" s="48"/>
      <c r="J283" s="48"/>
    </row>
    <row r="284" spans="1:10">
      <c r="A284" s="48"/>
      <c r="B284" s="48"/>
      <c r="C284" s="48"/>
      <c r="D284" s="48"/>
      <c r="E284" s="48"/>
      <c r="F284" s="48"/>
      <c r="G284" s="48"/>
      <c r="H284" s="48"/>
      <c r="I284" s="48"/>
      <c r="J284" s="48"/>
    </row>
    <row r="285" spans="1:10">
      <c r="A285" s="48"/>
      <c r="B285" s="48"/>
      <c r="C285" s="48"/>
      <c r="D285" s="48"/>
      <c r="E285" s="48"/>
      <c r="F285" s="48"/>
      <c r="G285" s="48"/>
      <c r="H285" s="48"/>
      <c r="I285" s="48"/>
      <c r="J285" s="48"/>
    </row>
    <row r="286" spans="1:10">
      <c r="A286" s="48"/>
      <c r="B286" s="48"/>
      <c r="C286" s="48"/>
      <c r="D286" s="48"/>
      <c r="E286" s="48"/>
      <c r="F286" s="48"/>
      <c r="G286" s="48"/>
      <c r="H286" s="48"/>
      <c r="I286" s="48"/>
      <c r="J286" s="48"/>
    </row>
    <row r="287" spans="1:10">
      <c r="A287" s="48"/>
      <c r="B287" s="48"/>
      <c r="C287" s="48"/>
      <c r="D287" s="48"/>
      <c r="E287" s="48"/>
      <c r="F287" s="48"/>
      <c r="G287" s="48"/>
      <c r="H287" s="48"/>
      <c r="I287" s="48"/>
      <c r="J287" s="48"/>
    </row>
    <row r="288" spans="1:10">
      <c r="A288" s="48"/>
      <c r="B288" s="48"/>
      <c r="C288" s="48"/>
      <c r="D288" s="48"/>
      <c r="E288" s="48"/>
      <c r="F288" s="48"/>
      <c r="G288" s="48"/>
      <c r="H288" s="48"/>
      <c r="I288" s="48"/>
      <c r="J288" s="48"/>
    </row>
    <row r="289" spans="1:10">
      <c r="A289" s="48"/>
      <c r="B289" s="48"/>
      <c r="C289" s="48"/>
      <c r="D289" s="48"/>
      <c r="E289" s="48"/>
      <c r="F289" s="48"/>
      <c r="G289" s="48"/>
      <c r="H289" s="48"/>
      <c r="I289" s="48"/>
      <c r="J289" s="48"/>
    </row>
    <row r="290" spans="1:10">
      <c r="A290" s="48"/>
      <c r="B290" s="48"/>
      <c r="C290" s="48"/>
      <c r="D290" s="48"/>
      <c r="E290" s="48"/>
      <c r="F290" s="48"/>
      <c r="G290" s="48"/>
      <c r="H290" s="48"/>
      <c r="I290" s="48"/>
      <c r="J290" s="48"/>
    </row>
    <row r="291" spans="1:10">
      <c r="A291" s="48"/>
      <c r="B291" s="48"/>
      <c r="C291" s="48"/>
      <c r="D291" s="48"/>
      <c r="E291" s="48"/>
      <c r="F291" s="48"/>
      <c r="G291" s="48"/>
      <c r="H291" s="48"/>
      <c r="I291" s="48"/>
      <c r="J291" s="48"/>
    </row>
    <row r="292" spans="1:10">
      <c r="A292" s="48"/>
      <c r="B292" s="48"/>
      <c r="C292" s="48"/>
      <c r="D292" s="48"/>
      <c r="E292" s="48"/>
      <c r="F292" s="48"/>
      <c r="G292" s="48"/>
      <c r="H292" s="48"/>
      <c r="I292" s="48"/>
      <c r="J292" s="48"/>
    </row>
    <row r="293" spans="1:10">
      <c r="A293" s="48"/>
      <c r="B293" s="48"/>
      <c r="C293" s="48"/>
      <c r="D293" s="48"/>
      <c r="E293" s="48"/>
      <c r="F293" s="48"/>
      <c r="G293" s="48"/>
      <c r="H293" s="48"/>
      <c r="I293" s="48"/>
      <c r="J293" s="48"/>
    </row>
    <row r="294" spans="1:10">
      <c r="A294" s="48"/>
      <c r="B294" s="48"/>
      <c r="C294" s="48"/>
      <c r="D294" s="48"/>
      <c r="E294" s="48"/>
      <c r="F294" s="48"/>
      <c r="G294" s="48"/>
      <c r="H294" s="48"/>
      <c r="I294" s="48"/>
      <c r="J294" s="48"/>
    </row>
    <row r="295" spans="1:10">
      <c r="A295" s="48"/>
      <c r="B295" s="48"/>
      <c r="C295" s="48"/>
      <c r="D295" s="48"/>
      <c r="E295" s="48"/>
      <c r="F295" s="48"/>
      <c r="G295" s="48"/>
      <c r="H295" s="48"/>
      <c r="I295" s="48"/>
      <c r="J295" s="48"/>
    </row>
    <row r="296" spans="1:10">
      <c r="A296" s="48"/>
      <c r="B296" s="48"/>
      <c r="C296" s="48"/>
      <c r="D296" s="48"/>
      <c r="E296" s="48"/>
      <c r="F296" s="48"/>
      <c r="G296" s="48"/>
      <c r="H296" s="48"/>
      <c r="I296" s="48"/>
      <c r="J296" s="48"/>
    </row>
    <row r="297" spans="1:10">
      <c r="A297" s="48"/>
      <c r="B297" s="48"/>
      <c r="C297" s="48"/>
      <c r="D297" s="48"/>
      <c r="E297" s="48"/>
      <c r="F297" s="48"/>
      <c r="G297" s="48"/>
      <c r="H297" s="48"/>
      <c r="I297" s="48"/>
      <c r="J297" s="48"/>
    </row>
    <row r="298" spans="1:10">
      <c r="A298" s="48"/>
      <c r="B298" s="48"/>
      <c r="C298" s="48"/>
      <c r="D298" s="48"/>
      <c r="E298" s="48"/>
      <c r="F298" s="48"/>
      <c r="G298" s="48"/>
      <c r="H298" s="48"/>
      <c r="I298" s="48"/>
      <c r="J298" s="48"/>
    </row>
    <row r="299" spans="1:10">
      <c r="A299" s="48"/>
      <c r="B299" s="48"/>
      <c r="C299" s="48"/>
      <c r="D299" s="48"/>
      <c r="E299" s="48"/>
      <c r="F299" s="48"/>
      <c r="G299" s="48"/>
      <c r="H299" s="48"/>
      <c r="I299" s="48"/>
      <c r="J299" s="48"/>
    </row>
    <row r="300" spans="1:10">
      <c r="A300" s="48"/>
      <c r="B300" s="48"/>
      <c r="C300" s="48"/>
      <c r="D300" s="48"/>
      <c r="E300" s="48"/>
      <c r="F300" s="48"/>
      <c r="G300" s="48"/>
      <c r="H300" s="48"/>
      <c r="I300" s="48"/>
      <c r="J300" s="48"/>
    </row>
    <row r="301" spans="1:10">
      <c r="A301" s="48"/>
      <c r="B301" s="48"/>
      <c r="C301" s="48"/>
      <c r="D301" s="48"/>
      <c r="E301" s="48"/>
      <c r="F301" s="48"/>
      <c r="G301" s="48"/>
      <c r="H301" s="48"/>
      <c r="I301" s="48"/>
      <c r="J301" s="48"/>
    </row>
    <row r="302" spans="1:10">
      <c r="A302" s="48"/>
      <c r="B302" s="48"/>
      <c r="C302" s="48"/>
      <c r="D302" s="48"/>
      <c r="E302" s="48"/>
      <c r="F302" s="48"/>
      <c r="G302" s="48"/>
      <c r="H302" s="48"/>
      <c r="I302" s="48"/>
      <c r="J302" s="48"/>
    </row>
    <row r="303" spans="1:10">
      <c r="A303" s="48"/>
      <c r="B303" s="48"/>
      <c r="C303" s="48"/>
      <c r="D303" s="48"/>
      <c r="E303" s="48"/>
      <c r="F303" s="48"/>
      <c r="G303" s="48"/>
      <c r="H303" s="48"/>
      <c r="I303" s="48"/>
      <c r="J303" s="48"/>
    </row>
    <row r="304" spans="1:10">
      <c r="A304" s="48"/>
      <c r="B304" s="48"/>
      <c r="C304" s="48"/>
      <c r="D304" s="48"/>
      <c r="E304" s="48"/>
      <c r="F304" s="48"/>
      <c r="G304" s="48"/>
      <c r="H304" s="48"/>
      <c r="I304" s="48"/>
      <c r="J304" s="48"/>
    </row>
    <row r="305" spans="1:10">
      <c r="A305" s="48"/>
      <c r="B305" s="48"/>
      <c r="C305" s="48"/>
      <c r="D305" s="48"/>
      <c r="E305" s="48"/>
      <c r="F305" s="48"/>
      <c r="G305" s="48"/>
      <c r="H305" s="48"/>
      <c r="I305" s="48"/>
      <c r="J305" s="48"/>
    </row>
    <row r="306" spans="1:10">
      <c r="A306" s="48"/>
      <c r="B306" s="48"/>
      <c r="C306" s="48"/>
      <c r="D306" s="48"/>
      <c r="E306" s="48"/>
      <c r="F306" s="48"/>
      <c r="G306" s="48"/>
      <c r="H306" s="48"/>
      <c r="I306" s="48"/>
      <c r="J306" s="48"/>
    </row>
    <row r="307" spans="1:10">
      <c r="A307" s="48"/>
      <c r="B307" s="48"/>
      <c r="C307" s="48"/>
      <c r="D307" s="48"/>
      <c r="E307" s="48"/>
      <c r="F307" s="48"/>
      <c r="G307" s="48"/>
      <c r="H307" s="48"/>
      <c r="I307" s="48"/>
      <c r="J307" s="48"/>
    </row>
    <row r="308" spans="1:10">
      <c r="A308" s="48"/>
      <c r="B308" s="48"/>
      <c r="C308" s="48"/>
      <c r="D308" s="48"/>
      <c r="E308" s="48"/>
      <c r="F308" s="48"/>
      <c r="G308" s="48"/>
      <c r="H308" s="48"/>
      <c r="I308" s="48"/>
      <c r="J308" s="48"/>
    </row>
    <row r="309" spans="1:10">
      <c r="A309" s="48"/>
      <c r="B309" s="48"/>
      <c r="C309" s="48"/>
      <c r="D309" s="48"/>
      <c r="E309" s="48"/>
      <c r="F309" s="48"/>
      <c r="G309" s="48"/>
      <c r="H309" s="48"/>
      <c r="I309" s="48"/>
      <c r="J309" s="48"/>
    </row>
    <row r="310" spans="1:10">
      <c r="A310" s="48"/>
      <c r="B310" s="48"/>
      <c r="C310" s="48"/>
      <c r="D310" s="48"/>
      <c r="E310" s="48"/>
      <c r="F310" s="48"/>
      <c r="G310" s="48"/>
      <c r="H310" s="48"/>
      <c r="I310" s="48"/>
      <c r="J310" s="48"/>
    </row>
    <row r="311" spans="1:10">
      <c r="A311" s="48"/>
      <c r="B311" s="48"/>
      <c r="C311" s="48"/>
      <c r="D311" s="48"/>
      <c r="E311" s="48"/>
      <c r="F311" s="48"/>
      <c r="G311" s="48"/>
      <c r="H311" s="48"/>
      <c r="I311" s="48"/>
      <c r="J311" s="48"/>
    </row>
    <row r="312" spans="1:10">
      <c r="A312" s="48"/>
      <c r="B312" s="48"/>
      <c r="C312" s="48"/>
      <c r="D312" s="48"/>
      <c r="E312" s="48"/>
      <c r="F312" s="48"/>
      <c r="G312" s="48"/>
      <c r="H312" s="48"/>
      <c r="I312" s="48"/>
      <c r="J312" s="48"/>
    </row>
    <row r="313" spans="1:10">
      <c r="A313" s="48"/>
      <c r="B313" s="48"/>
      <c r="C313" s="48"/>
      <c r="D313" s="48"/>
      <c r="E313" s="48"/>
      <c r="F313" s="48"/>
      <c r="G313" s="48"/>
      <c r="H313" s="48"/>
      <c r="I313" s="48"/>
      <c r="J313" s="48"/>
    </row>
    <row r="314" spans="1:10">
      <c r="A314" s="48"/>
      <c r="B314" s="48"/>
      <c r="C314" s="48"/>
      <c r="D314" s="48"/>
      <c r="E314" s="48"/>
      <c r="F314" s="48"/>
      <c r="G314" s="48"/>
      <c r="H314" s="48"/>
      <c r="I314" s="48"/>
      <c r="J314" s="48"/>
    </row>
    <row r="315" spans="1:10">
      <c r="A315" s="48"/>
      <c r="B315" s="48"/>
      <c r="C315" s="48"/>
      <c r="D315" s="48"/>
      <c r="E315" s="48"/>
      <c r="F315" s="48"/>
      <c r="G315" s="48"/>
      <c r="H315" s="48"/>
      <c r="I315" s="48"/>
      <c r="J315" s="48"/>
    </row>
    <row r="316" spans="1:10">
      <c r="A316" s="48"/>
      <c r="B316" s="48"/>
      <c r="C316" s="48"/>
      <c r="D316" s="48"/>
      <c r="E316" s="48"/>
      <c r="F316" s="48"/>
      <c r="G316" s="48"/>
      <c r="H316" s="48"/>
      <c r="I316" s="48"/>
      <c r="J316" s="48"/>
    </row>
    <row r="317" spans="1:10">
      <c r="A317" s="48"/>
      <c r="B317" s="48"/>
      <c r="C317" s="48"/>
      <c r="D317" s="48"/>
      <c r="E317" s="48"/>
      <c r="F317" s="48"/>
      <c r="G317" s="48"/>
      <c r="H317" s="48"/>
      <c r="I317" s="48"/>
      <c r="J317" s="48"/>
    </row>
    <row r="318" spans="1:10">
      <c r="A318" s="48"/>
      <c r="B318" s="48"/>
      <c r="C318" s="48"/>
      <c r="D318" s="48"/>
      <c r="E318" s="48"/>
      <c r="F318" s="48"/>
      <c r="G318" s="48"/>
      <c r="H318" s="48"/>
      <c r="I318" s="48"/>
      <c r="J318" s="48"/>
    </row>
    <row r="319" spans="1:10">
      <c r="A319" s="48"/>
      <c r="B319" s="48"/>
      <c r="C319" s="48"/>
      <c r="D319" s="48"/>
      <c r="E319" s="48"/>
      <c r="F319" s="48"/>
      <c r="G319" s="48"/>
      <c r="H319" s="48"/>
      <c r="I319" s="48"/>
      <c r="J319" s="48"/>
    </row>
    <row r="320" spans="1:10">
      <c r="A320" s="48"/>
      <c r="B320" s="48"/>
      <c r="C320" s="48"/>
      <c r="D320" s="48"/>
      <c r="E320" s="48"/>
      <c r="F320" s="48"/>
      <c r="G320" s="48"/>
      <c r="H320" s="48"/>
      <c r="I320" s="48"/>
      <c r="J320" s="48"/>
    </row>
    <row r="321" spans="1:10">
      <c r="A321" s="48"/>
      <c r="B321" s="48"/>
      <c r="C321" s="48"/>
      <c r="D321" s="48"/>
      <c r="E321" s="48"/>
      <c r="F321" s="48"/>
      <c r="G321" s="48"/>
      <c r="H321" s="48"/>
      <c r="I321" s="48"/>
      <c r="J321" s="48"/>
    </row>
    <row r="322" spans="1:10">
      <c r="A322" s="48"/>
      <c r="B322" s="48"/>
      <c r="C322" s="48"/>
      <c r="D322" s="48"/>
      <c r="E322" s="48"/>
      <c r="F322" s="48"/>
      <c r="G322" s="48"/>
      <c r="H322" s="48"/>
      <c r="I322" s="48"/>
      <c r="J322" s="48"/>
    </row>
    <row r="323" spans="1:10">
      <c r="A323" s="48"/>
      <c r="B323" s="48"/>
      <c r="C323" s="48"/>
      <c r="D323" s="48"/>
      <c r="E323" s="48"/>
      <c r="F323" s="48"/>
      <c r="G323" s="48"/>
      <c r="H323" s="48"/>
      <c r="I323" s="48"/>
      <c r="J323" s="48"/>
    </row>
    <row r="324" spans="1:10">
      <c r="A324" s="48"/>
      <c r="B324" s="48"/>
      <c r="C324" s="48"/>
      <c r="D324" s="48"/>
      <c r="E324" s="48"/>
      <c r="F324" s="48"/>
      <c r="G324" s="48"/>
      <c r="H324" s="48"/>
      <c r="I324" s="48"/>
      <c r="J324" s="48"/>
    </row>
    <row r="325" spans="1:10">
      <c r="A325" s="48"/>
      <c r="B325" s="48"/>
      <c r="C325" s="48"/>
      <c r="D325" s="48"/>
      <c r="E325" s="48"/>
      <c r="F325" s="48"/>
      <c r="G325" s="48"/>
      <c r="H325" s="48"/>
      <c r="I325" s="48"/>
      <c r="J325" s="48"/>
    </row>
    <row r="326" spans="1:10">
      <c r="A326" s="48"/>
      <c r="B326" s="48"/>
      <c r="C326" s="48"/>
      <c r="D326" s="48"/>
      <c r="E326" s="48"/>
      <c r="F326" s="48"/>
      <c r="G326" s="48"/>
      <c r="H326" s="48"/>
      <c r="I326" s="48"/>
      <c r="J326" s="48"/>
    </row>
    <row r="327" spans="1:10">
      <c r="A327" s="48"/>
      <c r="B327" s="48"/>
      <c r="C327" s="48"/>
      <c r="D327" s="48"/>
      <c r="E327" s="48"/>
      <c r="F327" s="48"/>
      <c r="G327" s="48"/>
      <c r="H327" s="48"/>
      <c r="I327" s="48"/>
      <c r="J327" s="48"/>
    </row>
    <row r="328" spans="1:10">
      <c r="A328" s="48"/>
      <c r="B328" s="48"/>
      <c r="C328" s="48"/>
      <c r="D328" s="48"/>
      <c r="E328" s="48"/>
      <c r="F328" s="48"/>
      <c r="G328" s="48"/>
      <c r="H328" s="48"/>
      <c r="I328" s="48"/>
      <c r="J328" s="48"/>
    </row>
    <row r="329" spans="1:10">
      <c r="A329" s="48"/>
      <c r="B329" s="48"/>
      <c r="C329" s="48"/>
      <c r="D329" s="48"/>
      <c r="E329" s="48"/>
      <c r="F329" s="48"/>
      <c r="G329" s="48"/>
      <c r="H329" s="48"/>
      <c r="I329" s="48"/>
      <c r="J329" s="48"/>
    </row>
    <row r="330" spans="1:10">
      <c r="A330" s="48"/>
      <c r="B330" s="48"/>
      <c r="C330" s="48"/>
      <c r="D330" s="48"/>
      <c r="E330" s="48"/>
      <c r="F330" s="48"/>
      <c r="G330" s="48"/>
      <c r="H330" s="48"/>
      <c r="I330" s="48"/>
      <c r="J330" s="48"/>
    </row>
    <row r="331" spans="1:10">
      <c r="A331" s="48"/>
      <c r="B331" s="48"/>
      <c r="C331" s="48"/>
      <c r="D331" s="48"/>
      <c r="E331" s="48"/>
      <c r="F331" s="48"/>
      <c r="G331" s="48"/>
      <c r="H331" s="48"/>
      <c r="I331" s="48"/>
      <c r="J331" s="48"/>
    </row>
    <row r="332" spans="1:10">
      <c r="A332" s="48"/>
      <c r="B332" s="48"/>
      <c r="C332" s="48"/>
      <c r="D332" s="48"/>
      <c r="E332" s="48"/>
      <c r="F332" s="48"/>
      <c r="G332" s="48"/>
      <c r="H332" s="48"/>
      <c r="I332" s="48"/>
      <c r="J332" s="48"/>
    </row>
    <row r="333" spans="1:10">
      <c r="A333" s="48"/>
      <c r="B333" s="48"/>
      <c r="C333" s="48"/>
      <c r="D333" s="48"/>
      <c r="E333" s="48"/>
      <c r="F333" s="48"/>
      <c r="G333" s="48"/>
      <c r="H333" s="48"/>
      <c r="I333" s="48"/>
      <c r="J333" s="48"/>
    </row>
    <row r="334" spans="1:10">
      <c r="A334" s="48"/>
      <c r="B334" s="48"/>
      <c r="C334" s="48"/>
      <c r="D334" s="48"/>
      <c r="E334" s="48"/>
      <c r="F334" s="48"/>
      <c r="G334" s="48"/>
      <c r="H334" s="48"/>
      <c r="I334" s="48"/>
      <c r="J334" s="48"/>
    </row>
    <row r="335" spans="1:10">
      <c r="A335" s="48"/>
      <c r="B335" s="48"/>
      <c r="C335" s="48"/>
      <c r="D335" s="48"/>
      <c r="E335" s="48"/>
      <c r="F335" s="48"/>
      <c r="G335" s="48"/>
      <c r="H335" s="48"/>
      <c r="I335" s="48"/>
      <c r="J335" s="48"/>
    </row>
    <row r="336" spans="1:10">
      <c r="A336" s="48"/>
      <c r="B336" s="48"/>
      <c r="C336" s="48"/>
      <c r="D336" s="48"/>
      <c r="E336" s="48"/>
      <c r="F336" s="48"/>
      <c r="G336" s="48"/>
      <c r="H336" s="48"/>
      <c r="I336" s="48"/>
      <c r="J336" s="48"/>
    </row>
    <row r="337" spans="1:10">
      <c r="A337" s="48"/>
      <c r="B337" s="48"/>
      <c r="C337" s="48"/>
      <c r="D337" s="48"/>
      <c r="E337" s="48"/>
      <c r="F337" s="48"/>
      <c r="G337" s="48"/>
      <c r="H337" s="48"/>
      <c r="I337" s="48"/>
      <c r="J337" s="48"/>
    </row>
    <row r="338" spans="1:10">
      <c r="A338" s="48"/>
      <c r="B338" s="48"/>
      <c r="C338" s="48"/>
      <c r="D338" s="48"/>
      <c r="E338" s="48"/>
      <c r="F338" s="48"/>
      <c r="G338" s="48"/>
      <c r="H338" s="48"/>
      <c r="I338" s="48"/>
      <c r="J338" s="48"/>
    </row>
    <row r="339" spans="1:10">
      <c r="A339" s="48"/>
      <c r="B339" s="48"/>
      <c r="C339" s="48"/>
      <c r="D339" s="48"/>
      <c r="E339" s="48"/>
      <c r="F339" s="48"/>
      <c r="G339" s="48"/>
      <c r="H339" s="48"/>
      <c r="I339" s="48"/>
      <c r="J339" s="48"/>
    </row>
    <row r="340" spans="1:10">
      <c r="A340" s="48"/>
      <c r="B340" s="48"/>
      <c r="C340" s="48"/>
      <c r="D340" s="48"/>
      <c r="E340" s="48"/>
      <c r="F340" s="48"/>
      <c r="G340" s="48"/>
      <c r="H340" s="48"/>
      <c r="I340" s="48"/>
      <c r="J340" s="48"/>
    </row>
    <row r="341" spans="1:10">
      <c r="A341" s="48"/>
      <c r="B341" s="48"/>
      <c r="C341" s="48"/>
      <c r="D341" s="48"/>
      <c r="E341" s="48"/>
      <c r="F341" s="48"/>
      <c r="G341" s="48"/>
      <c r="H341" s="48"/>
      <c r="I341" s="48"/>
      <c r="J341" s="48"/>
    </row>
    <row r="342" spans="1:10">
      <c r="A342" s="48"/>
      <c r="B342" s="48"/>
      <c r="C342" s="48"/>
      <c r="D342" s="48"/>
      <c r="E342" s="48"/>
      <c r="F342" s="48"/>
      <c r="G342" s="48"/>
      <c r="H342" s="48"/>
      <c r="I342" s="48"/>
      <c r="J342" s="48"/>
    </row>
    <row r="343" spans="1:10">
      <c r="A343" s="48"/>
      <c r="B343" s="48"/>
      <c r="C343" s="48"/>
      <c r="D343" s="48"/>
      <c r="E343" s="48"/>
      <c r="F343" s="48"/>
      <c r="G343" s="48"/>
      <c r="H343" s="48"/>
      <c r="I343" s="48"/>
      <c r="J343" s="48"/>
    </row>
    <row r="344" spans="1:10">
      <c r="A344" s="48"/>
      <c r="B344" s="48"/>
      <c r="C344" s="48"/>
      <c r="D344" s="48"/>
      <c r="E344" s="48"/>
      <c r="F344" s="48"/>
      <c r="G344" s="48"/>
      <c r="H344" s="48"/>
      <c r="I344" s="48"/>
      <c r="J344" s="48"/>
    </row>
    <row r="345" spans="1:10">
      <c r="A345" s="48"/>
      <c r="B345" s="48"/>
      <c r="C345" s="48"/>
      <c r="D345" s="48"/>
      <c r="E345" s="48"/>
      <c r="F345" s="48"/>
      <c r="G345" s="48"/>
      <c r="H345" s="48"/>
      <c r="I345" s="48"/>
      <c r="J345" s="48"/>
    </row>
    <row r="346" spans="1:10">
      <c r="A346" s="48"/>
      <c r="B346" s="48"/>
      <c r="C346" s="48"/>
      <c r="D346" s="48"/>
      <c r="E346" s="48"/>
      <c r="F346" s="48"/>
      <c r="G346" s="48"/>
      <c r="H346" s="48"/>
      <c r="I346" s="48"/>
      <c r="J346" s="48"/>
    </row>
    <row r="347" spans="1:10">
      <c r="A347" s="48"/>
      <c r="B347" s="48"/>
      <c r="C347" s="48"/>
      <c r="D347" s="48"/>
      <c r="E347" s="48"/>
      <c r="F347" s="48"/>
      <c r="G347" s="48"/>
      <c r="H347" s="48"/>
      <c r="I347" s="48"/>
      <c r="J347" s="48"/>
    </row>
    <row r="348" spans="1:10">
      <c r="A348" s="48"/>
      <c r="B348" s="48"/>
      <c r="C348" s="48"/>
      <c r="D348" s="48"/>
      <c r="E348" s="48"/>
      <c r="F348" s="48"/>
      <c r="G348" s="48"/>
      <c r="H348" s="48"/>
      <c r="I348" s="48"/>
      <c r="J348" s="48"/>
    </row>
    <row r="349" spans="1:10">
      <c r="A349" s="48"/>
      <c r="B349" s="48"/>
      <c r="C349" s="48"/>
      <c r="D349" s="48"/>
      <c r="E349" s="48"/>
      <c r="F349" s="48"/>
      <c r="G349" s="48"/>
      <c r="H349" s="48"/>
      <c r="I349" s="48"/>
      <c r="J349" s="48"/>
    </row>
    <row r="350" spans="1:10">
      <c r="A350" s="48"/>
      <c r="B350" s="48"/>
      <c r="C350" s="48"/>
      <c r="D350" s="48"/>
      <c r="E350" s="48"/>
      <c r="F350" s="48"/>
      <c r="G350" s="48"/>
      <c r="H350" s="48"/>
      <c r="I350" s="48"/>
      <c r="J350" s="48"/>
    </row>
    <row r="351" spans="1:10">
      <c r="A351" s="48"/>
      <c r="B351" s="48"/>
      <c r="C351" s="48"/>
      <c r="D351" s="48"/>
      <c r="E351" s="48"/>
      <c r="F351" s="48"/>
      <c r="G351" s="48"/>
      <c r="H351" s="48"/>
      <c r="I351" s="48"/>
      <c r="J351" s="48"/>
    </row>
    <row r="352" spans="1:10">
      <c r="A352" s="48"/>
      <c r="B352" s="48"/>
      <c r="C352" s="48"/>
      <c r="D352" s="48"/>
      <c r="E352" s="48"/>
      <c r="F352" s="48"/>
      <c r="G352" s="48"/>
      <c r="H352" s="48"/>
      <c r="I352" s="48"/>
      <c r="J352" s="48"/>
    </row>
    <row r="353" spans="1:10">
      <c r="A353" s="48"/>
      <c r="B353" s="48"/>
      <c r="C353" s="48"/>
      <c r="D353" s="48"/>
      <c r="E353" s="48"/>
      <c r="F353" s="48"/>
      <c r="G353" s="48"/>
      <c r="H353" s="48"/>
      <c r="I353" s="48"/>
      <c r="J353" s="48"/>
    </row>
    <row r="354" spans="1:10">
      <c r="A354" s="48"/>
      <c r="B354" s="48"/>
      <c r="C354" s="48"/>
      <c r="D354" s="48"/>
      <c r="E354" s="48"/>
      <c r="F354" s="48"/>
      <c r="G354" s="48"/>
      <c r="H354" s="48"/>
      <c r="I354" s="48"/>
      <c r="J354" s="48"/>
    </row>
    <row r="355" spans="1:10">
      <c r="A355" s="48"/>
      <c r="B355" s="48"/>
      <c r="C355" s="48"/>
      <c r="D355" s="48"/>
      <c r="E355" s="48"/>
      <c r="F355" s="48"/>
      <c r="G355" s="48"/>
      <c r="H355" s="48"/>
      <c r="I355" s="48"/>
      <c r="J355" s="48"/>
    </row>
    <row r="356" spans="1:10">
      <c r="A356" s="48"/>
      <c r="B356" s="48"/>
      <c r="C356" s="48"/>
      <c r="D356" s="48"/>
      <c r="E356" s="48"/>
      <c r="F356" s="48"/>
      <c r="G356" s="48"/>
      <c r="H356" s="48"/>
      <c r="I356" s="48"/>
      <c r="J356" s="48"/>
    </row>
    <row r="357" spans="1:10">
      <c r="A357" s="48"/>
      <c r="B357" s="48"/>
      <c r="C357" s="48"/>
      <c r="D357" s="48"/>
      <c r="E357" s="48"/>
      <c r="F357" s="48"/>
      <c r="G357" s="48"/>
      <c r="H357" s="48"/>
      <c r="I357" s="48"/>
      <c r="J357" s="48"/>
    </row>
    <row r="358" spans="1:10">
      <c r="A358" s="48"/>
      <c r="B358" s="48"/>
      <c r="C358" s="48"/>
      <c r="D358" s="48"/>
      <c r="E358" s="48"/>
      <c r="F358" s="48"/>
      <c r="G358" s="48"/>
      <c r="H358" s="48"/>
      <c r="I358" s="48"/>
      <c r="J358" s="48"/>
    </row>
    <row r="359" spans="1:10">
      <c r="A359" s="48"/>
      <c r="B359" s="48"/>
      <c r="C359" s="48"/>
      <c r="D359" s="48"/>
      <c r="E359" s="48"/>
      <c r="F359" s="48"/>
      <c r="G359" s="48"/>
      <c r="H359" s="48"/>
      <c r="I359" s="48"/>
      <c r="J359" s="48"/>
    </row>
    <row r="360" spans="1:10">
      <c r="A360" s="48"/>
      <c r="B360" s="48"/>
      <c r="C360" s="48"/>
      <c r="D360" s="48"/>
      <c r="E360" s="48"/>
      <c r="F360" s="48"/>
      <c r="G360" s="48"/>
      <c r="H360" s="48"/>
      <c r="I360" s="48"/>
      <c r="J360" s="48"/>
    </row>
    <row r="361" spans="1:10">
      <c r="A361" s="48"/>
      <c r="B361" s="48"/>
      <c r="C361" s="48"/>
      <c r="D361" s="48"/>
      <c r="E361" s="48"/>
      <c r="F361" s="48"/>
      <c r="G361" s="48"/>
      <c r="H361" s="48"/>
      <c r="I361" s="48"/>
      <c r="J361" s="48"/>
    </row>
    <row r="362" spans="1:10">
      <c r="A362" s="48"/>
      <c r="B362" s="48"/>
      <c r="C362" s="48"/>
      <c r="D362" s="48"/>
      <c r="E362" s="48"/>
      <c r="F362" s="48"/>
      <c r="G362" s="48"/>
      <c r="H362" s="48"/>
      <c r="I362" s="48"/>
      <c r="J362" s="48"/>
    </row>
    <row r="363" spans="1:10">
      <c r="A363" s="48"/>
      <c r="B363" s="48"/>
      <c r="C363" s="48"/>
      <c r="D363" s="48"/>
      <c r="E363" s="48"/>
      <c r="F363" s="48"/>
      <c r="G363" s="48"/>
      <c r="H363" s="48"/>
      <c r="I363" s="48"/>
      <c r="J363" s="48"/>
    </row>
    <row r="364" spans="1:10">
      <c r="A364" s="48"/>
      <c r="B364" s="48"/>
      <c r="C364" s="48"/>
      <c r="D364" s="48"/>
      <c r="E364" s="48"/>
      <c r="F364" s="48"/>
      <c r="G364" s="48"/>
      <c r="H364" s="48"/>
      <c r="I364" s="48"/>
      <c r="J364" s="48"/>
    </row>
    <row r="365" spans="1:10">
      <c r="A365" s="48"/>
      <c r="B365" s="48"/>
      <c r="C365" s="48"/>
      <c r="D365" s="48"/>
      <c r="E365" s="48"/>
      <c r="F365" s="48"/>
      <c r="G365" s="48"/>
      <c r="H365" s="48"/>
      <c r="I365" s="48"/>
      <c r="J365" s="48"/>
    </row>
    <row r="366" spans="1:10">
      <c r="A366" s="48"/>
      <c r="B366" s="48"/>
      <c r="C366" s="48"/>
      <c r="D366" s="48"/>
      <c r="E366" s="48"/>
      <c r="F366" s="48"/>
      <c r="G366" s="48"/>
      <c r="H366" s="48"/>
      <c r="I366" s="48"/>
      <c r="J366" s="48"/>
    </row>
    <row r="367" spans="1:10">
      <c r="A367" s="48"/>
      <c r="B367" s="48"/>
      <c r="C367" s="48"/>
      <c r="D367" s="48"/>
      <c r="E367" s="48"/>
      <c r="F367" s="48"/>
      <c r="G367" s="48"/>
      <c r="H367" s="48"/>
      <c r="I367" s="48"/>
      <c r="J367" s="48"/>
    </row>
    <row r="368" spans="1:10">
      <c r="A368" s="48"/>
      <c r="B368" s="48"/>
      <c r="C368" s="48"/>
      <c r="D368" s="48"/>
      <c r="E368" s="48"/>
      <c r="F368" s="48"/>
      <c r="G368" s="48"/>
      <c r="H368" s="48"/>
      <c r="I368" s="48"/>
      <c r="J368" s="48"/>
    </row>
    <row r="369" spans="1:10">
      <c r="A369" s="48"/>
      <c r="B369" s="48"/>
      <c r="C369" s="48"/>
      <c r="D369" s="48"/>
      <c r="E369" s="48"/>
      <c r="F369" s="48"/>
      <c r="G369" s="48"/>
      <c r="H369" s="48"/>
      <c r="I369" s="48"/>
      <c r="J369" s="48"/>
    </row>
    <row r="370" spans="1:10">
      <c r="A370" s="48"/>
      <c r="B370" s="48"/>
      <c r="C370" s="48"/>
      <c r="D370" s="48"/>
      <c r="E370" s="48"/>
      <c r="F370" s="48"/>
      <c r="G370" s="48"/>
      <c r="H370" s="48"/>
      <c r="I370" s="48"/>
      <c r="J370" s="48"/>
    </row>
    <row r="371" spans="1:10">
      <c r="A371" s="48"/>
      <c r="B371" s="48"/>
      <c r="C371" s="48"/>
      <c r="D371" s="48"/>
      <c r="E371" s="48"/>
      <c r="F371" s="48"/>
      <c r="G371" s="48"/>
      <c r="H371" s="48"/>
      <c r="I371" s="48"/>
      <c r="J371" s="48"/>
    </row>
    <row r="372" spans="1:10">
      <c r="A372" s="48"/>
      <c r="B372" s="48"/>
      <c r="C372" s="48"/>
      <c r="D372" s="48"/>
      <c r="E372" s="48"/>
      <c r="F372" s="48"/>
      <c r="G372" s="48"/>
      <c r="H372" s="48"/>
      <c r="I372" s="48"/>
      <c r="J372" s="48"/>
    </row>
    <row r="373" spans="1:10">
      <c r="A373" s="48"/>
      <c r="B373" s="48"/>
      <c r="C373" s="48"/>
      <c r="D373" s="48"/>
      <c r="E373" s="48"/>
      <c r="F373" s="48"/>
      <c r="G373" s="48"/>
      <c r="H373" s="48"/>
      <c r="I373" s="48"/>
      <c r="J373" s="48"/>
    </row>
    <row r="374" spans="1:10">
      <c r="A374" s="48"/>
      <c r="B374" s="48"/>
      <c r="C374" s="48"/>
      <c r="D374" s="48"/>
      <c r="E374" s="48"/>
      <c r="F374" s="48"/>
      <c r="G374" s="48"/>
      <c r="H374" s="48"/>
      <c r="I374" s="48"/>
      <c r="J374" s="48"/>
    </row>
    <row r="375" spans="1:10">
      <c r="A375" s="48"/>
      <c r="B375" s="48"/>
      <c r="C375" s="48"/>
      <c r="D375" s="48"/>
      <c r="E375" s="48"/>
      <c r="F375" s="48"/>
      <c r="G375" s="48"/>
      <c r="H375" s="48"/>
      <c r="I375" s="48"/>
      <c r="J375" s="48"/>
    </row>
    <row r="376" spans="1:10">
      <c r="A376" s="48"/>
      <c r="B376" s="48"/>
      <c r="C376" s="48"/>
      <c r="D376" s="48"/>
      <c r="E376" s="48"/>
      <c r="F376" s="48"/>
      <c r="G376" s="48"/>
      <c r="H376" s="48"/>
      <c r="I376" s="48"/>
      <c r="J376" s="48"/>
    </row>
    <row r="377" spans="1:10">
      <c r="A377" s="48"/>
      <c r="B377" s="48"/>
      <c r="C377" s="48"/>
      <c r="D377" s="48"/>
      <c r="E377" s="48"/>
      <c r="F377" s="48"/>
      <c r="G377" s="48"/>
      <c r="H377" s="48"/>
      <c r="I377" s="48"/>
      <c r="J377" s="48"/>
    </row>
    <row r="378" spans="1:10">
      <c r="A378" s="48"/>
      <c r="B378" s="48"/>
      <c r="C378" s="48"/>
      <c r="D378" s="48"/>
      <c r="E378" s="48"/>
      <c r="F378" s="48"/>
      <c r="G378" s="48"/>
      <c r="H378" s="48"/>
      <c r="I378" s="48"/>
      <c r="J378" s="48"/>
    </row>
    <row r="379" spans="1:10">
      <c r="A379" s="48"/>
      <c r="B379" s="48"/>
      <c r="C379" s="48"/>
      <c r="D379" s="48"/>
      <c r="E379" s="48"/>
      <c r="F379" s="48"/>
      <c r="G379" s="48"/>
      <c r="H379" s="48"/>
      <c r="I379" s="48"/>
      <c r="J379" s="48"/>
    </row>
    <row r="380" spans="1:10">
      <c r="A380" s="48"/>
      <c r="B380" s="48"/>
      <c r="C380" s="48"/>
      <c r="D380" s="48"/>
      <c r="E380" s="48"/>
      <c r="F380" s="48"/>
      <c r="G380" s="48"/>
      <c r="H380" s="48"/>
      <c r="I380" s="48"/>
      <c r="J380" s="48"/>
    </row>
    <row r="381" spans="1:10">
      <c r="A381" s="48"/>
      <c r="B381" s="48"/>
      <c r="C381" s="48"/>
      <c r="D381" s="48"/>
      <c r="E381" s="48"/>
      <c r="F381" s="48"/>
      <c r="G381" s="48"/>
      <c r="H381" s="48"/>
      <c r="I381" s="48"/>
      <c r="J381" s="48"/>
    </row>
    <row r="382" spans="1:10">
      <c r="A382" s="48"/>
      <c r="B382" s="48"/>
      <c r="C382" s="48"/>
      <c r="D382" s="48"/>
      <c r="E382" s="48"/>
      <c r="F382" s="48"/>
      <c r="G382" s="48"/>
      <c r="H382" s="48"/>
      <c r="I382" s="48"/>
      <c r="J382" s="48"/>
    </row>
    <row r="383" spans="1:10">
      <c r="A383" s="48"/>
      <c r="B383" s="48"/>
      <c r="C383" s="48"/>
      <c r="D383" s="48"/>
      <c r="E383" s="48"/>
      <c r="F383" s="48"/>
      <c r="G383" s="48"/>
      <c r="H383" s="48"/>
      <c r="I383" s="48"/>
      <c r="J383" s="48"/>
    </row>
    <row r="384" spans="1:10">
      <c r="A384" s="48"/>
      <c r="B384" s="48"/>
      <c r="C384" s="48"/>
      <c r="D384" s="48"/>
      <c r="E384" s="48"/>
      <c r="F384" s="48"/>
      <c r="G384" s="48"/>
      <c r="H384" s="48"/>
      <c r="I384" s="48"/>
      <c r="J384" s="48"/>
    </row>
    <row r="385" spans="1:10">
      <c r="A385" s="48"/>
      <c r="B385" s="48"/>
      <c r="C385" s="48"/>
      <c r="D385" s="48"/>
      <c r="E385" s="48"/>
      <c r="F385" s="48"/>
      <c r="G385" s="48"/>
      <c r="H385" s="48"/>
      <c r="I385" s="48"/>
      <c r="J385" s="48"/>
    </row>
    <row r="386" spans="1:10">
      <c r="A386" s="48"/>
      <c r="B386" s="48"/>
      <c r="C386" s="48"/>
      <c r="D386" s="48"/>
      <c r="E386" s="48"/>
      <c r="F386" s="48"/>
      <c r="G386" s="48"/>
      <c r="H386" s="48"/>
      <c r="I386" s="48"/>
      <c r="J386" s="48"/>
    </row>
    <row r="387" spans="1:10">
      <c r="A387" s="48"/>
      <c r="B387" s="48"/>
      <c r="C387" s="48"/>
      <c r="D387" s="48"/>
      <c r="E387" s="48"/>
      <c r="F387" s="48"/>
      <c r="G387" s="48"/>
      <c r="H387" s="48"/>
      <c r="I387" s="48"/>
      <c r="J387" s="48"/>
    </row>
    <row r="388" spans="1:10">
      <c r="A388" s="48"/>
      <c r="B388" s="48"/>
      <c r="C388" s="48"/>
      <c r="D388" s="48"/>
      <c r="E388" s="48"/>
      <c r="F388" s="48"/>
      <c r="G388" s="48"/>
      <c r="H388" s="48"/>
      <c r="I388" s="48"/>
      <c r="J388" s="48"/>
    </row>
    <row r="389" spans="1:10">
      <c r="A389" s="48"/>
      <c r="B389" s="48"/>
      <c r="C389" s="48"/>
      <c r="D389" s="48"/>
      <c r="E389" s="48"/>
      <c r="F389" s="48"/>
      <c r="G389" s="48"/>
      <c r="H389" s="48"/>
      <c r="I389" s="48"/>
      <c r="J389" s="48"/>
    </row>
    <row r="390" spans="1:10">
      <c r="A390" s="48"/>
      <c r="B390" s="48"/>
      <c r="C390" s="48"/>
      <c r="D390" s="48"/>
      <c r="E390" s="48"/>
      <c r="F390" s="48"/>
      <c r="G390" s="48"/>
      <c r="H390" s="48"/>
      <c r="I390" s="48"/>
      <c r="J390" s="48"/>
    </row>
    <row r="391" spans="1:10">
      <c r="A391" s="48"/>
      <c r="B391" s="48"/>
      <c r="C391" s="48"/>
      <c r="D391" s="48"/>
      <c r="E391" s="48"/>
      <c r="F391" s="48"/>
      <c r="G391" s="48"/>
      <c r="H391" s="48"/>
      <c r="I391" s="48"/>
      <c r="J391" s="48"/>
    </row>
    <row r="392" spans="1:10">
      <c r="A392" s="48"/>
      <c r="B392" s="48"/>
      <c r="C392" s="48"/>
      <c r="D392" s="48"/>
      <c r="E392" s="48"/>
      <c r="F392" s="48"/>
      <c r="G392" s="48"/>
      <c r="H392" s="48"/>
      <c r="I392" s="48"/>
      <c r="J392" s="48"/>
    </row>
    <row r="393" spans="1:10">
      <c r="A393" s="48"/>
      <c r="B393" s="48"/>
      <c r="C393" s="48"/>
      <c r="D393" s="48"/>
      <c r="E393" s="48"/>
      <c r="F393" s="48"/>
      <c r="G393" s="48"/>
      <c r="H393" s="48"/>
      <c r="I393" s="48"/>
      <c r="J393" s="48"/>
    </row>
    <row r="394" spans="1:10">
      <c r="A394" s="48"/>
      <c r="B394" s="48"/>
      <c r="C394" s="48"/>
      <c r="D394" s="48"/>
      <c r="E394" s="48"/>
      <c r="F394" s="48"/>
      <c r="G394" s="48"/>
      <c r="H394" s="48"/>
      <c r="I394" s="48"/>
      <c r="J394" s="48"/>
    </row>
    <row r="395" spans="1:10">
      <c r="A395" s="48"/>
      <c r="B395" s="48"/>
      <c r="C395" s="48"/>
      <c r="D395" s="48"/>
      <c r="E395" s="48"/>
      <c r="F395" s="48"/>
      <c r="G395" s="48"/>
      <c r="H395" s="48"/>
      <c r="I395" s="48"/>
      <c r="J395" s="48"/>
    </row>
    <row r="396" spans="1:10">
      <c r="A396" s="48"/>
      <c r="B396" s="48"/>
      <c r="C396" s="48"/>
      <c r="D396" s="48"/>
      <c r="E396" s="48"/>
      <c r="F396" s="48"/>
      <c r="G396" s="48"/>
      <c r="H396" s="48"/>
      <c r="I396" s="48"/>
      <c r="J396" s="48"/>
    </row>
    <row r="397" spans="1:10">
      <c r="A397" s="48"/>
      <c r="B397" s="48"/>
      <c r="C397" s="48"/>
      <c r="D397" s="48"/>
      <c r="E397" s="48"/>
      <c r="F397" s="48"/>
      <c r="G397" s="48"/>
      <c r="H397" s="48"/>
      <c r="I397" s="48"/>
      <c r="J397" s="48"/>
    </row>
    <row r="398" spans="1:10">
      <c r="A398" s="48"/>
      <c r="B398" s="48"/>
      <c r="C398" s="48"/>
      <c r="D398" s="48"/>
      <c r="E398" s="48"/>
      <c r="F398" s="48"/>
      <c r="G398" s="48"/>
      <c r="H398" s="48"/>
      <c r="I398" s="48"/>
      <c r="J398" s="48"/>
    </row>
    <row r="399" spans="1:10">
      <c r="A399" s="48"/>
      <c r="B399" s="48"/>
      <c r="C399" s="48"/>
      <c r="D399" s="48"/>
      <c r="E399" s="48"/>
      <c r="F399" s="48"/>
      <c r="G399" s="48"/>
      <c r="H399" s="48"/>
      <c r="I399" s="48"/>
      <c r="J399" s="48"/>
    </row>
    <row r="400" spans="1:10">
      <c r="A400" s="48"/>
      <c r="B400" s="48"/>
      <c r="C400" s="48"/>
      <c r="D400" s="48"/>
      <c r="E400" s="48"/>
      <c r="F400" s="48"/>
      <c r="G400" s="48"/>
      <c r="H400" s="48"/>
      <c r="I400" s="48"/>
      <c r="J400" s="48"/>
    </row>
    <row r="401" spans="1:10">
      <c r="A401" s="48"/>
      <c r="B401" s="48"/>
      <c r="C401" s="48"/>
      <c r="D401" s="48"/>
      <c r="E401" s="48"/>
      <c r="F401" s="48"/>
      <c r="G401" s="48"/>
      <c r="H401" s="48"/>
      <c r="I401" s="48"/>
      <c r="J401" s="48"/>
    </row>
    <row r="402" spans="1:10">
      <c r="A402" s="48"/>
      <c r="B402" s="48"/>
      <c r="C402" s="48"/>
      <c r="D402" s="48"/>
      <c r="E402" s="48"/>
      <c r="F402" s="48"/>
      <c r="G402" s="48"/>
      <c r="H402" s="48"/>
      <c r="I402" s="48"/>
      <c r="J402" s="48"/>
    </row>
    <row r="403" spans="1:10">
      <c r="A403" s="48"/>
      <c r="B403" s="48"/>
      <c r="C403" s="48"/>
      <c r="D403" s="48"/>
      <c r="E403" s="48"/>
      <c r="F403" s="48"/>
      <c r="G403" s="48"/>
      <c r="H403" s="48"/>
      <c r="I403" s="48"/>
      <c r="J403" s="48"/>
    </row>
    <row r="404" spans="1:10">
      <c r="A404" s="48"/>
      <c r="B404" s="48"/>
      <c r="C404" s="48"/>
      <c r="D404" s="48"/>
      <c r="E404" s="48"/>
      <c r="F404" s="48"/>
      <c r="G404" s="48"/>
      <c r="H404" s="48"/>
      <c r="I404" s="48"/>
      <c r="J404" s="48"/>
    </row>
    <row r="405" spans="1:10">
      <c r="A405" s="48"/>
      <c r="B405" s="48"/>
      <c r="C405" s="48"/>
      <c r="D405" s="48"/>
      <c r="E405" s="48"/>
      <c r="F405" s="48"/>
      <c r="G405" s="48"/>
      <c r="H405" s="48"/>
      <c r="I405" s="48"/>
      <c r="J405" s="48"/>
    </row>
    <row r="406" spans="1:10">
      <c r="A406" s="48"/>
      <c r="B406" s="48"/>
      <c r="C406" s="48"/>
      <c r="D406" s="48"/>
      <c r="E406" s="48"/>
      <c r="F406" s="48"/>
      <c r="G406" s="48"/>
      <c r="H406" s="48"/>
      <c r="I406" s="48"/>
      <c r="J406" s="48"/>
    </row>
    <row r="407" spans="1:10">
      <c r="A407" s="48"/>
      <c r="B407" s="48"/>
      <c r="C407" s="48"/>
      <c r="D407" s="48"/>
      <c r="E407" s="48"/>
      <c r="F407" s="48"/>
      <c r="G407" s="48"/>
      <c r="H407" s="48"/>
      <c r="I407" s="48"/>
      <c r="J407" s="48"/>
    </row>
    <row r="408" spans="1:10">
      <c r="A408" s="48"/>
      <c r="B408" s="48"/>
      <c r="C408" s="48"/>
      <c r="D408" s="48"/>
      <c r="E408" s="48"/>
      <c r="F408" s="48"/>
      <c r="G408" s="48"/>
      <c r="H408" s="48"/>
      <c r="I408" s="48"/>
      <c r="J408" s="48"/>
    </row>
    <row r="409" spans="1:10">
      <c r="A409" s="48"/>
      <c r="B409" s="48"/>
      <c r="C409" s="48"/>
      <c r="D409" s="48"/>
      <c r="E409" s="48"/>
      <c r="F409" s="48"/>
      <c r="G409" s="48"/>
      <c r="H409" s="48"/>
      <c r="I409" s="48"/>
      <c r="J409" s="48"/>
    </row>
    <row r="410" spans="1:10">
      <c r="A410" s="48"/>
      <c r="B410" s="48"/>
      <c r="C410" s="48"/>
      <c r="D410" s="48"/>
      <c r="E410" s="48"/>
      <c r="F410" s="48"/>
      <c r="G410" s="48"/>
      <c r="H410" s="48"/>
      <c r="I410" s="48"/>
      <c r="J410" s="48"/>
    </row>
    <row r="411" spans="1:10">
      <c r="A411" s="48"/>
      <c r="B411" s="48"/>
      <c r="C411" s="48"/>
      <c r="D411" s="48"/>
      <c r="E411" s="48"/>
      <c r="F411" s="48"/>
      <c r="G411" s="48"/>
      <c r="H411" s="48"/>
      <c r="I411" s="48"/>
      <c r="J411" s="48"/>
    </row>
    <row r="412" spans="1:10">
      <c r="A412" s="48"/>
      <c r="B412" s="48"/>
      <c r="C412" s="48"/>
      <c r="D412" s="48"/>
      <c r="E412" s="48"/>
      <c r="F412" s="48"/>
      <c r="G412" s="48"/>
      <c r="H412" s="48"/>
      <c r="I412" s="48"/>
      <c r="J412" s="48"/>
    </row>
    <row r="413" spans="1:10">
      <c r="A413" s="48"/>
      <c r="B413" s="48"/>
      <c r="C413" s="48"/>
      <c r="D413" s="48"/>
      <c r="E413" s="48"/>
      <c r="F413" s="48"/>
      <c r="G413" s="48"/>
      <c r="H413" s="48"/>
      <c r="I413" s="48"/>
      <c r="J413" s="48"/>
    </row>
    <row r="414" spans="1:10">
      <c r="A414" s="48"/>
      <c r="B414" s="48"/>
      <c r="C414" s="48"/>
      <c r="D414" s="48"/>
      <c r="E414" s="48"/>
      <c r="F414" s="48"/>
      <c r="G414" s="48"/>
      <c r="H414" s="48"/>
      <c r="I414" s="48"/>
      <c r="J414" s="48"/>
    </row>
    <row r="415" spans="1:10">
      <c r="A415" s="48"/>
      <c r="B415" s="48"/>
      <c r="C415" s="48"/>
      <c r="D415" s="48"/>
      <c r="E415" s="48"/>
      <c r="F415" s="48"/>
      <c r="G415" s="48"/>
      <c r="H415" s="48"/>
      <c r="I415" s="48"/>
      <c r="J415" s="48"/>
    </row>
    <row r="416" spans="1:10">
      <c r="A416" s="48"/>
      <c r="B416" s="48"/>
      <c r="C416" s="48"/>
      <c r="D416" s="48"/>
      <c r="E416" s="48"/>
      <c r="F416" s="48"/>
      <c r="G416" s="48"/>
      <c r="H416" s="48"/>
      <c r="I416" s="48"/>
      <c r="J416" s="48"/>
    </row>
    <row r="417" spans="1:10">
      <c r="A417" s="48"/>
      <c r="B417" s="48"/>
      <c r="C417" s="48"/>
      <c r="D417" s="48"/>
      <c r="E417" s="48"/>
      <c r="F417" s="48"/>
      <c r="G417" s="48"/>
      <c r="H417" s="48"/>
      <c r="I417" s="48"/>
      <c r="J417" s="48"/>
    </row>
    <row r="418" spans="1:10">
      <c r="A418" s="48"/>
      <c r="B418" s="48"/>
      <c r="C418" s="48"/>
      <c r="D418" s="48"/>
      <c r="E418" s="48"/>
      <c r="F418" s="48"/>
      <c r="G418" s="48"/>
      <c r="H418" s="48"/>
      <c r="I418" s="48"/>
      <c r="J418" s="48"/>
    </row>
    <row r="419" spans="1:10">
      <c r="A419" s="48"/>
      <c r="B419" s="48"/>
      <c r="C419" s="48"/>
      <c r="D419" s="48"/>
      <c r="E419" s="48"/>
      <c r="F419" s="48"/>
      <c r="G419" s="48"/>
      <c r="H419" s="48"/>
      <c r="I419" s="48"/>
      <c r="J419" s="48"/>
    </row>
    <row r="420" spans="1:10">
      <c r="A420" s="48"/>
      <c r="B420" s="48"/>
      <c r="C420" s="48"/>
      <c r="D420" s="48"/>
      <c r="E420" s="48"/>
      <c r="F420" s="48"/>
      <c r="G420" s="48"/>
      <c r="H420" s="48"/>
      <c r="I420" s="48"/>
      <c r="J420" s="48"/>
    </row>
    <row r="421" spans="1:10">
      <c r="A421" s="48"/>
      <c r="B421" s="48"/>
      <c r="C421" s="48"/>
      <c r="D421" s="48"/>
      <c r="E421" s="48"/>
      <c r="F421" s="48"/>
      <c r="G421" s="48"/>
      <c r="H421" s="48"/>
      <c r="I421" s="48"/>
      <c r="J421" s="48"/>
    </row>
    <row r="422" spans="1:10">
      <c r="A422" s="48"/>
      <c r="B422" s="48"/>
      <c r="C422" s="48"/>
      <c r="D422" s="48"/>
      <c r="E422" s="48"/>
      <c r="F422" s="48"/>
      <c r="G422" s="48"/>
      <c r="H422" s="48"/>
      <c r="I422" s="48"/>
      <c r="J422" s="48"/>
    </row>
    <row r="423" spans="1:10">
      <c r="A423" s="48"/>
      <c r="B423" s="48"/>
      <c r="C423" s="48"/>
      <c r="D423" s="48"/>
      <c r="E423" s="48"/>
      <c r="F423" s="48"/>
      <c r="G423" s="48"/>
      <c r="H423" s="48"/>
      <c r="I423" s="48"/>
      <c r="J423" s="48"/>
    </row>
    <row r="424" spans="1:10">
      <c r="A424" s="48"/>
      <c r="B424" s="48"/>
      <c r="C424" s="48"/>
      <c r="D424" s="48"/>
      <c r="E424" s="48"/>
      <c r="F424" s="48"/>
      <c r="G424" s="48"/>
      <c r="H424" s="48"/>
      <c r="I424" s="48"/>
      <c r="J424" s="48"/>
    </row>
    <row r="425" spans="1:10">
      <c r="A425" s="48"/>
      <c r="B425" s="48"/>
      <c r="C425" s="48"/>
      <c r="D425" s="48"/>
      <c r="E425" s="48"/>
      <c r="F425" s="48"/>
      <c r="G425" s="48"/>
      <c r="H425" s="48"/>
      <c r="I425" s="48"/>
      <c r="J425" s="48"/>
    </row>
    <row r="426" spans="1:10">
      <c r="A426" s="48"/>
      <c r="B426" s="48"/>
      <c r="C426" s="48"/>
      <c r="D426" s="48"/>
      <c r="E426" s="48"/>
      <c r="F426" s="48"/>
      <c r="G426" s="48"/>
      <c r="H426" s="48"/>
      <c r="I426" s="48"/>
      <c r="J426" s="48"/>
    </row>
    <row r="427" spans="1:10">
      <c r="A427" s="48"/>
      <c r="B427" s="48"/>
      <c r="C427" s="48"/>
      <c r="D427" s="48"/>
      <c r="E427" s="48"/>
      <c r="F427" s="48"/>
      <c r="G427" s="48"/>
      <c r="H427" s="48"/>
      <c r="I427" s="48"/>
      <c r="J427" s="48"/>
    </row>
    <row r="428" spans="1:10">
      <c r="A428" s="48"/>
      <c r="B428" s="48"/>
      <c r="C428" s="48"/>
      <c r="D428" s="48"/>
      <c r="E428" s="48"/>
      <c r="F428" s="48"/>
      <c r="G428" s="48"/>
      <c r="H428" s="48"/>
      <c r="I428" s="48"/>
      <c r="J428" s="48"/>
    </row>
    <row r="429" spans="1:10">
      <c r="A429" s="48"/>
      <c r="B429" s="48"/>
      <c r="C429" s="48"/>
      <c r="D429" s="48"/>
      <c r="E429" s="48"/>
      <c r="F429" s="48"/>
      <c r="G429" s="48"/>
      <c r="H429" s="48"/>
      <c r="I429" s="48"/>
      <c r="J429" s="48"/>
    </row>
    <row r="430" spans="1:10">
      <c r="A430" s="48"/>
      <c r="B430" s="48"/>
      <c r="C430" s="48"/>
      <c r="D430" s="48"/>
      <c r="E430" s="48"/>
      <c r="F430" s="48"/>
      <c r="G430" s="48"/>
      <c r="H430" s="48"/>
      <c r="I430" s="48"/>
      <c r="J430" s="48"/>
    </row>
    <row r="431" spans="1:10">
      <c r="A431" s="48"/>
      <c r="B431" s="48"/>
      <c r="C431" s="48"/>
      <c r="D431" s="48"/>
      <c r="E431" s="48"/>
      <c r="F431" s="48"/>
      <c r="G431" s="48"/>
      <c r="H431" s="48"/>
      <c r="I431" s="48"/>
      <c r="J431" s="48"/>
    </row>
    <row r="432" spans="1:10">
      <c r="A432" s="48"/>
      <c r="B432" s="48"/>
      <c r="C432" s="48"/>
      <c r="D432" s="48"/>
      <c r="E432" s="48"/>
      <c r="F432" s="48"/>
      <c r="G432" s="48"/>
      <c r="H432" s="48"/>
      <c r="I432" s="48"/>
      <c r="J432" s="48"/>
    </row>
    <row r="433" spans="1:10">
      <c r="A433" s="48"/>
      <c r="B433" s="48"/>
      <c r="C433" s="48"/>
      <c r="D433" s="48"/>
      <c r="E433" s="48"/>
      <c r="F433" s="48"/>
      <c r="G433" s="48"/>
      <c r="H433" s="48"/>
      <c r="I433" s="48"/>
      <c r="J433" s="48"/>
    </row>
    <row r="434" spans="1:10">
      <c r="A434" s="48"/>
      <c r="B434" s="48"/>
      <c r="C434" s="48"/>
      <c r="D434" s="48"/>
      <c r="E434" s="48"/>
      <c r="F434" s="48"/>
      <c r="G434" s="48"/>
      <c r="H434" s="48"/>
      <c r="I434" s="48"/>
      <c r="J434" s="48"/>
    </row>
    <row r="435" spans="1:10">
      <c r="A435" s="48"/>
      <c r="B435" s="48"/>
      <c r="C435" s="48"/>
      <c r="D435" s="48"/>
      <c r="E435" s="48"/>
      <c r="F435" s="48"/>
      <c r="G435" s="48"/>
      <c r="H435" s="48"/>
      <c r="I435" s="48"/>
      <c r="J435" s="48"/>
    </row>
    <row r="436" spans="1:10">
      <c r="A436" s="48"/>
      <c r="B436" s="48"/>
      <c r="C436" s="48"/>
      <c r="D436" s="48"/>
      <c r="E436" s="48"/>
      <c r="F436" s="48"/>
      <c r="G436" s="48"/>
      <c r="H436" s="48"/>
      <c r="I436" s="48"/>
      <c r="J436" s="48"/>
    </row>
    <row r="437" spans="1:10">
      <c r="A437" s="48"/>
      <c r="B437" s="48"/>
      <c r="C437" s="48"/>
      <c r="D437" s="48"/>
      <c r="E437" s="48"/>
      <c r="F437" s="48"/>
      <c r="G437" s="48"/>
      <c r="H437" s="48"/>
      <c r="I437" s="48"/>
      <c r="J437" s="48"/>
    </row>
    <row r="438" spans="1:10">
      <c r="A438" s="48"/>
      <c r="B438" s="48"/>
      <c r="C438" s="48"/>
      <c r="D438" s="48"/>
      <c r="E438" s="48"/>
      <c r="F438" s="48"/>
      <c r="G438" s="48"/>
      <c r="H438" s="48"/>
      <c r="I438" s="48"/>
      <c r="J438" s="48"/>
    </row>
    <row r="439" spans="1:10">
      <c r="A439" s="48"/>
      <c r="B439" s="48"/>
      <c r="C439" s="48"/>
      <c r="D439" s="48"/>
      <c r="E439" s="48"/>
      <c r="F439" s="48"/>
      <c r="G439" s="48"/>
      <c r="H439" s="48"/>
      <c r="I439" s="48"/>
      <c r="J439" s="48"/>
    </row>
    <row r="440" spans="1:10">
      <c r="A440" s="48"/>
      <c r="B440" s="48"/>
      <c r="C440" s="48"/>
      <c r="D440" s="48"/>
      <c r="E440" s="48"/>
      <c r="F440" s="48"/>
      <c r="G440" s="48"/>
      <c r="H440" s="48"/>
      <c r="I440" s="48"/>
      <c r="J440" s="48"/>
    </row>
    <row r="441" spans="1:10">
      <c r="A441" s="48"/>
      <c r="B441" s="48"/>
      <c r="C441" s="48"/>
      <c r="D441" s="48"/>
      <c r="E441" s="48"/>
      <c r="F441" s="48"/>
      <c r="G441" s="48"/>
      <c r="H441" s="48"/>
      <c r="I441" s="48"/>
      <c r="J441" s="48"/>
    </row>
    <row r="442" spans="1:10">
      <c r="A442" s="48"/>
      <c r="B442" s="48"/>
      <c r="C442" s="48"/>
      <c r="D442" s="48"/>
      <c r="E442" s="48"/>
      <c r="F442" s="48"/>
      <c r="G442" s="48"/>
      <c r="H442" s="48"/>
      <c r="I442" s="48"/>
      <c r="J442" s="48"/>
    </row>
    <row r="443" spans="1:10">
      <c r="A443" s="48"/>
      <c r="B443" s="48"/>
      <c r="C443" s="48"/>
      <c r="D443" s="48"/>
      <c r="E443" s="48"/>
      <c r="F443" s="48"/>
      <c r="G443" s="48"/>
      <c r="H443" s="48"/>
      <c r="I443" s="48"/>
      <c r="J443" s="48"/>
    </row>
    <row r="444" spans="1:10">
      <c r="A444" s="48"/>
      <c r="B444" s="48"/>
      <c r="C444" s="48"/>
      <c r="D444" s="48"/>
      <c r="E444" s="48"/>
      <c r="F444" s="48"/>
      <c r="G444" s="48"/>
      <c r="H444" s="48"/>
      <c r="I444" s="48"/>
      <c r="J444" s="48"/>
    </row>
    <row r="445" spans="1:10">
      <c r="A445" s="48"/>
      <c r="B445" s="48"/>
      <c r="C445" s="48"/>
      <c r="D445" s="48"/>
      <c r="E445" s="48"/>
      <c r="F445" s="48"/>
      <c r="G445" s="48"/>
      <c r="H445" s="48"/>
      <c r="I445" s="48"/>
      <c r="J445" s="48"/>
    </row>
    <row r="446" spans="1:10">
      <c r="A446" s="48"/>
      <c r="B446" s="48"/>
      <c r="C446" s="48"/>
      <c r="D446" s="48"/>
      <c r="E446" s="48"/>
      <c r="F446" s="48"/>
      <c r="G446" s="48"/>
      <c r="H446" s="48"/>
      <c r="I446" s="48"/>
      <c r="J446" s="48"/>
    </row>
    <row r="447" spans="1:10">
      <c r="A447" s="48"/>
      <c r="B447" s="48"/>
      <c r="C447" s="48"/>
      <c r="D447" s="48"/>
      <c r="E447" s="48"/>
      <c r="F447" s="48"/>
      <c r="G447" s="48"/>
      <c r="H447" s="48"/>
      <c r="I447" s="48"/>
      <c r="J447" s="48"/>
    </row>
    <row r="448" spans="1:10">
      <c r="A448" s="48"/>
      <c r="B448" s="48"/>
      <c r="C448" s="48"/>
      <c r="D448" s="48"/>
      <c r="E448" s="48"/>
      <c r="F448" s="48"/>
      <c r="G448" s="48"/>
      <c r="H448" s="48"/>
      <c r="I448" s="48"/>
      <c r="J448" s="48"/>
    </row>
    <row r="449" spans="1:10">
      <c r="A449" s="48"/>
      <c r="B449" s="48"/>
      <c r="C449" s="48"/>
      <c r="D449" s="48"/>
      <c r="E449" s="48"/>
      <c r="F449" s="48"/>
      <c r="G449" s="48"/>
      <c r="H449" s="48"/>
      <c r="I449" s="48"/>
      <c r="J449" s="48"/>
    </row>
    <row r="450" spans="1:10">
      <c r="A450" s="48"/>
      <c r="B450" s="48"/>
      <c r="C450" s="48"/>
      <c r="D450" s="48"/>
      <c r="E450" s="48"/>
      <c r="F450" s="48"/>
      <c r="G450" s="48"/>
      <c r="H450" s="48"/>
      <c r="I450" s="48"/>
      <c r="J450" s="48"/>
    </row>
    <row r="451" spans="1:10">
      <c r="A451" s="48"/>
      <c r="B451" s="48"/>
      <c r="C451" s="48"/>
      <c r="D451" s="48"/>
      <c r="E451" s="48"/>
      <c r="F451" s="48"/>
      <c r="G451" s="48"/>
      <c r="H451" s="48"/>
      <c r="I451" s="48"/>
      <c r="J451" s="48"/>
    </row>
    <row r="452" spans="1:10">
      <c r="A452" s="48"/>
      <c r="B452" s="48"/>
      <c r="C452" s="48"/>
      <c r="D452" s="48"/>
      <c r="E452" s="48"/>
      <c r="F452" s="48"/>
      <c r="G452" s="48"/>
      <c r="H452" s="48"/>
      <c r="I452" s="48"/>
      <c r="J452" s="48"/>
    </row>
    <row r="453" spans="1:10">
      <c r="A453" s="48"/>
      <c r="B453" s="48"/>
      <c r="C453" s="48"/>
      <c r="D453" s="48"/>
      <c r="E453" s="48"/>
      <c r="F453" s="48"/>
      <c r="G453" s="48"/>
      <c r="H453" s="48"/>
      <c r="I453" s="48"/>
      <c r="J453" s="48"/>
    </row>
    <row r="454" spans="1:10">
      <c r="A454" s="48"/>
      <c r="B454" s="48"/>
      <c r="C454" s="48"/>
      <c r="D454" s="48"/>
      <c r="E454" s="48"/>
      <c r="F454" s="48"/>
      <c r="G454" s="48"/>
      <c r="H454" s="48"/>
      <c r="I454" s="48"/>
      <c r="J454" s="48"/>
    </row>
    <row r="455" spans="1:10">
      <c r="A455" s="48"/>
      <c r="B455" s="48"/>
      <c r="C455" s="48"/>
      <c r="D455" s="48"/>
      <c r="E455" s="48"/>
      <c r="F455" s="48"/>
      <c r="G455" s="48"/>
      <c r="H455" s="48"/>
      <c r="I455" s="48"/>
      <c r="J455" s="48"/>
    </row>
    <row r="456" spans="1:10">
      <c r="A456" s="48"/>
      <c r="B456" s="48"/>
      <c r="C456" s="48"/>
      <c r="D456" s="48"/>
      <c r="E456" s="48"/>
      <c r="F456" s="48"/>
      <c r="G456" s="48"/>
      <c r="H456" s="48"/>
      <c r="I456" s="48"/>
      <c r="J456" s="48"/>
    </row>
    <row r="457" spans="1:10">
      <c r="A457" s="48"/>
      <c r="B457" s="48"/>
      <c r="C457" s="48"/>
      <c r="D457" s="48"/>
      <c r="E457" s="48"/>
      <c r="F457" s="48"/>
      <c r="G457" s="48"/>
      <c r="H457" s="48"/>
      <c r="I457" s="48"/>
      <c r="J457" s="48"/>
    </row>
    <row r="458" spans="1:10">
      <c r="A458" s="48"/>
      <c r="B458" s="48"/>
      <c r="C458" s="48"/>
      <c r="D458" s="48"/>
      <c r="E458" s="48"/>
      <c r="F458" s="48"/>
      <c r="G458" s="48"/>
      <c r="H458" s="48"/>
      <c r="I458" s="48"/>
      <c r="J458" s="48"/>
    </row>
    <row r="459" spans="1:10">
      <c r="A459" s="48"/>
      <c r="B459" s="48"/>
      <c r="C459" s="48"/>
      <c r="D459" s="48"/>
      <c r="E459" s="48"/>
      <c r="F459" s="48"/>
      <c r="G459" s="48"/>
      <c r="H459" s="48"/>
      <c r="I459" s="48"/>
      <c r="J459" s="48"/>
    </row>
    <row r="460" spans="1:10">
      <c r="A460" s="48"/>
      <c r="B460" s="48"/>
      <c r="C460" s="48"/>
      <c r="D460" s="48"/>
      <c r="E460" s="48"/>
      <c r="F460" s="48"/>
      <c r="G460" s="48"/>
      <c r="H460" s="48"/>
      <c r="I460" s="48"/>
      <c r="J460" s="48"/>
    </row>
    <row r="461" spans="1:10">
      <c r="A461" s="48"/>
      <c r="B461" s="48"/>
      <c r="C461" s="48"/>
      <c r="D461" s="48"/>
      <c r="E461" s="48"/>
      <c r="F461" s="48"/>
      <c r="G461" s="48"/>
      <c r="H461" s="48"/>
      <c r="I461" s="48"/>
      <c r="J461" s="48"/>
    </row>
    <row r="462" spans="1:10">
      <c r="A462" s="48"/>
      <c r="B462" s="48"/>
      <c r="C462" s="48"/>
      <c r="D462" s="48"/>
      <c r="E462" s="48"/>
      <c r="F462" s="48"/>
      <c r="G462" s="48"/>
      <c r="H462" s="48"/>
      <c r="I462" s="48"/>
      <c r="J462" s="48"/>
    </row>
    <row r="463" spans="1:10">
      <c r="A463" s="48"/>
      <c r="B463" s="48"/>
      <c r="C463" s="48"/>
      <c r="D463" s="48"/>
      <c r="E463" s="48"/>
      <c r="F463" s="48"/>
      <c r="G463" s="48"/>
      <c r="H463" s="48"/>
      <c r="I463" s="48"/>
      <c r="J463" s="48"/>
    </row>
    <row r="464" spans="1:10">
      <c r="A464" s="48"/>
      <c r="B464" s="48"/>
      <c r="C464" s="48"/>
      <c r="D464" s="48"/>
      <c r="E464" s="48"/>
      <c r="F464" s="48"/>
      <c r="G464" s="48"/>
      <c r="H464" s="48"/>
      <c r="I464" s="48"/>
      <c r="J464" s="48"/>
    </row>
    <row r="465" spans="1:10">
      <c r="A465" s="48"/>
      <c r="B465" s="48"/>
      <c r="C465" s="48"/>
      <c r="D465" s="48"/>
      <c r="E465" s="48"/>
      <c r="F465" s="48"/>
      <c r="G465" s="48"/>
      <c r="H465" s="48"/>
      <c r="I465" s="48"/>
      <c r="J465" s="48"/>
    </row>
    <row r="466" spans="1:10">
      <c r="A466" s="48"/>
      <c r="B466" s="48"/>
      <c r="C466" s="48"/>
      <c r="D466" s="48"/>
      <c r="E466" s="48"/>
      <c r="F466" s="48"/>
      <c r="G466" s="48"/>
      <c r="H466" s="48"/>
      <c r="I466" s="48"/>
      <c r="J466" s="48"/>
    </row>
    <row r="467" spans="1:10">
      <c r="A467" s="48"/>
      <c r="B467" s="48"/>
      <c r="C467" s="48"/>
      <c r="D467" s="48"/>
      <c r="E467" s="48"/>
      <c r="F467" s="48"/>
      <c r="G467" s="48"/>
      <c r="H467" s="48"/>
      <c r="I467" s="48"/>
      <c r="J467" s="48"/>
    </row>
    <row r="468" spans="1:10">
      <c r="A468" s="48"/>
      <c r="B468" s="48"/>
      <c r="C468" s="48"/>
      <c r="D468" s="48"/>
      <c r="E468" s="48"/>
      <c r="F468" s="48"/>
      <c r="G468" s="48"/>
      <c r="H468" s="48"/>
      <c r="I468" s="48"/>
      <c r="J468" s="48"/>
    </row>
    <row r="469" spans="1:10">
      <c r="A469" s="48"/>
      <c r="B469" s="48"/>
      <c r="C469" s="48"/>
      <c r="D469" s="48"/>
      <c r="E469" s="48"/>
      <c r="F469" s="48"/>
      <c r="G469" s="48"/>
      <c r="H469" s="48"/>
      <c r="I469" s="48"/>
      <c r="J469" s="48"/>
    </row>
    <row r="470" spans="1:10">
      <c r="A470" s="48"/>
      <c r="B470" s="48"/>
      <c r="C470" s="48"/>
      <c r="D470" s="48"/>
      <c r="E470" s="48"/>
      <c r="F470" s="48"/>
      <c r="G470" s="48"/>
      <c r="H470" s="48"/>
      <c r="I470" s="48"/>
      <c r="J470" s="48"/>
    </row>
    <row r="471" spans="1:10">
      <c r="A471" s="48"/>
      <c r="B471" s="48"/>
      <c r="C471" s="48"/>
      <c r="D471" s="48"/>
      <c r="E471" s="48"/>
      <c r="F471" s="48"/>
      <c r="G471" s="48"/>
      <c r="H471" s="48"/>
      <c r="I471" s="48"/>
      <c r="J471" s="48"/>
    </row>
    <row r="472" spans="1:10">
      <c r="A472" s="48"/>
      <c r="B472" s="48"/>
      <c r="C472" s="48"/>
      <c r="D472" s="48"/>
      <c r="E472" s="48"/>
      <c r="F472" s="48"/>
      <c r="G472" s="48"/>
      <c r="H472" s="48"/>
      <c r="I472" s="48"/>
      <c r="J472" s="48"/>
    </row>
    <row r="473" spans="1:10">
      <c r="A473" s="48"/>
      <c r="B473" s="48"/>
      <c r="C473" s="48"/>
      <c r="D473" s="48"/>
      <c r="E473" s="48"/>
      <c r="F473" s="48"/>
      <c r="G473" s="48"/>
      <c r="H473" s="48"/>
      <c r="I473" s="48"/>
      <c r="J473" s="48"/>
    </row>
    <row r="474" spans="1:10">
      <c r="A474" s="48"/>
      <c r="B474" s="48"/>
      <c r="C474" s="48"/>
      <c r="D474" s="48"/>
      <c r="E474" s="48"/>
      <c r="F474" s="48"/>
      <c r="G474" s="48"/>
      <c r="H474" s="48"/>
      <c r="I474" s="48"/>
      <c r="J474" s="48"/>
    </row>
    <row r="475" spans="1:10">
      <c r="A475" s="48"/>
      <c r="B475" s="48"/>
      <c r="C475" s="48"/>
      <c r="D475" s="48"/>
      <c r="E475" s="48"/>
      <c r="F475" s="48"/>
      <c r="G475" s="48"/>
      <c r="H475" s="48"/>
      <c r="I475" s="48"/>
      <c r="J475" s="48"/>
    </row>
    <row r="476" spans="1:10">
      <c r="A476" s="48"/>
      <c r="B476" s="48"/>
      <c r="C476" s="48"/>
      <c r="D476" s="48"/>
      <c r="E476" s="48"/>
      <c r="F476" s="48"/>
      <c r="G476" s="48"/>
      <c r="H476" s="48"/>
      <c r="I476" s="48"/>
      <c r="J476" s="48"/>
    </row>
    <row r="477" spans="1:10">
      <c r="A477" s="48"/>
      <c r="B477" s="48"/>
      <c r="C477" s="48"/>
      <c r="D477" s="48"/>
      <c r="E477" s="48"/>
      <c r="F477" s="48"/>
      <c r="G477" s="48"/>
      <c r="H477" s="48"/>
      <c r="I477" s="48"/>
      <c r="J477" s="48"/>
    </row>
    <row r="478" spans="1:10">
      <c r="A478" s="48"/>
      <c r="B478" s="48"/>
      <c r="C478" s="48"/>
      <c r="D478" s="48"/>
      <c r="E478" s="48"/>
      <c r="F478" s="48"/>
      <c r="G478" s="48"/>
      <c r="H478" s="48"/>
      <c r="I478" s="48"/>
      <c r="J478" s="48"/>
    </row>
    <row r="479" spans="1:10">
      <c r="A479" s="48"/>
      <c r="B479" s="48"/>
      <c r="C479" s="48"/>
      <c r="D479" s="48"/>
      <c r="E479" s="48"/>
      <c r="F479" s="48"/>
      <c r="G479" s="48"/>
      <c r="H479" s="48"/>
      <c r="I479" s="48"/>
      <c r="J479" s="48"/>
    </row>
    <row r="480" spans="1:10">
      <c r="A480" s="48"/>
      <c r="B480" s="48"/>
      <c r="C480" s="48"/>
      <c r="D480" s="48"/>
      <c r="E480" s="48"/>
      <c r="F480" s="48"/>
      <c r="G480" s="48"/>
      <c r="H480" s="48"/>
      <c r="I480" s="48"/>
      <c r="J480" s="48"/>
    </row>
    <row r="481" spans="1:10">
      <c r="A481" s="48"/>
      <c r="B481" s="48"/>
      <c r="C481" s="48"/>
      <c r="D481" s="48"/>
      <c r="E481" s="48"/>
      <c r="F481" s="48"/>
      <c r="G481" s="48"/>
      <c r="H481" s="48"/>
      <c r="I481" s="48"/>
      <c r="J481" s="48"/>
    </row>
    <row r="482" spans="1:10">
      <c r="A482" s="48"/>
      <c r="B482" s="48"/>
      <c r="C482" s="48"/>
      <c r="D482" s="48"/>
      <c r="E482" s="48"/>
      <c r="F482" s="48"/>
      <c r="G482" s="48"/>
      <c r="H482" s="48"/>
      <c r="I482" s="48"/>
      <c r="J482" s="48"/>
    </row>
    <row r="483" spans="1:10">
      <c r="A483" s="48"/>
      <c r="B483" s="48"/>
      <c r="C483" s="48"/>
      <c r="D483" s="48"/>
      <c r="E483" s="48"/>
      <c r="F483" s="48"/>
      <c r="G483" s="48"/>
      <c r="H483" s="48"/>
      <c r="I483" s="48"/>
      <c r="J483" s="48"/>
    </row>
    <row r="484" spans="1:10">
      <c r="A484" s="48"/>
      <c r="B484" s="48"/>
      <c r="C484" s="48"/>
      <c r="D484" s="48"/>
      <c r="E484" s="48"/>
      <c r="F484" s="48"/>
      <c r="G484" s="48"/>
      <c r="H484" s="48"/>
      <c r="I484" s="48"/>
      <c r="J484" s="48"/>
    </row>
    <row r="485" spans="1:10">
      <c r="A485" s="48"/>
      <c r="B485" s="48"/>
      <c r="C485" s="48"/>
      <c r="D485" s="48"/>
      <c r="E485" s="48"/>
      <c r="F485" s="48"/>
      <c r="G485" s="48"/>
      <c r="H485" s="48"/>
      <c r="I485" s="48"/>
      <c r="J485" s="48"/>
    </row>
    <row r="486" spans="1:10">
      <c r="A486" s="48"/>
      <c r="B486" s="48"/>
      <c r="C486" s="48"/>
      <c r="D486" s="48"/>
      <c r="E486" s="48"/>
      <c r="F486" s="48"/>
      <c r="G486" s="48"/>
      <c r="H486" s="48"/>
      <c r="I486" s="48"/>
      <c r="J486" s="48"/>
    </row>
    <row r="487" spans="1:10">
      <c r="A487" s="48"/>
      <c r="B487" s="48"/>
      <c r="C487" s="48"/>
      <c r="D487" s="48"/>
      <c r="E487" s="48"/>
      <c r="F487" s="48"/>
      <c r="G487" s="48"/>
      <c r="H487" s="48"/>
      <c r="I487" s="48"/>
      <c r="J487" s="48"/>
    </row>
    <row r="488" spans="1:10">
      <c r="A488" s="48"/>
      <c r="B488" s="48"/>
      <c r="C488" s="48"/>
      <c r="D488" s="48"/>
      <c r="E488" s="48"/>
      <c r="F488" s="48"/>
      <c r="G488" s="48"/>
      <c r="H488" s="48"/>
      <c r="I488" s="48"/>
      <c r="J488" s="48"/>
    </row>
    <row r="489" spans="1:10">
      <c r="A489" s="48"/>
      <c r="B489" s="48"/>
      <c r="C489" s="48"/>
      <c r="D489" s="48"/>
      <c r="E489" s="48"/>
      <c r="F489" s="48"/>
      <c r="G489" s="48"/>
      <c r="H489" s="48"/>
      <c r="I489" s="48"/>
      <c r="J489" s="48"/>
    </row>
    <row r="490" spans="1:10">
      <c r="A490" s="48"/>
      <c r="B490" s="48"/>
      <c r="C490" s="48"/>
      <c r="D490" s="48"/>
      <c r="E490" s="48"/>
      <c r="F490" s="48"/>
      <c r="G490" s="48"/>
      <c r="H490" s="48"/>
      <c r="I490" s="48"/>
      <c r="J490" s="48"/>
    </row>
    <row r="491" spans="1:10">
      <c r="A491" s="48"/>
      <c r="B491" s="48"/>
      <c r="C491" s="48"/>
      <c r="D491" s="48"/>
      <c r="E491" s="48"/>
      <c r="F491" s="48"/>
      <c r="G491" s="48"/>
      <c r="H491" s="48"/>
      <c r="I491" s="48"/>
      <c r="J491" s="48"/>
    </row>
    <row r="492" spans="1:10">
      <c r="A492" s="48"/>
      <c r="B492" s="48"/>
      <c r="C492" s="48"/>
      <c r="D492" s="48"/>
      <c r="E492" s="48"/>
      <c r="F492" s="48"/>
      <c r="G492" s="48"/>
      <c r="H492" s="48"/>
      <c r="I492" s="48"/>
      <c r="J492" s="48"/>
    </row>
    <row r="493" spans="1:10">
      <c r="A493" s="48"/>
      <c r="B493" s="48"/>
      <c r="C493" s="48"/>
      <c r="D493" s="48"/>
      <c r="E493" s="48"/>
      <c r="F493" s="48"/>
      <c r="G493" s="48"/>
      <c r="H493" s="48"/>
      <c r="I493" s="48"/>
      <c r="J493" s="48"/>
    </row>
    <row r="494" spans="1:10">
      <c r="A494" s="48"/>
      <c r="B494" s="48"/>
      <c r="C494" s="48"/>
      <c r="D494" s="48"/>
      <c r="E494" s="48"/>
      <c r="F494" s="48"/>
      <c r="G494" s="48"/>
      <c r="H494" s="48"/>
      <c r="I494" s="48"/>
      <c r="J494" s="48"/>
    </row>
    <row r="495" spans="1:10">
      <c r="A495" s="48"/>
      <c r="B495" s="48"/>
      <c r="C495" s="48"/>
      <c r="D495" s="48"/>
      <c r="E495" s="48"/>
      <c r="F495" s="48"/>
      <c r="G495" s="48"/>
      <c r="H495" s="48"/>
      <c r="I495" s="48"/>
      <c r="J495" s="48"/>
    </row>
    <row r="496" spans="1:10">
      <c r="A496" s="48"/>
      <c r="B496" s="48"/>
      <c r="C496" s="48"/>
      <c r="D496" s="48"/>
      <c r="E496" s="48"/>
      <c r="F496" s="48"/>
      <c r="G496" s="48"/>
      <c r="H496" s="48"/>
      <c r="I496" s="48"/>
      <c r="J496" s="48"/>
    </row>
    <row r="497" spans="1:10">
      <c r="A497" s="48"/>
      <c r="B497" s="48"/>
      <c r="C497" s="48"/>
      <c r="D497" s="48"/>
      <c r="E497" s="48"/>
      <c r="F497" s="48"/>
      <c r="G497" s="48"/>
      <c r="H497" s="48"/>
      <c r="I497" s="48"/>
      <c r="J497" s="48"/>
    </row>
    <row r="498" spans="1:10">
      <c r="A498" s="48"/>
      <c r="B498" s="48"/>
      <c r="C498" s="48"/>
      <c r="D498" s="48"/>
      <c r="E498" s="48"/>
      <c r="F498" s="48"/>
      <c r="G498" s="48"/>
      <c r="H498" s="48"/>
      <c r="I498" s="48"/>
      <c r="J498" s="48"/>
    </row>
    <row r="499" spans="1:10">
      <c r="A499" s="48"/>
      <c r="B499" s="48"/>
      <c r="C499" s="48"/>
      <c r="D499" s="48"/>
      <c r="E499" s="48"/>
      <c r="F499" s="48"/>
      <c r="G499" s="48"/>
      <c r="H499" s="48"/>
      <c r="I499" s="48"/>
      <c r="J499" s="48"/>
    </row>
    <row r="500" spans="1:10">
      <c r="A500" s="48"/>
      <c r="B500" s="48"/>
      <c r="C500" s="48"/>
      <c r="D500" s="48"/>
      <c r="E500" s="48"/>
      <c r="F500" s="48"/>
      <c r="G500" s="48"/>
      <c r="H500" s="48"/>
      <c r="I500" s="48"/>
      <c r="J500" s="48"/>
    </row>
    <row r="501" spans="1:10">
      <c r="A501" s="48"/>
      <c r="B501" s="48"/>
      <c r="C501" s="48"/>
      <c r="D501" s="48"/>
      <c r="E501" s="48"/>
      <c r="F501" s="48"/>
      <c r="G501" s="48"/>
      <c r="H501" s="48"/>
      <c r="I501" s="48"/>
      <c r="J501" s="48"/>
    </row>
    <row r="502" spans="1:10">
      <c r="A502" s="48"/>
      <c r="B502" s="48"/>
      <c r="C502" s="48"/>
      <c r="D502" s="48"/>
      <c r="E502" s="48"/>
      <c r="F502" s="48"/>
      <c r="G502" s="48"/>
      <c r="H502" s="48"/>
      <c r="I502" s="48"/>
      <c r="J502" s="48"/>
    </row>
    <row r="503" spans="1:10">
      <c r="A503" s="48"/>
      <c r="B503" s="48"/>
      <c r="C503" s="48"/>
      <c r="D503" s="48"/>
      <c r="E503" s="48"/>
      <c r="F503" s="48"/>
      <c r="G503" s="48"/>
      <c r="H503" s="48"/>
      <c r="I503" s="48"/>
      <c r="J503" s="48"/>
    </row>
    <row r="504" spans="1:10">
      <c r="A504" s="48"/>
      <c r="B504" s="48"/>
      <c r="C504" s="48"/>
      <c r="D504" s="48"/>
      <c r="E504" s="48"/>
      <c r="F504" s="48"/>
      <c r="G504" s="48"/>
      <c r="H504" s="48"/>
      <c r="I504" s="48"/>
      <c r="J504" s="48"/>
    </row>
    <row r="505" spans="1:10">
      <c r="A505" s="48"/>
      <c r="B505" s="48"/>
      <c r="C505" s="48"/>
      <c r="D505" s="48"/>
      <c r="E505" s="48"/>
      <c r="F505" s="48"/>
      <c r="G505" s="48"/>
      <c r="H505" s="48"/>
      <c r="I505" s="48"/>
      <c r="J505" s="48"/>
    </row>
    <row r="506" spans="1:10">
      <c r="A506" s="48"/>
      <c r="B506" s="48"/>
      <c r="C506" s="48"/>
      <c r="D506" s="48"/>
      <c r="E506" s="48"/>
      <c r="F506" s="48"/>
      <c r="G506" s="48"/>
      <c r="H506" s="48"/>
      <c r="I506" s="48"/>
      <c r="J506" s="48"/>
    </row>
    <row r="507" spans="1:10">
      <c r="A507" s="48"/>
      <c r="B507" s="48"/>
      <c r="C507" s="48"/>
      <c r="D507" s="48"/>
      <c r="E507" s="48"/>
      <c r="F507" s="48"/>
      <c r="G507" s="48"/>
      <c r="H507" s="48"/>
      <c r="I507" s="48"/>
      <c r="J507" s="48"/>
    </row>
    <row r="508" spans="1:10">
      <c r="A508" s="48"/>
      <c r="B508" s="48"/>
      <c r="C508" s="48"/>
      <c r="D508" s="48"/>
      <c r="E508" s="48"/>
      <c r="F508" s="48"/>
      <c r="G508" s="48"/>
      <c r="H508" s="48"/>
      <c r="I508" s="48"/>
      <c r="J508" s="48"/>
    </row>
    <row r="509" spans="1:10">
      <c r="A509" s="48"/>
      <c r="B509" s="48"/>
      <c r="C509" s="48"/>
      <c r="D509" s="48"/>
      <c r="E509" s="48"/>
      <c r="F509" s="48"/>
      <c r="G509" s="48"/>
      <c r="H509" s="48"/>
      <c r="I509" s="48"/>
      <c r="J509" s="48"/>
    </row>
    <row r="510" spans="1:10">
      <c r="A510" s="48"/>
      <c r="B510" s="48"/>
      <c r="C510" s="48"/>
      <c r="D510" s="48"/>
      <c r="E510" s="48"/>
      <c r="F510" s="48"/>
      <c r="G510" s="48"/>
      <c r="H510" s="48"/>
      <c r="I510" s="48"/>
      <c r="J510" s="48"/>
    </row>
    <row r="511" spans="1:10">
      <c r="A511" s="48"/>
      <c r="B511" s="48"/>
      <c r="C511" s="48"/>
      <c r="D511" s="48"/>
      <c r="E511" s="48"/>
      <c r="F511" s="48"/>
      <c r="G511" s="48"/>
      <c r="H511" s="48"/>
      <c r="I511" s="48"/>
      <c r="J511" s="48"/>
    </row>
    <row r="512" spans="1:10">
      <c r="A512" s="48"/>
      <c r="B512" s="48"/>
      <c r="C512" s="48"/>
      <c r="D512" s="48"/>
      <c r="E512" s="48"/>
      <c r="F512" s="48"/>
      <c r="G512" s="48"/>
      <c r="H512" s="48"/>
      <c r="I512" s="48"/>
      <c r="J512" s="48"/>
    </row>
    <row r="513" spans="1:10">
      <c r="A513" s="48"/>
      <c r="B513" s="48"/>
      <c r="C513" s="48"/>
      <c r="D513" s="48"/>
      <c r="E513" s="48"/>
      <c r="F513" s="48"/>
      <c r="G513" s="48"/>
      <c r="H513" s="48"/>
      <c r="I513" s="48"/>
      <c r="J513" s="48"/>
    </row>
    <row r="514" spans="1:10">
      <c r="A514" s="48"/>
      <c r="B514" s="48"/>
      <c r="C514" s="48"/>
      <c r="D514" s="48"/>
      <c r="E514" s="48"/>
      <c r="F514" s="48"/>
      <c r="G514" s="48"/>
      <c r="H514" s="48"/>
      <c r="I514" s="48"/>
      <c r="J514" s="48"/>
    </row>
    <row r="515" spans="1:10">
      <c r="A515" s="48"/>
      <c r="B515" s="48"/>
      <c r="C515" s="48"/>
      <c r="D515" s="48"/>
      <c r="E515" s="48"/>
      <c r="F515" s="48"/>
      <c r="G515" s="48"/>
      <c r="H515" s="48"/>
      <c r="I515" s="48"/>
      <c r="J515" s="48"/>
    </row>
    <row r="516" spans="1:10">
      <c r="A516" s="48"/>
      <c r="B516" s="48"/>
      <c r="C516" s="48"/>
      <c r="D516" s="48"/>
      <c r="E516" s="48"/>
      <c r="F516" s="48"/>
      <c r="G516" s="48"/>
      <c r="H516" s="48"/>
      <c r="I516" s="48"/>
      <c r="J516" s="48"/>
    </row>
    <row r="517" spans="1:10">
      <c r="A517" s="48"/>
      <c r="B517" s="48"/>
      <c r="C517" s="48"/>
      <c r="D517" s="48"/>
      <c r="E517" s="48"/>
      <c r="F517" s="48"/>
      <c r="G517" s="48"/>
      <c r="H517" s="48"/>
      <c r="I517" s="48"/>
      <c r="J517" s="48"/>
    </row>
    <row r="518" spans="1:10">
      <c r="A518" s="48"/>
      <c r="B518" s="48"/>
      <c r="C518" s="48"/>
      <c r="D518" s="48"/>
      <c r="E518" s="48"/>
      <c r="F518" s="48"/>
      <c r="G518" s="48"/>
      <c r="H518" s="48"/>
      <c r="I518" s="48"/>
      <c r="J518" s="48"/>
    </row>
    <row r="519" spans="1:10">
      <c r="A519" s="48"/>
      <c r="B519" s="48"/>
      <c r="C519" s="48"/>
      <c r="D519" s="48"/>
      <c r="E519" s="48"/>
      <c r="F519" s="48"/>
      <c r="G519" s="48"/>
      <c r="H519" s="48"/>
      <c r="I519" s="48"/>
      <c r="J519" s="48"/>
    </row>
    <row r="520" spans="1:10">
      <c r="A520" s="48"/>
      <c r="B520" s="48"/>
      <c r="C520" s="48"/>
      <c r="D520" s="48"/>
      <c r="E520" s="48"/>
      <c r="F520" s="48"/>
      <c r="G520" s="48"/>
      <c r="H520" s="48"/>
      <c r="I520" s="48"/>
      <c r="J520" s="48"/>
    </row>
    <row r="521" spans="1:10">
      <c r="A521" s="48"/>
      <c r="B521" s="48"/>
      <c r="C521" s="48"/>
      <c r="D521" s="48"/>
      <c r="E521" s="48"/>
      <c r="F521" s="48"/>
      <c r="G521" s="48"/>
      <c r="H521" s="48"/>
      <c r="I521" s="48"/>
      <c r="J521" s="48"/>
    </row>
    <row r="522" spans="1:10">
      <c r="A522" s="48"/>
      <c r="B522" s="48"/>
      <c r="C522" s="48"/>
      <c r="D522" s="48"/>
      <c r="E522" s="48"/>
      <c r="F522" s="48"/>
      <c r="G522" s="48"/>
      <c r="H522" s="48"/>
      <c r="I522" s="48"/>
      <c r="J522" s="48"/>
    </row>
    <row r="523" spans="1:10">
      <c r="A523" s="48"/>
      <c r="B523" s="48"/>
      <c r="C523" s="48"/>
      <c r="D523" s="48"/>
      <c r="E523" s="48"/>
      <c r="F523" s="48"/>
      <c r="G523" s="48"/>
      <c r="H523" s="48"/>
      <c r="I523" s="48"/>
      <c r="J523" s="48"/>
    </row>
    <row r="524" spans="1:10">
      <c r="A524" s="48"/>
      <c r="B524" s="48"/>
      <c r="C524" s="48"/>
      <c r="D524" s="48"/>
      <c r="E524" s="48"/>
      <c r="F524" s="48"/>
      <c r="G524" s="48"/>
      <c r="H524" s="48"/>
      <c r="I524" s="48"/>
      <c r="J524" s="48"/>
    </row>
    <row r="525" spans="1:10">
      <c r="A525" s="48"/>
      <c r="B525" s="48"/>
      <c r="C525" s="48"/>
      <c r="D525" s="48"/>
      <c r="E525" s="48"/>
      <c r="F525" s="48"/>
      <c r="G525" s="48"/>
      <c r="H525" s="48"/>
      <c r="I525" s="48"/>
      <c r="J525" s="48"/>
    </row>
    <row r="526" spans="1:10">
      <c r="A526" s="48"/>
      <c r="B526" s="48"/>
      <c r="C526" s="48"/>
      <c r="D526" s="48"/>
      <c r="E526" s="48"/>
      <c r="F526" s="48"/>
      <c r="G526" s="48"/>
      <c r="H526" s="48"/>
      <c r="I526" s="48"/>
      <c r="J526" s="48"/>
    </row>
    <row r="527" spans="1:10">
      <c r="A527" s="48"/>
      <c r="B527" s="48"/>
      <c r="C527" s="48"/>
      <c r="D527" s="48"/>
      <c r="E527" s="48"/>
      <c r="F527" s="48"/>
      <c r="G527" s="48"/>
      <c r="H527" s="48"/>
      <c r="I527" s="48"/>
      <c r="J527" s="48"/>
    </row>
    <row r="528" spans="1:10">
      <c r="A528" s="48"/>
      <c r="B528" s="48"/>
      <c r="C528" s="48"/>
      <c r="D528" s="48"/>
      <c r="E528" s="48"/>
      <c r="F528" s="48"/>
      <c r="G528" s="48"/>
      <c r="H528" s="48"/>
      <c r="I528" s="48"/>
      <c r="J528" s="48"/>
    </row>
    <row r="529" spans="1:10">
      <c r="A529" s="48"/>
      <c r="B529" s="48"/>
      <c r="C529" s="48"/>
      <c r="D529" s="48"/>
      <c r="E529" s="48"/>
      <c r="F529" s="48"/>
      <c r="G529" s="48"/>
      <c r="H529" s="48"/>
      <c r="I529" s="48"/>
      <c r="J529" s="48"/>
    </row>
    <row r="530" spans="1:10">
      <c r="A530" s="48"/>
      <c r="B530" s="48"/>
      <c r="C530" s="48"/>
      <c r="D530" s="48"/>
      <c r="E530" s="48"/>
      <c r="F530" s="48"/>
      <c r="G530" s="48"/>
      <c r="H530" s="48"/>
      <c r="I530" s="48"/>
      <c r="J530" s="48"/>
    </row>
    <row r="531" spans="1:10">
      <c r="A531" s="48"/>
      <c r="B531" s="48"/>
      <c r="C531" s="48"/>
      <c r="D531" s="48"/>
      <c r="E531" s="48"/>
      <c r="F531" s="48"/>
      <c r="G531" s="48"/>
      <c r="H531" s="48"/>
      <c r="I531" s="48"/>
      <c r="J531" s="48"/>
    </row>
    <row r="532" spans="1:10">
      <c r="A532" s="48"/>
      <c r="B532" s="48"/>
      <c r="C532" s="48"/>
      <c r="D532" s="48"/>
      <c r="E532" s="48"/>
      <c r="F532" s="48"/>
      <c r="G532" s="48"/>
      <c r="H532" s="48"/>
      <c r="I532" s="48"/>
      <c r="J532" s="48"/>
    </row>
    <row r="533" spans="1:10">
      <c r="A533" s="48"/>
      <c r="B533" s="48"/>
      <c r="C533" s="48"/>
      <c r="D533" s="48"/>
      <c r="E533" s="48"/>
      <c r="F533" s="48"/>
      <c r="G533" s="48"/>
      <c r="H533" s="48"/>
      <c r="I533" s="48"/>
      <c r="J533" s="48"/>
    </row>
    <row r="534" spans="1:10">
      <c r="A534" s="48"/>
      <c r="B534" s="48"/>
      <c r="C534" s="48"/>
      <c r="D534" s="48"/>
      <c r="E534" s="48"/>
      <c r="F534" s="48"/>
      <c r="G534" s="48"/>
      <c r="H534" s="48"/>
      <c r="I534" s="48"/>
      <c r="J534" s="48"/>
    </row>
    <row r="535" spans="1:10">
      <c r="A535" s="48"/>
      <c r="B535" s="48"/>
      <c r="C535" s="48"/>
      <c r="D535" s="48"/>
      <c r="E535" s="48"/>
      <c r="F535" s="48"/>
      <c r="G535" s="48"/>
      <c r="H535" s="48"/>
      <c r="I535" s="48"/>
      <c r="J535" s="48"/>
    </row>
    <row r="536" spans="1:10">
      <c r="A536" s="48"/>
      <c r="B536" s="48"/>
      <c r="C536" s="48"/>
      <c r="D536" s="48"/>
      <c r="E536" s="48"/>
      <c r="F536" s="48"/>
      <c r="G536" s="48"/>
      <c r="H536" s="48"/>
      <c r="I536" s="48"/>
      <c r="J536" s="48"/>
    </row>
    <row r="537" spans="1:10">
      <c r="A537" s="48"/>
      <c r="B537" s="48"/>
      <c r="C537" s="48"/>
      <c r="D537" s="48"/>
      <c r="E537" s="48"/>
      <c r="F537" s="48"/>
      <c r="G537" s="48"/>
      <c r="H537" s="48"/>
      <c r="I537" s="48"/>
      <c r="J537" s="48"/>
    </row>
    <row r="538" spans="1:10">
      <c r="A538" s="48"/>
      <c r="B538" s="48"/>
      <c r="C538" s="48"/>
      <c r="D538" s="48"/>
      <c r="E538" s="48"/>
      <c r="F538" s="48"/>
      <c r="G538" s="48"/>
      <c r="H538" s="48"/>
      <c r="I538" s="48"/>
      <c r="J538" s="48"/>
    </row>
    <row r="539" spans="1:10">
      <c r="A539" s="48"/>
      <c r="B539" s="48"/>
      <c r="C539" s="48"/>
      <c r="D539" s="48"/>
      <c r="E539" s="48"/>
      <c r="F539" s="48"/>
      <c r="G539" s="48"/>
      <c r="H539" s="48"/>
      <c r="I539" s="48"/>
      <c r="J539" s="48"/>
    </row>
    <row r="540" spans="1:10">
      <c r="A540" s="48"/>
      <c r="B540" s="48"/>
      <c r="C540" s="48"/>
      <c r="D540" s="48"/>
      <c r="E540" s="48"/>
      <c r="F540" s="48"/>
      <c r="G540" s="48"/>
      <c r="H540" s="48"/>
      <c r="I540" s="48"/>
      <c r="J540" s="48"/>
    </row>
    <row r="541" spans="1:10">
      <c r="A541" s="48"/>
      <c r="B541" s="48"/>
      <c r="C541" s="48"/>
      <c r="D541" s="48"/>
      <c r="E541" s="48"/>
      <c r="F541" s="48"/>
      <c r="G541" s="48"/>
      <c r="H541" s="48"/>
      <c r="I541" s="48"/>
      <c r="J541" s="48"/>
    </row>
    <row r="542" spans="1:10">
      <c r="A542" s="48"/>
      <c r="B542" s="48"/>
      <c r="C542" s="48"/>
      <c r="D542" s="48"/>
      <c r="E542" s="48"/>
      <c r="F542" s="48"/>
      <c r="G542" s="48"/>
      <c r="H542" s="48"/>
      <c r="I542" s="48"/>
      <c r="J542" s="48"/>
    </row>
    <row r="543" spans="1:10">
      <c r="A543" s="48"/>
      <c r="B543" s="48"/>
      <c r="C543" s="48"/>
      <c r="D543" s="48"/>
      <c r="E543" s="48"/>
      <c r="F543" s="48"/>
      <c r="G543" s="48"/>
      <c r="H543" s="48"/>
      <c r="I543" s="48"/>
      <c r="J543" s="48"/>
    </row>
    <row r="544" spans="1:10">
      <c r="A544" s="48"/>
      <c r="B544" s="48"/>
      <c r="C544" s="48"/>
      <c r="D544" s="48"/>
      <c r="E544" s="48"/>
      <c r="F544" s="48"/>
      <c r="G544" s="48"/>
      <c r="H544" s="48"/>
      <c r="I544" s="48"/>
      <c r="J544" s="48"/>
    </row>
    <row r="545" spans="1:10">
      <c r="A545" s="48"/>
      <c r="B545" s="48"/>
      <c r="C545" s="48"/>
      <c r="D545" s="48"/>
      <c r="E545" s="48"/>
      <c r="F545" s="48"/>
      <c r="G545" s="48"/>
      <c r="H545" s="48"/>
      <c r="I545" s="48"/>
      <c r="J545" s="48"/>
    </row>
    <row r="546" spans="1:10">
      <c r="A546" s="48"/>
      <c r="B546" s="48"/>
      <c r="C546" s="48"/>
      <c r="D546" s="48"/>
      <c r="E546" s="48"/>
      <c r="F546" s="48"/>
      <c r="G546" s="48"/>
      <c r="H546" s="48"/>
      <c r="I546" s="48"/>
      <c r="J546" s="48"/>
    </row>
    <row r="547" spans="1:10">
      <c r="A547" s="48"/>
      <c r="B547" s="48"/>
      <c r="C547" s="48"/>
      <c r="D547" s="48"/>
      <c r="E547" s="48"/>
      <c r="F547" s="48"/>
      <c r="G547" s="48"/>
      <c r="H547" s="48"/>
      <c r="I547" s="48"/>
      <c r="J547" s="48"/>
    </row>
    <row r="548" spans="1:10">
      <c r="A548" s="48"/>
      <c r="B548" s="48"/>
      <c r="C548" s="48"/>
      <c r="D548" s="48"/>
      <c r="E548" s="48"/>
      <c r="F548" s="48"/>
      <c r="G548" s="48"/>
      <c r="H548" s="48"/>
      <c r="I548" s="48"/>
      <c r="J548" s="48"/>
    </row>
    <row r="549" spans="1:10">
      <c r="A549" s="48"/>
      <c r="B549" s="48"/>
      <c r="C549" s="48"/>
      <c r="D549" s="48"/>
      <c r="E549" s="48"/>
      <c r="F549" s="48"/>
      <c r="G549" s="48"/>
      <c r="H549" s="48"/>
      <c r="I549" s="48"/>
      <c r="J549" s="48"/>
    </row>
    <row r="550" spans="1:10">
      <c r="A550" s="48"/>
      <c r="B550" s="48"/>
      <c r="C550" s="48"/>
      <c r="D550" s="48"/>
      <c r="E550" s="48"/>
      <c r="F550" s="48"/>
      <c r="G550" s="48"/>
      <c r="H550" s="48"/>
      <c r="I550" s="48"/>
      <c r="J550" s="48"/>
    </row>
    <row r="551" spans="1:10">
      <c r="A551" s="48"/>
      <c r="B551" s="48"/>
      <c r="C551" s="48"/>
      <c r="D551" s="48"/>
      <c r="E551" s="48"/>
      <c r="F551" s="48"/>
      <c r="G551" s="48"/>
      <c r="H551" s="48"/>
      <c r="I551" s="48"/>
      <c r="J551" s="48"/>
    </row>
    <row r="552" spans="1:10">
      <c r="A552" s="48"/>
      <c r="B552" s="48"/>
      <c r="C552" s="48"/>
      <c r="D552" s="48"/>
      <c r="E552" s="48"/>
      <c r="F552" s="48"/>
      <c r="G552" s="48"/>
      <c r="H552" s="48"/>
      <c r="I552" s="48"/>
      <c r="J552" s="48"/>
    </row>
    <row r="553" spans="1:10">
      <c r="A553" s="48"/>
      <c r="B553" s="48"/>
      <c r="C553" s="48"/>
      <c r="D553" s="48"/>
      <c r="E553" s="48"/>
      <c r="F553" s="48"/>
      <c r="G553" s="48"/>
      <c r="H553" s="48"/>
      <c r="I553" s="48"/>
      <c r="J553" s="48"/>
    </row>
    <row r="554" spans="1:10">
      <c r="A554" s="48"/>
      <c r="B554" s="48"/>
      <c r="C554" s="48"/>
      <c r="D554" s="48"/>
      <c r="E554" s="48"/>
      <c r="F554" s="48"/>
      <c r="G554" s="48"/>
      <c r="H554" s="48"/>
      <c r="I554" s="48"/>
      <c r="J554" s="48"/>
    </row>
    <row r="555" spans="1:10">
      <c r="A555" s="48"/>
      <c r="B555" s="48"/>
      <c r="C555" s="48"/>
      <c r="D555" s="48"/>
      <c r="E555" s="48"/>
      <c r="F555" s="48"/>
      <c r="G555" s="48"/>
      <c r="H555" s="48"/>
      <c r="I555" s="48"/>
      <c r="J555" s="48"/>
    </row>
    <row r="556" spans="1:10">
      <c r="A556" s="48"/>
      <c r="B556" s="48"/>
      <c r="C556" s="48"/>
      <c r="D556" s="48"/>
      <c r="E556" s="48"/>
      <c r="F556" s="48"/>
      <c r="G556" s="48"/>
      <c r="H556" s="48"/>
      <c r="I556" s="48"/>
      <c r="J556" s="48"/>
    </row>
    <row r="557" spans="1:10">
      <c r="A557" s="48"/>
      <c r="B557" s="48"/>
      <c r="C557" s="48"/>
      <c r="D557" s="48"/>
      <c r="E557" s="48"/>
      <c r="F557" s="48"/>
      <c r="G557" s="48"/>
      <c r="H557" s="48"/>
      <c r="I557" s="48"/>
      <c r="J557" s="48"/>
    </row>
    <row r="558" spans="1:10">
      <c r="A558" s="48"/>
      <c r="B558" s="48"/>
      <c r="C558" s="48"/>
      <c r="D558" s="48"/>
      <c r="E558" s="48"/>
      <c r="F558" s="48"/>
      <c r="G558" s="48"/>
      <c r="H558" s="48"/>
      <c r="I558" s="48"/>
      <c r="J558" s="48"/>
    </row>
    <row r="559" spans="1:10">
      <c r="A559" s="48"/>
      <c r="B559" s="48"/>
      <c r="C559" s="48"/>
      <c r="D559" s="48"/>
      <c r="E559" s="48"/>
      <c r="F559" s="48"/>
      <c r="G559" s="48"/>
      <c r="H559" s="48"/>
      <c r="I559" s="48"/>
      <c r="J559" s="48"/>
    </row>
    <row r="560" spans="1:10">
      <c r="A560" s="48"/>
      <c r="B560" s="48"/>
      <c r="C560" s="48"/>
      <c r="D560" s="48"/>
      <c r="E560" s="48"/>
      <c r="F560" s="48"/>
      <c r="G560" s="48"/>
      <c r="H560" s="48"/>
      <c r="I560" s="48"/>
      <c r="J560" s="48"/>
    </row>
    <row r="561" spans="1:10">
      <c r="A561" s="48"/>
      <c r="B561" s="48"/>
      <c r="C561" s="48"/>
      <c r="D561" s="48"/>
      <c r="E561" s="48"/>
      <c r="F561" s="48"/>
      <c r="G561" s="48"/>
      <c r="H561" s="48"/>
      <c r="I561" s="48"/>
      <c r="J561" s="48"/>
    </row>
    <row r="562" spans="1:10">
      <c r="A562" s="48"/>
      <c r="B562" s="48"/>
      <c r="C562" s="48"/>
      <c r="D562" s="48"/>
      <c r="E562" s="48"/>
      <c r="F562" s="48"/>
      <c r="G562" s="48"/>
      <c r="H562" s="48"/>
      <c r="I562" s="48"/>
      <c r="J562" s="48"/>
    </row>
    <row r="563" spans="1:10">
      <c r="A563" s="48"/>
      <c r="B563" s="48"/>
      <c r="C563" s="48"/>
      <c r="D563" s="48"/>
      <c r="E563" s="48"/>
      <c r="F563" s="48"/>
      <c r="G563" s="48"/>
      <c r="H563" s="48"/>
      <c r="I563" s="48"/>
      <c r="J563" s="48"/>
    </row>
    <row r="564" spans="1:10">
      <c r="A564" s="48"/>
      <c r="B564" s="48"/>
      <c r="C564" s="48"/>
      <c r="D564" s="48"/>
      <c r="E564" s="48"/>
      <c r="F564" s="48"/>
      <c r="G564" s="48"/>
      <c r="H564" s="48"/>
      <c r="I564" s="48"/>
      <c r="J564" s="48"/>
    </row>
    <row r="565" spans="1:10">
      <c r="A565" s="48"/>
      <c r="B565" s="48"/>
      <c r="C565" s="48"/>
      <c r="D565" s="48"/>
      <c r="E565" s="48"/>
      <c r="F565" s="48"/>
      <c r="G565" s="48"/>
      <c r="H565" s="48"/>
      <c r="I565" s="48"/>
      <c r="J565" s="48"/>
    </row>
    <row r="566" spans="1:10">
      <c r="A566" s="48"/>
      <c r="B566" s="48"/>
      <c r="C566" s="48"/>
      <c r="D566" s="48"/>
      <c r="E566" s="48"/>
      <c r="F566" s="48"/>
      <c r="G566" s="48"/>
      <c r="H566" s="48"/>
      <c r="I566" s="48"/>
      <c r="J566" s="48"/>
    </row>
    <row r="567" spans="1:10">
      <c r="A567" s="48"/>
      <c r="B567" s="48"/>
      <c r="C567" s="48"/>
      <c r="D567" s="48"/>
      <c r="E567" s="48"/>
      <c r="F567" s="48"/>
      <c r="G567" s="48"/>
      <c r="H567" s="48"/>
      <c r="I567" s="48"/>
      <c r="J567" s="48"/>
    </row>
    <row r="568" spans="1:10">
      <c r="A568" s="48"/>
      <c r="B568" s="48"/>
      <c r="C568" s="48"/>
      <c r="D568" s="48"/>
      <c r="E568" s="48"/>
      <c r="F568" s="48"/>
      <c r="G568" s="48"/>
      <c r="H568" s="48"/>
      <c r="I568" s="48"/>
      <c r="J568" s="48"/>
    </row>
    <row r="569" spans="1:10">
      <c r="A569" s="48"/>
      <c r="B569" s="48"/>
      <c r="C569" s="48"/>
      <c r="D569" s="48"/>
      <c r="E569" s="48"/>
      <c r="F569" s="48"/>
      <c r="G569" s="48"/>
      <c r="H569" s="48"/>
      <c r="I569" s="48"/>
      <c r="J569" s="48"/>
    </row>
    <row r="570" spans="1:10">
      <c r="A570" s="48"/>
      <c r="B570" s="48"/>
      <c r="C570" s="48"/>
      <c r="D570" s="48"/>
      <c r="E570" s="48"/>
      <c r="F570" s="48"/>
      <c r="G570" s="48"/>
      <c r="H570" s="48"/>
      <c r="I570" s="48"/>
      <c r="J570" s="48"/>
    </row>
    <row r="571" spans="1:10">
      <c r="A571" s="48"/>
      <c r="B571" s="48"/>
      <c r="C571" s="48"/>
      <c r="D571" s="48"/>
      <c r="E571" s="48"/>
      <c r="F571" s="48"/>
      <c r="G571" s="48"/>
      <c r="H571" s="48"/>
      <c r="I571" s="48"/>
      <c r="J571" s="48"/>
    </row>
    <row r="572" spans="1:10">
      <c r="A572" s="48"/>
      <c r="B572" s="48"/>
      <c r="C572" s="48"/>
      <c r="D572" s="48"/>
      <c r="E572" s="48"/>
      <c r="F572" s="48"/>
      <c r="G572" s="48"/>
      <c r="H572" s="48"/>
      <c r="I572" s="48"/>
      <c r="J572" s="48"/>
    </row>
    <row r="573" spans="1:10">
      <c r="A573" s="48"/>
      <c r="B573" s="48"/>
      <c r="C573" s="48"/>
      <c r="D573" s="48"/>
      <c r="E573" s="48"/>
      <c r="F573" s="48"/>
      <c r="G573" s="48"/>
      <c r="H573" s="48"/>
      <c r="I573" s="48"/>
      <c r="J573" s="48"/>
    </row>
    <row r="574" spans="1:10">
      <c r="A574" s="48"/>
      <c r="B574" s="48"/>
      <c r="C574" s="48"/>
      <c r="D574" s="48"/>
      <c r="E574" s="48"/>
      <c r="F574" s="48"/>
      <c r="G574" s="48"/>
      <c r="H574" s="48"/>
      <c r="I574" s="48"/>
      <c r="J574" s="48"/>
    </row>
    <row r="575" spans="1:10">
      <c r="A575" s="48"/>
      <c r="B575" s="48"/>
      <c r="C575" s="48"/>
      <c r="D575" s="48"/>
      <c r="E575" s="48"/>
      <c r="F575" s="48"/>
      <c r="G575" s="48"/>
      <c r="H575" s="48"/>
      <c r="I575" s="48"/>
      <c r="J575" s="48"/>
    </row>
    <row r="576" spans="1:10">
      <c r="A576" s="48"/>
      <c r="B576" s="48"/>
      <c r="C576" s="48"/>
      <c r="D576" s="48"/>
      <c r="E576" s="48"/>
      <c r="F576" s="48"/>
      <c r="G576" s="48"/>
      <c r="H576" s="48"/>
      <c r="I576" s="48"/>
      <c r="J576" s="48"/>
    </row>
    <row r="577" spans="1:10">
      <c r="A577" s="48"/>
      <c r="B577" s="48"/>
      <c r="C577" s="48"/>
      <c r="D577" s="48"/>
      <c r="E577" s="48"/>
      <c r="F577" s="48"/>
      <c r="G577" s="48"/>
      <c r="H577" s="48"/>
      <c r="I577" s="48"/>
      <c r="J577" s="48"/>
    </row>
    <row r="578" spans="1:10">
      <c r="A578" s="48"/>
      <c r="B578" s="48"/>
      <c r="C578" s="48"/>
      <c r="D578" s="48"/>
      <c r="E578" s="48"/>
      <c r="F578" s="48"/>
      <c r="G578" s="48"/>
      <c r="H578" s="48"/>
      <c r="I578" s="48"/>
      <c r="J578" s="48"/>
    </row>
    <row r="579" spans="1:10">
      <c r="A579" s="48"/>
      <c r="B579" s="48"/>
      <c r="C579" s="48"/>
      <c r="D579" s="48"/>
      <c r="E579" s="48"/>
      <c r="F579" s="48"/>
      <c r="G579" s="48"/>
      <c r="H579" s="48"/>
      <c r="I579" s="48"/>
      <c r="J579" s="48"/>
    </row>
    <row r="580" spans="1:10">
      <c r="A580" s="48"/>
      <c r="B580" s="48"/>
      <c r="C580" s="48"/>
      <c r="D580" s="48"/>
      <c r="E580" s="48"/>
      <c r="F580" s="48"/>
      <c r="G580" s="48"/>
      <c r="H580" s="48"/>
      <c r="I580" s="48"/>
      <c r="J580" s="48"/>
    </row>
    <row r="581" spans="1:10">
      <c r="A581" s="48"/>
      <c r="B581" s="48"/>
      <c r="C581" s="48"/>
      <c r="D581" s="48"/>
      <c r="E581" s="48"/>
      <c r="F581" s="48"/>
      <c r="G581" s="48"/>
      <c r="H581" s="48"/>
      <c r="I581" s="48"/>
      <c r="J581" s="48"/>
    </row>
    <row r="582" spans="1:10">
      <c r="A582" s="48"/>
      <c r="B582" s="48"/>
      <c r="C582" s="48"/>
      <c r="D582" s="48"/>
      <c r="E582" s="48"/>
      <c r="F582" s="48"/>
      <c r="G582" s="48"/>
      <c r="H582" s="48"/>
      <c r="I582" s="48"/>
      <c r="J582" s="48"/>
    </row>
    <row r="583" spans="1:10">
      <c r="A583" s="48"/>
      <c r="B583" s="48"/>
      <c r="C583" s="48"/>
      <c r="D583" s="48"/>
      <c r="E583" s="48"/>
      <c r="F583" s="48"/>
      <c r="G583" s="48"/>
      <c r="H583" s="48"/>
      <c r="I583" s="48"/>
      <c r="J583" s="48"/>
    </row>
    <row r="584" spans="1:10">
      <c r="A584" s="48"/>
      <c r="B584" s="48"/>
      <c r="C584" s="48"/>
      <c r="D584" s="48"/>
      <c r="E584" s="48"/>
      <c r="F584" s="48"/>
      <c r="G584" s="48"/>
      <c r="H584" s="48"/>
      <c r="I584" s="48"/>
      <c r="J584" s="48"/>
    </row>
    <row r="585" spans="1:10">
      <c r="A585" s="48"/>
      <c r="B585" s="48"/>
      <c r="C585" s="48"/>
      <c r="D585" s="48"/>
      <c r="E585" s="48"/>
      <c r="F585" s="48"/>
      <c r="G585" s="48"/>
      <c r="H585" s="48"/>
      <c r="I585" s="48"/>
      <c r="J585" s="48"/>
    </row>
    <row r="586" spans="1:10">
      <c r="A586" s="48"/>
      <c r="B586" s="48"/>
      <c r="C586" s="48"/>
      <c r="D586" s="48"/>
      <c r="E586" s="48"/>
      <c r="F586" s="48"/>
      <c r="G586" s="48"/>
      <c r="H586" s="48"/>
      <c r="I586" s="48"/>
      <c r="J586" s="48"/>
    </row>
    <row r="587" spans="1:10">
      <c r="A587" s="48"/>
      <c r="B587" s="48"/>
      <c r="C587" s="48"/>
      <c r="D587" s="48"/>
      <c r="E587" s="48"/>
      <c r="F587" s="48"/>
      <c r="G587" s="48"/>
      <c r="H587" s="48"/>
      <c r="I587" s="48"/>
      <c r="J587" s="48"/>
    </row>
    <row r="588" spans="1:10">
      <c r="A588" s="48"/>
      <c r="B588" s="48"/>
      <c r="C588" s="48"/>
      <c r="D588" s="48"/>
      <c r="E588" s="48"/>
      <c r="F588" s="48"/>
      <c r="G588" s="48"/>
      <c r="H588" s="48"/>
      <c r="I588" s="48"/>
      <c r="J588" s="48"/>
    </row>
    <row r="589" spans="1:10">
      <c r="A589" s="48"/>
      <c r="B589" s="48"/>
      <c r="C589" s="48"/>
      <c r="D589" s="48"/>
      <c r="E589" s="48"/>
      <c r="F589" s="48"/>
      <c r="G589" s="48"/>
      <c r="H589" s="48"/>
      <c r="I589" s="48"/>
      <c r="J589" s="48"/>
    </row>
    <row r="590" spans="1:10">
      <c r="A590" s="48"/>
      <c r="B590" s="48"/>
      <c r="C590" s="48"/>
      <c r="D590" s="48"/>
      <c r="E590" s="48"/>
      <c r="F590" s="48"/>
      <c r="G590" s="48"/>
      <c r="H590" s="48"/>
      <c r="I590" s="48"/>
      <c r="J590" s="48"/>
    </row>
    <row r="591" spans="1:10">
      <c r="A591" s="48"/>
      <c r="B591" s="48"/>
      <c r="C591" s="48"/>
      <c r="D591" s="48"/>
      <c r="E591" s="48"/>
      <c r="F591" s="48"/>
      <c r="G591" s="48"/>
      <c r="H591" s="48"/>
      <c r="I591" s="48"/>
      <c r="J591" s="48"/>
    </row>
    <row r="592" spans="1:10">
      <c r="A592" s="48"/>
      <c r="B592" s="48"/>
      <c r="C592" s="48"/>
      <c r="D592" s="48"/>
      <c r="E592" s="48"/>
      <c r="F592" s="48"/>
      <c r="G592" s="48"/>
      <c r="H592" s="48"/>
      <c r="I592" s="48"/>
      <c r="J592" s="48"/>
    </row>
    <row r="593" spans="1:10">
      <c r="A593" s="48"/>
      <c r="B593" s="48"/>
      <c r="C593" s="48"/>
      <c r="D593" s="48"/>
      <c r="E593" s="48"/>
      <c r="F593" s="48"/>
      <c r="G593" s="48"/>
      <c r="H593" s="48"/>
      <c r="I593" s="48"/>
      <c r="J593" s="48"/>
    </row>
    <row r="594" spans="1:10">
      <c r="A594" s="48"/>
      <c r="B594" s="48"/>
      <c r="C594" s="48"/>
      <c r="D594" s="48"/>
      <c r="E594" s="48"/>
      <c r="F594" s="48"/>
      <c r="G594" s="48"/>
      <c r="H594" s="48"/>
      <c r="I594" s="48"/>
      <c r="J594" s="48"/>
    </row>
    <row r="595" spans="1:10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>
      <c r="A596" s="48"/>
      <c r="B596" s="48"/>
      <c r="C596" s="48"/>
      <c r="D596" s="48"/>
      <c r="E596" s="48"/>
      <c r="F596" s="48"/>
      <c r="G596" s="48"/>
      <c r="H596" s="48"/>
      <c r="I596" s="48"/>
      <c r="J596" s="48"/>
    </row>
    <row r="597" spans="1:10">
      <c r="A597" s="48"/>
      <c r="B597" s="48"/>
      <c r="C597" s="48"/>
      <c r="D597" s="48"/>
      <c r="E597" s="48"/>
      <c r="F597" s="48"/>
      <c r="G597" s="48"/>
      <c r="H597" s="48"/>
      <c r="I597" s="48"/>
      <c r="J597" s="48"/>
    </row>
    <row r="598" spans="1:10">
      <c r="A598" s="48"/>
      <c r="B598" s="48"/>
      <c r="C598" s="48"/>
      <c r="D598" s="48"/>
      <c r="E598" s="48"/>
      <c r="F598" s="48"/>
      <c r="G598" s="48"/>
      <c r="H598" s="48"/>
      <c r="I598" s="48"/>
      <c r="J598" s="48"/>
    </row>
    <row r="599" spans="1:10">
      <c r="A599" s="48"/>
      <c r="B599" s="48"/>
      <c r="C599" s="48"/>
      <c r="D599" s="48"/>
      <c r="E599" s="48"/>
      <c r="F599" s="48"/>
      <c r="G599" s="48"/>
      <c r="H599" s="48"/>
      <c r="I599" s="48"/>
      <c r="J599" s="48"/>
    </row>
    <row r="600" spans="1:10">
      <c r="A600" s="48"/>
      <c r="B600" s="48"/>
      <c r="C600" s="48"/>
      <c r="D600" s="48"/>
      <c r="E600" s="48"/>
      <c r="F600" s="48"/>
      <c r="G600" s="48"/>
      <c r="H600" s="48"/>
      <c r="I600" s="48"/>
      <c r="J600" s="48"/>
    </row>
    <row r="601" spans="1:10">
      <c r="A601" s="48"/>
      <c r="B601" s="48"/>
      <c r="C601" s="48"/>
      <c r="D601" s="48"/>
      <c r="E601" s="48"/>
      <c r="F601" s="48"/>
      <c r="G601" s="48"/>
      <c r="H601" s="48"/>
      <c r="I601" s="48"/>
      <c r="J601" s="48"/>
    </row>
    <row r="602" spans="1:10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>
      <c r="A603" s="48"/>
      <c r="B603" s="48"/>
      <c r="C603" s="48"/>
      <c r="D603" s="48"/>
      <c r="E603" s="48"/>
      <c r="F603" s="48"/>
      <c r="G603" s="48"/>
      <c r="H603" s="48"/>
      <c r="I603" s="48"/>
      <c r="J603" s="48"/>
    </row>
    <row r="604" spans="1:10">
      <c r="A604" s="48"/>
      <c r="B604" s="48"/>
      <c r="C604" s="48"/>
      <c r="D604" s="48"/>
      <c r="E604" s="48"/>
      <c r="F604" s="48"/>
      <c r="G604" s="48"/>
      <c r="H604" s="48"/>
      <c r="I604" s="48"/>
      <c r="J604" s="48"/>
    </row>
    <row r="605" spans="1:10">
      <c r="A605" s="48"/>
      <c r="B605" s="48"/>
      <c r="C605" s="48"/>
      <c r="D605" s="48"/>
      <c r="E605" s="48"/>
      <c r="F605" s="48"/>
      <c r="G605" s="48"/>
      <c r="H605" s="48"/>
      <c r="I605" s="48"/>
      <c r="J605" s="48"/>
    </row>
    <row r="606" spans="1:10">
      <c r="A606" s="48"/>
      <c r="B606" s="48"/>
      <c r="C606" s="48"/>
      <c r="D606" s="48"/>
      <c r="E606" s="48"/>
      <c r="F606" s="48"/>
      <c r="G606" s="48"/>
      <c r="H606" s="48"/>
      <c r="I606" s="48"/>
      <c r="J606" s="48"/>
    </row>
    <row r="607" spans="1:10">
      <c r="A607" s="48"/>
      <c r="B607" s="48"/>
      <c r="C607" s="48"/>
      <c r="D607" s="48"/>
      <c r="E607" s="48"/>
      <c r="F607" s="48"/>
      <c r="G607" s="48"/>
      <c r="H607" s="48"/>
      <c r="I607" s="48"/>
      <c r="J607" s="48"/>
    </row>
    <row r="608" spans="1:10">
      <c r="A608" s="48"/>
      <c r="B608" s="48"/>
      <c r="C608" s="48"/>
      <c r="D608" s="48"/>
      <c r="E608" s="48"/>
      <c r="F608" s="48"/>
      <c r="G608" s="48"/>
      <c r="H608" s="48"/>
      <c r="I608" s="48"/>
      <c r="J608" s="48"/>
    </row>
    <row r="609" spans="1:10">
      <c r="A609" s="48"/>
      <c r="B609" s="48"/>
      <c r="C609" s="48"/>
      <c r="D609" s="48"/>
      <c r="E609" s="48"/>
      <c r="F609" s="48"/>
      <c r="G609" s="48"/>
      <c r="H609" s="48"/>
      <c r="I609" s="48"/>
      <c r="J609" s="48"/>
    </row>
    <row r="610" spans="1:10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>
      <c r="A611" s="48"/>
      <c r="B611" s="48"/>
      <c r="C611" s="48"/>
      <c r="D611" s="48"/>
      <c r="E611" s="48"/>
      <c r="F611" s="48"/>
      <c r="G611" s="48"/>
      <c r="H611" s="48"/>
      <c r="I611" s="48"/>
      <c r="J611" s="48"/>
    </row>
    <row r="612" spans="1:10">
      <c r="A612" s="48"/>
      <c r="B612" s="48"/>
      <c r="C612" s="48"/>
      <c r="D612" s="48"/>
      <c r="E612" s="48"/>
      <c r="F612" s="48"/>
      <c r="G612" s="48"/>
      <c r="H612" s="48"/>
      <c r="I612" s="48"/>
      <c r="J612" s="48"/>
    </row>
    <row r="613" spans="1:10">
      <c r="A613" s="48"/>
      <c r="B613" s="48"/>
      <c r="C613" s="48"/>
      <c r="D613" s="48"/>
      <c r="E613" s="48"/>
      <c r="F613" s="48"/>
      <c r="G613" s="48"/>
      <c r="H613" s="48"/>
      <c r="I613" s="48"/>
      <c r="J613" s="48"/>
    </row>
    <row r="614" spans="1:10">
      <c r="A614" s="48"/>
      <c r="B614" s="48"/>
      <c r="C614" s="48"/>
      <c r="D614" s="48"/>
      <c r="E614" s="48"/>
      <c r="F614" s="48"/>
      <c r="G614" s="48"/>
      <c r="H614" s="48"/>
      <c r="I614" s="48"/>
      <c r="J614" s="48"/>
    </row>
    <row r="615" spans="1:10">
      <c r="A615" s="48"/>
      <c r="B615" s="48"/>
      <c r="C615" s="48"/>
      <c r="D615" s="48"/>
      <c r="E615" s="48"/>
      <c r="F615" s="48"/>
      <c r="G615" s="48"/>
      <c r="H615" s="48"/>
      <c r="I615" s="48"/>
      <c r="J615" s="48"/>
    </row>
    <row r="616" spans="1:10">
      <c r="A616" s="48"/>
      <c r="B616" s="48"/>
      <c r="C616" s="48"/>
      <c r="D616" s="48"/>
      <c r="E616" s="48"/>
      <c r="F616" s="48"/>
      <c r="G616" s="48"/>
      <c r="H616" s="48"/>
      <c r="I616" s="48"/>
      <c r="J616" s="48"/>
    </row>
    <row r="617" spans="1:10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>
      <c r="A618" s="48"/>
      <c r="B618" s="48"/>
      <c r="C618" s="48"/>
      <c r="D618" s="48"/>
      <c r="E618" s="48"/>
      <c r="F618" s="48"/>
      <c r="G618" s="48"/>
      <c r="H618" s="48"/>
      <c r="I618" s="48"/>
      <c r="J618" s="48"/>
    </row>
    <row r="619" spans="1:10">
      <c r="A619" s="48"/>
      <c r="B619" s="48"/>
      <c r="C619" s="48"/>
      <c r="D619" s="48"/>
      <c r="E619" s="48"/>
      <c r="F619" s="48"/>
      <c r="G619" s="48"/>
      <c r="H619" s="48"/>
      <c r="I619" s="48"/>
      <c r="J619" s="48"/>
    </row>
    <row r="620" spans="1:10">
      <c r="A620" s="48"/>
      <c r="B620" s="48"/>
      <c r="C620" s="48"/>
      <c r="D620" s="48"/>
      <c r="E620" s="48"/>
      <c r="F620" s="48"/>
      <c r="G620" s="48"/>
      <c r="H620" s="48"/>
      <c r="I620" s="48"/>
      <c r="J620" s="48"/>
    </row>
    <row r="621" spans="1:10">
      <c r="A621" s="48"/>
      <c r="B621" s="48"/>
      <c r="C621" s="48"/>
      <c r="D621" s="48"/>
      <c r="E621" s="48"/>
      <c r="F621" s="48"/>
      <c r="G621" s="48"/>
      <c r="H621" s="48"/>
      <c r="I621" s="48"/>
      <c r="J621" s="48"/>
    </row>
    <row r="622" spans="1:10">
      <c r="A622" s="48"/>
      <c r="B622" s="48"/>
      <c r="C622" s="48"/>
      <c r="D622" s="48"/>
      <c r="E622" s="48"/>
      <c r="F622" s="48"/>
      <c r="G622" s="48"/>
      <c r="H622" s="48"/>
      <c r="I622" s="48"/>
      <c r="J622" s="48"/>
    </row>
    <row r="623" spans="1:10">
      <c r="A623" s="48"/>
      <c r="B623" s="48"/>
      <c r="C623" s="48"/>
      <c r="D623" s="48"/>
      <c r="E623" s="48"/>
      <c r="F623" s="48"/>
      <c r="G623" s="48"/>
      <c r="H623" s="48"/>
      <c r="I623" s="48"/>
      <c r="J623" s="48"/>
    </row>
    <row r="624" spans="1:10">
      <c r="A624" s="48"/>
      <c r="B624" s="48"/>
      <c r="C624" s="48"/>
      <c r="D624" s="48"/>
      <c r="E624" s="48"/>
      <c r="F624" s="48"/>
      <c r="G624" s="48"/>
      <c r="H624" s="48"/>
      <c r="I624" s="48"/>
      <c r="J624" s="48"/>
    </row>
    <row r="625" spans="1:10">
      <c r="A625" s="48"/>
      <c r="B625" s="48"/>
      <c r="C625" s="48"/>
      <c r="D625" s="48"/>
      <c r="E625" s="48"/>
      <c r="F625" s="48"/>
      <c r="G625" s="48"/>
      <c r="H625" s="48"/>
      <c r="I625" s="48"/>
      <c r="J625" s="48"/>
    </row>
    <row r="626" spans="1:10">
      <c r="A626" s="48"/>
      <c r="B626" s="48"/>
      <c r="C626" s="48"/>
      <c r="D626" s="48"/>
      <c r="E626" s="48"/>
      <c r="F626" s="48"/>
      <c r="G626" s="48"/>
      <c r="H626" s="48"/>
      <c r="I626" s="48"/>
      <c r="J626" s="48"/>
    </row>
    <row r="627" spans="1:10">
      <c r="A627" s="48"/>
      <c r="B627" s="48"/>
      <c r="C627" s="48"/>
      <c r="D627" s="48"/>
      <c r="E627" s="48"/>
      <c r="F627" s="48"/>
      <c r="G627" s="48"/>
      <c r="H627" s="48"/>
      <c r="I627" s="48"/>
      <c r="J627" s="48"/>
    </row>
    <row r="628" spans="1:10">
      <c r="A628" s="48"/>
      <c r="B628" s="48"/>
      <c r="C628" s="48"/>
      <c r="D628" s="48"/>
      <c r="E628" s="48"/>
      <c r="F628" s="48"/>
      <c r="G628" s="48"/>
      <c r="H628" s="48"/>
      <c r="I628" s="48"/>
      <c r="J628" s="48"/>
    </row>
    <row r="629" spans="1:10">
      <c r="A629" s="48"/>
      <c r="B629" s="48"/>
      <c r="C629" s="48"/>
      <c r="D629" s="48"/>
      <c r="E629" s="48"/>
      <c r="F629" s="48"/>
      <c r="G629" s="48"/>
      <c r="H629" s="48"/>
      <c r="I629" s="48"/>
      <c r="J629" s="48"/>
    </row>
    <row r="630" spans="1:10">
      <c r="A630" s="48"/>
      <c r="B630" s="48"/>
      <c r="C630" s="48"/>
      <c r="D630" s="48"/>
      <c r="E630" s="48"/>
      <c r="F630" s="48"/>
      <c r="G630" s="48"/>
      <c r="H630" s="48"/>
      <c r="I630" s="48"/>
      <c r="J630" s="48"/>
    </row>
    <row r="631" spans="1:10">
      <c r="A631" s="48"/>
      <c r="B631" s="48"/>
      <c r="C631" s="48"/>
      <c r="D631" s="48"/>
      <c r="E631" s="48"/>
      <c r="F631" s="48"/>
      <c r="G631" s="48"/>
      <c r="H631" s="48"/>
      <c r="I631" s="48"/>
      <c r="J631" s="48"/>
    </row>
    <row r="632" spans="1:10">
      <c r="A632" s="48"/>
      <c r="B632" s="48"/>
      <c r="C632" s="48"/>
      <c r="D632" s="48"/>
      <c r="E632" s="48"/>
      <c r="F632" s="48"/>
      <c r="G632" s="48"/>
      <c r="H632" s="48"/>
      <c r="I632" s="48"/>
      <c r="J632" s="48"/>
    </row>
    <row r="633" spans="1:10">
      <c r="A633" s="48"/>
      <c r="B633" s="48"/>
      <c r="C633" s="48"/>
      <c r="D633" s="48"/>
      <c r="E633" s="48"/>
      <c r="F633" s="48"/>
      <c r="G633" s="48"/>
      <c r="H633" s="48"/>
      <c r="I633" s="48"/>
      <c r="J633" s="48"/>
    </row>
    <row r="634" spans="1:10">
      <c r="A634" s="48"/>
      <c r="B634" s="48"/>
      <c r="C634" s="48"/>
      <c r="D634" s="48"/>
      <c r="E634" s="48"/>
      <c r="F634" s="48"/>
      <c r="G634" s="48"/>
      <c r="H634" s="48"/>
      <c r="I634" s="48"/>
      <c r="J634" s="48"/>
    </row>
    <row r="635" spans="1:10">
      <c r="A635" s="48"/>
      <c r="B635" s="48"/>
      <c r="C635" s="48"/>
      <c r="D635" s="48"/>
      <c r="E635" s="48"/>
      <c r="F635" s="48"/>
      <c r="G635" s="48"/>
      <c r="H635" s="48"/>
      <c r="I635" s="48"/>
      <c r="J635" s="48"/>
    </row>
    <row r="636" spans="1:10">
      <c r="A636" s="48"/>
      <c r="B636" s="48"/>
      <c r="C636" s="48"/>
      <c r="D636" s="48"/>
      <c r="E636" s="48"/>
      <c r="F636" s="48"/>
      <c r="G636" s="48"/>
      <c r="H636" s="48"/>
      <c r="I636" s="48"/>
      <c r="J636" s="48"/>
    </row>
    <row r="637" spans="1:10">
      <c r="A637" s="48"/>
      <c r="B637" s="48"/>
      <c r="C637" s="48"/>
      <c r="D637" s="48"/>
      <c r="E637" s="48"/>
      <c r="F637" s="48"/>
      <c r="G637" s="48"/>
      <c r="H637" s="48"/>
      <c r="I637" s="48"/>
      <c r="J637" s="48"/>
    </row>
    <row r="638" spans="1:10">
      <c r="A638" s="48"/>
      <c r="B638" s="48"/>
      <c r="C638" s="48"/>
      <c r="D638" s="48"/>
      <c r="E638" s="48"/>
      <c r="F638" s="48"/>
      <c r="G638" s="48"/>
      <c r="H638" s="48"/>
      <c r="I638" s="48"/>
      <c r="J638" s="48"/>
    </row>
    <row r="639" spans="1:10">
      <c r="A639" s="48"/>
      <c r="B639" s="48"/>
      <c r="C639" s="48"/>
      <c r="D639" s="48"/>
      <c r="E639" s="48"/>
      <c r="F639" s="48"/>
      <c r="G639" s="48"/>
      <c r="H639" s="48"/>
      <c r="I639" s="48"/>
      <c r="J639" s="48"/>
    </row>
    <row r="640" spans="1:10">
      <c r="A640" s="48"/>
      <c r="B640" s="48"/>
      <c r="C640" s="48"/>
      <c r="D640" s="48"/>
      <c r="E640" s="48"/>
      <c r="F640" s="48"/>
      <c r="G640" s="48"/>
      <c r="H640" s="48"/>
      <c r="I640" s="48"/>
      <c r="J640" s="48"/>
    </row>
    <row r="641" spans="1:10">
      <c r="A641" s="48"/>
      <c r="B641" s="48"/>
      <c r="C641" s="48"/>
      <c r="D641" s="48"/>
      <c r="E641" s="48"/>
      <c r="F641" s="48"/>
      <c r="G641" s="48"/>
      <c r="H641" s="48"/>
      <c r="I641" s="48"/>
      <c r="J641" s="48"/>
    </row>
    <row r="642" spans="1:10">
      <c r="A642" s="48"/>
      <c r="B642" s="48"/>
      <c r="C642" s="48"/>
      <c r="D642" s="48"/>
      <c r="E642" s="48"/>
      <c r="F642" s="48"/>
      <c r="G642" s="48"/>
      <c r="H642" s="48"/>
      <c r="I642" s="48"/>
      <c r="J642" s="48"/>
    </row>
    <row r="643" spans="1:10">
      <c r="A643" s="48"/>
      <c r="B643" s="48"/>
      <c r="C643" s="48"/>
      <c r="D643" s="48"/>
      <c r="E643" s="48"/>
      <c r="F643" s="48"/>
      <c r="G643" s="48"/>
      <c r="H643" s="48"/>
      <c r="I643" s="48"/>
      <c r="J643" s="48"/>
    </row>
    <row r="644" spans="1:10">
      <c r="A644" s="48"/>
      <c r="B644" s="48"/>
      <c r="C644" s="48"/>
      <c r="D644" s="48"/>
      <c r="E644" s="48"/>
      <c r="F644" s="48"/>
      <c r="G644" s="48"/>
      <c r="H644" s="48"/>
      <c r="I644" s="48"/>
      <c r="J644" s="48"/>
    </row>
    <row r="645" spans="1:10">
      <c r="A645" s="48"/>
      <c r="B645" s="48"/>
      <c r="C645" s="48"/>
      <c r="D645" s="48"/>
      <c r="E645" s="48"/>
      <c r="F645" s="48"/>
      <c r="G645" s="48"/>
      <c r="H645" s="48"/>
      <c r="I645" s="48"/>
      <c r="J645" s="48"/>
    </row>
    <row r="646" spans="1:10">
      <c r="A646" s="48"/>
      <c r="B646" s="48"/>
      <c r="C646" s="48"/>
      <c r="D646" s="48"/>
      <c r="E646" s="48"/>
      <c r="F646" s="48"/>
      <c r="G646" s="48"/>
      <c r="H646" s="48"/>
      <c r="I646" s="48"/>
      <c r="J646" s="48"/>
    </row>
    <row r="647" spans="1:10">
      <c r="A647" s="48"/>
      <c r="B647" s="48"/>
      <c r="C647" s="48"/>
      <c r="D647" s="48"/>
      <c r="E647" s="48"/>
      <c r="F647" s="48"/>
      <c r="G647" s="48"/>
      <c r="H647" s="48"/>
      <c r="I647" s="48"/>
      <c r="J647" s="48"/>
    </row>
    <row r="648" spans="1:10">
      <c r="A648" s="48"/>
      <c r="B648" s="48"/>
      <c r="C648" s="48"/>
      <c r="D648" s="48"/>
      <c r="E648" s="48"/>
      <c r="F648" s="48"/>
      <c r="G648" s="48"/>
      <c r="H648" s="48"/>
      <c r="I648" s="48"/>
      <c r="J648" s="48"/>
    </row>
    <row r="649" spans="1:10">
      <c r="A649" s="48"/>
      <c r="B649" s="48"/>
      <c r="C649" s="48"/>
      <c r="D649" s="48"/>
      <c r="E649" s="48"/>
      <c r="F649" s="48"/>
      <c r="G649" s="48"/>
      <c r="H649" s="48"/>
      <c r="I649" s="48"/>
      <c r="J649" s="48"/>
    </row>
    <row r="650" spans="1:10">
      <c r="A650" s="48"/>
      <c r="B650" s="48"/>
      <c r="C650" s="48"/>
      <c r="D650" s="48"/>
      <c r="E650" s="48"/>
      <c r="F650" s="48"/>
      <c r="G650" s="48"/>
      <c r="H650" s="48"/>
      <c r="I650" s="48"/>
      <c r="J650" s="48"/>
    </row>
    <row r="651" spans="1:10">
      <c r="A651" s="48"/>
      <c r="B651" s="48"/>
      <c r="C651" s="48"/>
      <c r="D651" s="48"/>
      <c r="E651" s="48"/>
      <c r="F651" s="48"/>
      <c r="G651" s="48"/>
      <c r="H651" s="48"/>
      <c r="I651" s="48"/>
      <c r="J651" s="48"/>
    </row>
    <row r="652" spans="1:10">
      <c r="A652" s="48"/>
      <c r="B652" s="48"/>
      <c r="C652" s="48"/>
      <c r="D652" s="48"/>
      <c r="E652" s="48"/>
      <c r="F652" s="48"/>
      <c r="G652" s="48"/>
      <c r="H652" s="48"/>
      <c r="I652" s="48"/>
      <c r="J652" s="48"/>
    </row>
    <row r="653" spans="1:10">
      <c r="A653" s="48"/>
      <c r="B653" s="48"/>
      <c r="C653" s="48"/>
      <c r="D653" s="48"/>
      <c r="E653" s="48"/>
      <c r="F653" s="48"/>
      <c r="G653" s="48"/>
      <c r="H653" s="48"/>
      <c r="I653" s="48"/>
      <c r="J653" s="48"/>
    </row>
    <row r="654" spans="1:10">
      <c r="A654" s="48"/>
      <c r="B654" s="48"/>
      <c r="C654" s="48"/>
      <c r="D654" s="48"/>
      <c r="E654" s="48"/>
      <c r="F654" s="48"/>
      <c r="G654" s="48"/>
      <c r="H654" s="48"/>
      <c r="I654" s="48"/>
      <c r="J654" s="48"/>
    </row>
    <row r="655" spans="1:10">
      <c r="A655" s="48"/>
      <c r="B655" s="48"/>
      <c r="C655" s="48"/>
      <c r="D655" s="48"/>
      <c r="E655" s="48"/>
      <c r="F655" s="48"/>
      <c r="G655" s="48"/>
      <c r="H655" s="48"/>
      <c r="I655" s="48"/>
      <c r="J655" s="48"/>
    </row>
    <row r="656" spans="1:10">
      <c r="A656" s="48"/>
      <c r="B656" s="48"/>
      <c r="C656" s="48"/>
      <c r="D656" s="48"/>
      <c r="E656" s="48"/>
      <c r="F656" s="48"/>
      <c r="G656" s="48"/>
      <c r="H656" s="48"/>
      <c r="I656" s="48"/>
      <c r="J656" s="48"/>
    </row>
    <row r="657" spans="1:10">
      <c r="A657" s="48"/>
      <c r="B657" s="48"/>
      <c r="C657" s="48"/>
      <c r="D657" s="48"/>
      <c r="E657" s="48"/>
      <c r="F657" s="48"/>
      <c r="G657" s="48"/>
      <c r="H657" s="48"/>
      <c r="I657" s="48"/>
      <c r="J657" s="48"/>
    </row>
    <row r="658" spans="1:10">
      <c r="A658" s="48"/>
      <c r="B658" s="48"/>
      <c r="C658" s="48"/>
      <c r="D658" s="48"/>
      <c r="E658" s="48"/>
      <c r="F658" s="48"/>
      <c r="G658" s="48"/>
      <c r="H658" s="48"/>
      <c r="I658" s="48"/>
      <c r="J658" s="48"/>
    </row>
    <row r="659" spans="1:10">
      <c r="A659" s="48"/>
      <c r="B659" s="48"/>
      <c r="C659" s="48"/>
      <c r="D659" s="48"/>
      <c r="E659" s="48"/>
      <c r="F659" s="48"/>
      <c r="G659" s="48"/>
      <c r="H659" s="48"/>
      <c r="I659" s="48"/>
      <c r="J659" s="48"/>
    </row>
    <row r="660" spans="1:10">
      <c r="A660" s="48"/>
      <c r="B660" s="48"/>
      <c r="C660" s="48"/>
      <c r="D660" s="48"/>
      <c r="E660" s="48"/>
      <c r="F660" s="48"/>
      <c r="G660" s="48"/>
      <c r="H660" s="48"/>
      <c r="I660" s="48"/>
      <c r="J660" s="48"/>
    </row>
    <row r="661" spans="1:10">
      <c r="A661" s="48"/>
      <c r="B661" s="48"/>
      <c r="C661" s="48"/>
      <c r="D661" s="48"/>
      <c r="E661" s="48"/>
      <c r="F661" s="48"/>
      <c r="G661" s="48"/>
      <c r="H661" s="48"/>
      <c r="I661" s="48"/>
      <c r="J661" s="48"/>
    </row>
    <row r="662" spans="1:10">
      <c r="A662" s="48"/>
      <c r="B662" s="48"/>
      <c r="C662" s="48"/>
      <c r="D662" s="48"/>
      <c r="E662" s="48"/>
      <c r="F662" s="48"/>
      <c r="G662" s="48"/>
      <c r="H662" s="48"/>
      <c r="I662" s="48"/>
      <c r="J662" s="48"/>
    </row>
    <row r="663" spans="1:10">
      <c r="A663" s="48"/>
      <c r="B663" s="48"/>
      <c r="C663" s="48"/>
      <c r="D663" s="48"/>
      <c r="E663" s="48"/>
      <c r="F663" s="48"/>
      <c r="G663" s="48"/>
      <c r="H663" s="48"/>
      <c r="I663" s="48"/>
      <c r="J663" s="48"/>
    </row>
    <row r="664" spans="1:10">
      <c r="A664" s="48"/>
      <c r="B664" s="48"/>
      <c r="C664" s="48"/>
      <c r="D664" s="48"/>
      <c r="E664" s="48"/>
      <c r="F664" s="48"/>
      <c r="G664" s="48"/>
      <c r="H664" s="48"/>
      <c r="I664" s="48"/>
      <c r="J664" s="48"/>
    </row>
    <row r="665" spans="1:10">
      <c r="A665" s="48"/>
      <c r="B665" s="48"/>
      <c r="C665" s="48"/>
      <c r="D665" s="48"/>
      <c r="E665" s="48"/>
      <c r="F665" s="48"/>
      <c r="G665" s="48"/>
      <c r="H665" s="48"/>
      <c r="I665" s="48"/>
      <c r="J665" s="48"/>
    </row>
    <row r="666" spans="1:10">
      <c r="A666" s="48"/>
      <c r="B666" s="48"/>
      <c r="C666" s="48"/>
      <c r="D666" s="48"/>
      <c r="E666" s="48"/>
      <c r="F666" s="48"/>
      <c r="G666" s="48"/>
      <c r="H666" s="48"/>
      <c r="I666" s="48"/>
      <c r="J666" s="48"/>
    </row>
    <row r="667" spans="1:10">
      <c r="A667" s="48"/>
      <c r="B667" s="48"/>
      <c r="C667" s="48"/>
      <c r="D667" s="48"/>
      <c r="E667" s="48"/>
      <c r="F667" s="48"/>
      <c r="G667" s="48"/>
      <c r="H667" s="48"/>
      <c r="I667" s="48"/>
      <c r="J667" s="48"/>
    </row>
    <row r="668" spans="1:10">
      <c r="A668" s="48"/>
      <c r="B668" s="48"/>
      <c r="C668" s="48"/>
      <c r="D668" s="48"/>
      <c r="E668" s="48"/>
      <c r="F668" s="48"/>
      <c r="G668" s="48"/>
      <c r="H668" s="48"/>
      <c r="I668" s="48"/>
      <c r="J668" s="48"/>
    </row>
    <row r="669" spans="1:10">
      <c r="A669" s="48"/>
      <c r="B669" s="48"/>
      <c r="C669" s="48"/>
      <c r="D669" s="48"/>
      <c r="E669" s="48"/>
      <c r="F669" s="48"/>
      <c r="G669" s="48"/>
      <c r="H669" s="48"/>
      <c r="I669" s="48"/>
      <c r="J669" s="48"/>
    </row>
    <row r="670" spans="1:10">
      <c r="A670" s="48"/>
      <c r="B670" s="48"/>
      <c r="C670" s="48"/>
      <c r="D670" s="48"/>
      <c r="E670" s="48"/>
      <c r="F670" s="48"/>
      <c r="G670" s="48"/>
      <c r="H670" s="48"/>
      <c r="I670" s="48"/>
      <c r="J670" s="48"/>
    </row>
    <row r="671" spans="1:10">
      <c r="A671" s="48"/>
      <c r="B671" s="48"/>
      <c r="C671" s="48"/>
      <c r="D671" s="48"/>
      <c r="E671" s="48"/>
      <c r="F671" s="48"/>
      <c r="G671" s="48"/>
      <c r="H671" s="48"/>
      <c r="I671" s="48"/>
      <c r="J671" s="48"/>
    </row>
    <row r="672" spans="1:10">
      <c r="A672" s="48"/>
      <c r="B672" s="48"/>
      <c r="C672" s="48"/>
      <c r="D672" s="48"/>
      <c r="E672" s="48"/>
      <c r="F672" s="48"/>
      <c r="G672" s="48"/>
      <c r="H672" s="48"/>
      <c r="I672" s="48"/>
      <c r="J672" s="48"/>
    </row>
    <row r="673" spans="1:10">
      <c r="A673" s="48"/>
      <c r="B673" s="48"/>
      <c r="C673" s="48"/>
      <c r="D673" s="48"/>
      <c r="E673" s="48"/>
      <c r="F673" s="48"/>
      <c r="G673" s="48"/>
      <c r="H673" s="48"/>
      <c r="I673" s="48"/>
      <c r="J673" s="48"/>
    </row>
    <row r="674" spans="1:10">
      <c r="A674" s="48"/>
      <c r="B674" s="48"/>
      <c r="C674" s="48"/>
      <c r="D674" s="48"/>
      <c r="E674" s="48"/>
      <c r="F674" s="48"/>
      <c r="G674" s="48"/>
      <c r="H674" s="48"/>
      <c r="I674" s="48"/>
      <c r="J674" s="48"/>
    </row>
    <row r="675" spans="1:10">
      <c r="A675" s="48"/>
      <c r="B675" s="48"/>
      <c r="C675" s="48"/>
      <c r="D675" s="48"/>
      <c r="E675" s="48"/>
      <c r="F675" s="48"/>
      <c r="G675" s="48"/>
      <c r="H675" s="48"/>
      <c r="I675" s="48"/>
      <c r="J675" s="48"/>
    </row>
    <row r="676" spans="1:10">
      <c r="A676" s="48"/>
      <c r="B676" s="48"/>
      <c r="C676" s="48"/>
      <c r="D676" s="48"/>
      <c r="E676" s="48"/>
      <c r="F676" s="48"/>
      <c r="G676" s="48"/>
      <c r="H676" s="48"/>
      <c r="I676" s="48"/>
      <c r="J676" s="48"/>
    </row>
    <row r="677" spans="1:10">
      <c r="A677" s="48"/>
      <c r="B677" s="48"/>
      <c r="C677" s="48"/>
      <c r="D677" s="48"/>
      <c r="E677" s="48"/>
      <c r="F677" s="48"/>
      <c r="G677" s="48"/>
      <c r="H677" s="48"/>
      <c r="I677" s="48"/>
      <c r="J677" s="48"/>
    </row>
    <row r="678" spans="1:10">
      <c r="A678" s="48"/>
      <c r="B678" s="48"/>
      <c r="C678" s="48"/>
      <c r="D678" s="48"/>
      <c r="E678" s="48"/>
      <c r="F678" s="48"/>
      <c r="G678" s="48"/>
      <c r="H678" s="48"/>
      <c r="I678" s="48"/>
      <c r="J678" s="48"/>
    </row>
    <row r="679" spans="1:10">
      <c r="A679" s="48"/>
      <c r="B679" s="48"/>
      <c r="C679" s="48"/>
      <c r="D679" s="48"/>
      <c r="E679" s="48"/>
      <c r="F679" s="48"/>
      <c r="G679" s="48"/>
      <c r="H679" s="48"/>
      <c r="I679" s="48"/>
      <c r="J679" s="48"/>
    </row>
    <row r="680" spans="1:10">
      <c r="A680" s="48"/>
      <c r="B680" s="48"/>
      <c r="C680" s="48"/>
      <c r="D680" s="48"/>
      <c r="E680" s="48"/>
      <c r="F680" s="48"/>
      <c r="G680" s="48"/>
      <c r="H680" s="48"/>
      <c r="I680" s="48"/>
      <c r="J680" s="48"/>
    </row>
    <row r="681" spans="1:10">
      <c r="A681" s="48"/>
      <c r="B681" s="48"/>
      <c r="C681" s="48"/>
      <c r="D681" s="48"/>
      <c r="E681" s="48"/>
      <c r="F681" s="48"/>
      <c r="G681" s="48"/>
      <c r="H681" s="48"/>
      <c r="I681" s="48"/>
      <c r="J681" s="48"/>
    </row>
    <row r="682" spans="1:10">
      <c r="A682" s="48"/>
      <c r="B682" s="48"/>
      <c r="C682" s="48"/>
      <c r="D682" s="48"/>
      <c r="E682" s="48"/>
      <c r="F682" s="48"/>
      <c r="G682" s="48"/>
      <c r="H682" s="48"/>
      <c r="I682" s="48"/>
      <c r="J682" s="48"/>
    </row>
    <row r="683" spans="1:10">
      <c r="A683" s="48"/>
      <c r="B683" s="48"/>
      <c r="C683" s="48"/>
      <c r="D683" s="48"/>
      <c r="E683" s="48"/>
      <c r="F683" s="48"/>
      <c r="G683" s="48"/>
      <c r="H683" s="48"/>
      <c r="I683" s="48"/>
      <c r="J683" s="48"/>
    </row>
    <row r="684" spans="1:10">
      <c r="A684" s="48"/>
      <c r="B684" s="48"/>
      <c r="C684" s="48"/>
      <c r="D684" s="48"/>
      <c r="E684" s="48"/>
      <c r="F684" s="48"/>
      <c r="G684" s="48"/>
      <c r="H684" s="48"/>
      <c r="I684" s="48"/>
      <c r="J684" s="48"/>
    </row>
    <row r="685" spans="1:10">
      <c r="A685" s="48"/>
      <c r="B685" s="48"/>
      <c r="C685" s="48"/>
      <c r="D685" s="48"/>
      <c r="E685" s="48"/>
      <c r="F685" s="48"/>
      <c r="G685" s="48"/>
      <c r="H685" s="48"/>
      <c r="I685" s="48"/>
      <c r="J685" s="48"/>
    </row>
    <row r="686" spans="1:10">
      <c r="A686" s="48"/>
      <c r="B686" s="48"/>
      <c r="C686" s="48"/>
      <c r="D686" s="48"/>
      <c r="E686" s="48"/>
      <c r="F686" s="48"/>
      <c r="G686" s="48"/>
      <c r="H686" s="48"/>
      <c r="I686" s="48"/>
      <c r="J686" s="48"/>
    </row>
    <row r="687" spans="1:10">
      <c r="A687" s="48"/>
      <c r="B687" s="48"/>
      <c r="C687" s="48"/>
      <c r="D687" s="48"/>
      <c r="E687" s="48"/>
      <c r="F687" s="48"/>
      <c r="G687" s="48"/>
      <c r="H687" s="48"/>
      <c r="I687" s="48"/>
      <c r="J687" s="48"/>
    </row>
    <row r="688" spans="1:10">
      <c r="A688" s="48"/>
      <c r="B688" s="48"/>
      <c r="C688" s="48"/>
      <c r="D688" s="48"/>
      <c r="E688" s="48"/>
      <c r="F688" s="48"/>
      <c r="G688" s="48"/>
      <c r="H688" s="48"/>
      <c r="I688" s="48"/>
      <c r="J688" s="48"/>
    </row>
    <row r="689" spans="1:10">
      <c r="A689" s="48"/>
      <c r="B689" s="48"/>
      <c r="C689" s="48"/>
      <c r="D689" s="48"/>
      <c r="E689" s="48"/>
      <c r="F689" s="48"/>
      <c r="G689" s="48"/>
      <c r="H689" s="48"/>
      <c r="I689" s="48"/>
      <c r="J689" s="48"/>
    </row>
    <row r="690" spans="1:10">
      <c r="A690" s="48"/>
      <c r="B690" s="48"/>
      <c r="C690" s="48"/>
      <c r="D690" s="48"/>
      <c r="E690" s="48"/>
      <c r="F690" s="48"/>
      <c r="G690" s="48"/>
      <c r="H690" s="48"/>
      <c r="I690" s="48"/>
      <c r="J690" s="48"/>
    </row>
    <row r="691" spans="1:10">
      <c r="A691" s="48"/>
      <c r="B691" s="48"/>
      <c r="C691" s="48"/>
      <c r="D691" s="48"/>
      <c r="E691" s="48"/>
      <c r="F691" s="48"/>
      <c r="G691" s="48"/>
      <c r="H691" s="48"/>
      <c r="I691" s="48"/>
      <c r="J691" s="48"/>
    </row>
    <row r="692" spans="1:10">
      <c r="A692" s="48"/>
      <c r="B692" s="48"/>
      <c r="C692" s="48"/>
      <c r="D692" s="48"/>
      <c r="E692" s="48"/>
      <c r="F692" s="48"/>
      <c r="G692" s="48"/>
      <c r="H692" s="48"/>
      <c r="I692" s="48"/>
      <c r="J692" s="48"/>
    </row>
    <row r="693" spans="1:10">
      <c r="A693" s="48"/>
      <c r="B693" s="48"/>
      <c r="C693" s="48"/>
      <c r="D693" s="48"/>
      <c r="E693" s="48"/>
      <c r="F693" s="48"/>
      <c r="G693" s="48"/>
      <c r="H693" s="48"/>
      <c r="I693" s="48"/>
      <c r="J693" s="48"/>
    </row>
    <row r="694" spans="1:10">
      <c r="A694" s="48"/>
      <c r="B694" s="48"/>
      <c r="C694" s="48"/>
      <c r="D694" s="48"/>
      <c r="E694" s="48"/>
      <c r="F694" s="48"/>
      <c r="G694" s="48"/>
      <c r="H694" s="48"/>
      <c r="I694" s="48"/>
      <c r="J694" s="48"/>
    </row>
    <row r="695" spans="1:10">
      <c r="A695" s="48"/>
      <c r="B695" s="48"/>
      <c r="C695" s="48"/>
      <c r="D695" s="48"/>
      <c r="E695" s="48"/>
      <c r="F695" s="48"/>
      <c r="G695" s="48"/>
      <c r="H695" s="48"/>
      <c r="I695" s="48"/>
      <c r="J695" s="48"/>
    </row>
    <row r="696" spans="1:10">
      <c r="A696" s="48"/>
      <c r="B696" s="48"/>
      <c r="C696" s="48"/>
      <c r="D696" s="48"/>
      <c r="E696" s="48"/>
      <c r="F696" s="48"/>
      <c r="G696" s="48"/>
      <c r="H696" s="48"/>
      <c r="I696" s="48"/>
      <c r="J696" s="48"/>
    </row>
    <row r="697" spans="1:10">
      <c r="A697" s="48"/>
      <c r="B697" s="48"/>
      <c r="C697" s="48"/>
      <c r="D697" s="48"/>
      <c r="E697" s="48"/>
      <c r="F697" s="48"/>
      <c r="G697" s="48"/>
      <c r="H697" s="48"/>
      <c r="I697" s="48"/>
      <c r="J697" s="48"/>
    </row>
    <row r="698" spans="1:10">
      <c r="A698" s="48"/>
      <c r="B698" s="48"/>
      <c r="C698" s="48"/>
      <c r="D698" s="48"/>
      <c r="E698" s="48"/>
      <c r="F698" s="48"/>
      <c r="G698" s="48"/>
      <c r="H698" s="48"/>
      <c r="I698" s="48"/>
      <c r="J698" s="48"/>
    </row>
    <row r="699" spans="1:10">
      <c r="A699" s="48"/>
      <c r="B699" s="48"/>
      <c r="C699" s="48"/>
      <c r="D699" s="48"/>
      <c r="E699" s="48"/>
      <c r="F699" s="48"/>
      <c r="G699" s="48"/>
      <c r="H699" s="48"/>
      <c r="I699" s="48"/>
      <c r="J699" s="48"/>
    </row>
    <row r="700" spans="1:10">
      <c r="A700" s="48"/>
      <c r="B700" s="48"/>
      <c r="C700" s="48"/>
      <c r="D700" s="48"/>
      <c r="E700" s="48"/>
      <c r="F700" s="48"/>
      <c r="G700" s="48"/>
      <c r="H700" s="48"/>
      <c r="I700" s="48"/>
      <c r="J700" s="48"/>
    </row>
    <row r="701" spans="1:10">
      <c r="A701" s="48"/>
      <c r="B701" s="48"/>
      <c r="C701" s="48"/>
      <c r="D701" s="48"/>
      <c r="E701" s="48"/>
      <c r="F701" s="48"/>
      <c r="G701" s="48"/>
      <c r="H701" s="48"/>
      <c r="I701" s="48"/>
      <c r="J701" s="48"/>
    </row>
    <row r="702" spans="1:10">
      <c r="A702" s="48"/>
      <c r="B702" s="48"/>
      <c r="C702" s="48"/>
      <c r="D702" s="48"/>
      <c r="E702" s="48"/>
      <c r="F702" s="48"/>
      <c r="G702" s="48"/>
      <c r="H702" s="48"/>
      <c r="I702" s="48"/>
      <c r="J702" s="48"/>
    </row>
    <row r="703" spans="1:10">
      <c r="A703" s="48"/>
      <c r="B703" s="48"/>
      <c r="C703" s="48"/>
      <c r="D703" s="48"/>
      <c r="E703" s="48"/>
      <c r="F703" s="48"/>
      <c r="G703" s="48"/>
      <c r="H703" s="48"/>
      <c r="I703" s="48"/>
      <c r="J703" s="48"/>
    </row>
    <row r="704" spans="1:10">
      <c r="A704" s="48"/>
      <c r="B704" s="48"/>
      <c r="C704" s="48"/>
      <c r="D704" s="48"/>
      <c r="E704" s="48"/>
      <c r="F704" s="48"/>
      <c r="G704" s="48"/>
      <c r="H704" s="48"/>
      <c r="I704" s="48"/>
      <c r="J704" s="48"/>
    </row>
    <row r="705" spans="1:10">
      <c r="A705" s="48"/>
      <c r="B705" s="48"/>
      <c r="C705" s="48"/>
      <c r="D705" s="48"/>
      <c r="E705" s="48"/>
      <c r="F705" s="48"/>
      <c r="G705" s="48"/>
      <c r="H705" s="48"/>
      <c r="I705" s="48"/>
      <c r="J705" s="48"/>
    </row>
    <row r="706" spans="1:10">
      <c r="A706" s="48"/>
      <c r="B706" s="48"/>
      <c r="C706" s="48"/>
      <c r="D706" s="48"/>
      <c r="E706" s="48"/>
      <c r="F706" s="48"/>
      <c r="G706" s="48"/>
      <c r="H706" s="48"/>
      <c r="I706" s="48"/>
      <c r="J706" s="48"/>
    </row>
    <row r="707" spans="1:10">
      <c r="A707" s="48"/>
      <c r="B707" s="48"/>
      <c r="C707" s="48"/>
      <c r="D707" s="48"/>
      <c r="E707" s="48"/>
      <c r="F707" s="48"/>
      <c r="G707" s="48"/>
      <c r="H707" s="48"/>
      <c r="I707" s="48"/>
      <c r="J707" s="48"/>
    </row>
    <row r="708" spans="1:10">
      <c r="A708" s="48"/>
      <c r="B708" s="48"/>
      <c r="C708" s="48"/>
      <c r="D708" s="48"/>
      <c r="E708" s="48"/>
      <c r="F708" s="48"/>
      <c r="G708" s="48"/>
      <c r="H708" s="48"/>
      <c r="I708" s="48"/>
      <c r="J708" s="48"/>
    </row>
    <row r="709" spans="1:10">
      <c r="A709" s="48"/>
      <c r="B709" s="48"/>
      <c r="C709" s="48"/>
      <c r="D709" s="48"/>
      <c r="E709" s="48"/>
      <c r="F709" s="48"/>
      <c r="G709" s="48"/>
      <c r="H709" s="48"/>
      <c r="I709" s="48"/>
      <c r="J709" s="48"/>
    </row>
    <row r="710" spans="1:10">
      <c r="A710" s="48"/>
      <c r="B710" s="48"/>
      <c r="C710" s="48"/>
      <c r="D710" s="48"/>
      <c r="E710" s="48"/>
      <c r="F710" s="48"/>
      <c r="G710" s="48"/>
      <c r="H710" s="48"/>
      <c r="I710" s="48"/>
      <c r="J710" s="48"/>
    </row>
    <row r="711" spans="1:10">
      <c r="A711" s="48"/>
      <c r="B711" s="48"/>
      <c r="C711" s="48"/>
      <c r="D711" s="48"/>
      <c r="E711" s="48"/>
      <c r="F711" s="48"/>
      <c r="G711" s="48"/>
      <c r="H711" s="48"/>
      <c r="I711" s="48"/>
      <c r="J711" s="48"/>
    </row>
    <row r="712" spans="1:10">
      <c r="A712" s="48"/>
      <c r="B712" s="48"/>
      <c r="C712" s="48"/>
      <c r="D712" s="48"/>
      <c r="E712" s="48"/>
      <c r="F712" s="48"/>
      <c r="G712" s="48"/>
      <c r="H712" s="48"/>
      <c r="I712" s="48"/>
      <c r="J712" s="48"/>
    </row>
    <row r="713" spans="1:10">
      <c r="A713" s="48"/>
      <c r="B713" s="48"/>
      <c r="C713" s="48"/>
      <c r="D713" s="48"/>
      <c r="E713" s="48"/>
      <c r="F713" s="48"/>
      <c r="G713" s="48"/>
      <c r="H713" s="48"/>
      <c r="I713" s="48"/>
      <c r="J713" s="48"/>
    </row>
    <row r="714" spans="1:10">
      <c r="A714" s="48"/>
      <c r="B714" s="48"/>
      <c r="C714" s="48"/>
      <c r="D714" s="48"/>
      <c r="E714" s="48"/>
      <c r="F714" s="48"/>
      <c r="G714" s="48"/>
      <c r="H714" s="48"/>
      <c r="I714" s="48"/>
      <c r="J714" s="48"/>
    </row>
    <row r="715" spans="1:10">
      <c r="A715" s="48"/>
      <c r="B715" s="48"/>
      <c r="C715" s="48"/>
      <c r="D715" s="48"/>
      <c r="E715" s="48"/>
      <c r="F715" s="48"/>
      <c r="G715" s="48"/>
      <c r="H715" s="48"/>
      <c r="I715" s="48"/>
      <c r="J715" s="48"/>
    </row>
    <row r="716" spans="1:10">
      <c r="A716" s="48"/>
      <c r="B716" s="48"/>
      <c r="C716" s="48"/>
      <c r="D716" s="48"/>
      <c r="E716" s="48"/>
      <c r="F716" s="48"/>
      <c r="G716" s="48"/>
      <c r="H716" s="48"/>
      <c r="I716" s="48"/>
      <c r="J716" s="48"/>
    </row>
    <row r="717" spans="1:10">
      <c r="A717" s="48"/>
      <c r="B717" s="48"/>
      <c r="C717" s="48"/>
      <c r="D717" s="48"/>
      <c r="E717" s="48"/>
      <c r="F717" s="48"/>
      <c r="G717" s="48"/>
      <c r="H717" s="48"/>
      <c r="I717" s="48"/>
      <c r="J717" s="48"/>
    </row>
    <row r="718" spans="1:10">
      <c r="A718" s="48"/>
      <c r="B718" s="48"/>
      <c r="C718" s="48"/>
      <c r="D718" s="48"/>
      <c r="E718" s="48"/>
      <c r="F718" s="48"/>
      <c r="G718" s="48"/>
      <c r="H718" s="48"/>
      <c r="I718" s="48"/>
      <c r="J718" s="48"/>
    </row>
    <row r="719" spans="1:10">
      <c r="A719" s="48"/>
      <c r="B719" s="48"/>
      <c r="C719" s="48"/>
      <c r="D719" s="48"/>
      <c r="E719" s="48"/>
      <c r="F719" s="48"/>
      <c r="G719" s="48"/>
      <c r="H719" s="48"/>
      <c r="I719" s="48"/>
      <c r="J719" s="48"/>
    </row>
    <row r="720" spans="1:10">
      <c r="A720" s="48"/>
      <c r="B720" s="48"/>
      <c r="C720" s="48"/>
      <c r="D720" s="48"/>
      <c r="E720" s="48"/>
      <c r="F720" s="48"/>
      <c r="G720" s="48"/>
      <c r="H720" s="48"/>
      <c r="I720" s="48"/>
      <c r="J720" s="48"/>
    </row>
    <row r="721" spans="1:10">
      <c r="A721" s="48"/>
      <c r="B721" s="48"/>
      <c r="C721" s="48"/>
      <c r="D721" s="48"/>
      <c r="E721" s="48"/>
      <c r="F721" s="48"/>
      <c r="G721" s="48"/>
      <c r="H721" s="48"/>
      <c r="I721" s="48"/>
      <c r="J721" s="48"/>
    </row>
    <row r="722" spans="1:10">
      <c r="A722" s="48"/>
      <c r="B722" s="48"/>
      <c r="C722" s="48"/>
      <c r="D722" s="48"/>
      <c r="E722" s="48"/>
      <c r="F722" s="48"/>
      <c r="G722" s="48"/>
      <c r="H722" s="48"/>
      <c r="I722" s="48"/>
      <c r="J722" s="48"/>
    </row>
    <row r="723" spans="1:10">
      <c r="A723" s="48"/>
      <c r="B723" s="48"/>
      <c r="C723" s="48"/>
      <c r="D723" s="48"/>
      <c r="E723" s="48"/>
      <c r="F723" s="48"/>
      <c r="G723" s="48"/>
      <c r="H723" s="48"/>
      <c r="I723" s="48"/>
      <c r="J723" s="48"/>
    </row>
    <row r="724" spans="1:10">
      <c r="A724" s="48"/>
      <c r="B724" s="48"/>
      <c r="C724" s="48"/>
      <c r="D724" s="48"/>
      <c r="E724" s="48"/>
      <c r="F724" s="48"/>
      <c r="G724" s="48"/>
      <c r="H724" s="48"/>
      <c r="I724" s="48"/>
      <c r="J724" s="48"/>
    </row>
    <row r="725" spans="1:10">
      <c r="A725" s="48"/>
      <c r="B725" s="48"/>
      <c r="C725" s="48"/>
      <c r="D725" s="48"/>
      <c r="E725" s="48"/>
      <c r="F725" s="48"/>
      <c r="G725" s="48"/>
      <c r="H725" s="48"/>
      <c r="I725" s="48"/>
      <c r="J725" s="48"/>
    </row>
    <row r="726" spans="1:10">
      <c r="A726" s="48"/>
      <c r="B726" s="48"/>
      <c r="C726" s="48"/>
      <c r="D726" s="48"/>
      <c r="E726" s="48"/>
      <c r="F726" s="48"/>
      <c r="G726" s="48"/>
      <c r="H726" s="48"/>
      <c r="I726" s="48"/>
      <c r="J726" s="48"/>
    </row>
    <row r="727" spans="1:10">
      <c r="A727" s="48"/>
      <c r="B727" s="48"/>
      <c r="C727" s="48"/>
      <c r="D727" s="48"/>
      <c r="E727" s="48"/>
      <c r="F727" s="48"/>
      <c r="G727" s="48"/>
      <c r="H727" s="48"/>
      <c r="I727" s="48"/>
      <c r="J727" s="48"/>
    </row>
    <row r="728" spans="1:10">
      <c r="A728" s="48"/>
      <c r="B728" s="48"/>
      <c r="C728" s="48"/>
      <c r="D728" s="48"/>
      <c r="E728" s="48"/>
      <c r="F728" s="48"/>
      <c r="G728" s="48"/>
      <c r="H728" s="48"/>
      <c r="I728" s="48"/>
      <c r="J728" s="48"/>
    </row>
    <row r="729" spans="1:10">
      <c r="A729" s="48"/>
      <c r="B729" s="48"/>
      <c r="C729" s="48"/>
      <c r="D729" s="48"/>
      <c r="E729" s="48"/>
      <c r="F729" s="48"/>
      <c r="G729" s="48"/>
      <c r="H729" s="48"/>
      <c r="I729" s="48"/>
      <c r="J729" s="48"/>
    </row>
    <row r="730" spans="1:10">
      <c r="A730" s="48"/>
      <c r="B730" s="48"/>
      <c r="C730" s="48"/>
      <c r="D730" s="48"/>
      <c r="E730" s="48"/>
      <c r="F730" s="48"/>
      <c r="G730" s="48"/>
      <c r="H730" s="48"/>
      <c r="I730" s="48"/>
      <c r="J730" s="48"/>
    </row>
    <row r="731" spans="1:10">
      <c r="A731" s="48"/>
      <c r="B731" s="48"/>
      <c r="C731" s="48"/>
      <c r="D731" s="48"/>
      <c r="E731" s="48"/>
      <c r="F731" s="48"/>
      <c r="G731" s="48"/>
      <c r="H731" s="48"/>
      <c r="I731" s="48"/>
      <c r="J731" s="48"/>
    </row>
    <row r="732" spans="1:10">
      <c r="A732" s="48"/>
      <c r="B732" s="48"/>
      <c r="C732" s="48"/>
      <c r="D732" s="48"/>
      <c r="E732" s="48"/>
      <c r="F732" s="48"/>
      <c r="G732" s="48"/>
      <c r="H732" s="48"/>
      <c r="I732" s="48"/>
      <c r="J732" s="48"/>
    </row>
    <row r="733" spans="1:10">
      <c r="A733" s="48"/>
      <c r="B733" s="48"/>
      <c r="C733" s="48"/>
      <c r="D733" s="48"/>
      <c r="E733" s="48"/>
      <c r="F733" s="48"/>
      <c r="G733" s="48"/>
      <c r="H733" s="48"/>
      <c r="I733" s="48"/>
      <c r="J733" s="48"/>
    </row>
    <row r="734" spans="1:10">
      <c r="A734" s="48"/>
      <c r="B734" s="48"/>
      <c r="C734" s="48"/>
      <c r="D734" s="48"/>
      <c r="E734" s="48"/>
      <c r="F734" s="48"/>
      <c r="G734" s="48"/>
      <c r="H734" s="48"/>
      <c r="I734" s="48"/>
      <c r="J734" s="48"/>
    </row>
    <row r="735" spans="1:10">
      <c r="A735" s="48"/>
      <c r="B735" s="48"/>
      <c r="C735" s="48"/>
      <c r="D735" s="48"/>
      <c r="E735" s="48"/>
      <c r="F735" s="48"/>
      <c r="G735" s="48"/>
      <c r="H735" s="48"/>
      <c r="I735" s="48"/>
      <c r="J735" s="48"/>
    </row>
    <row r="736" spans="1:10">
      <c r="A736" s="48"/>
      <c r="B736" s="48"/>
      <c r="C736" s="48"/>
      <c r="D736" s="48"/>
      <c r="E736" s="48"/>
      <c r="F736" s="48"/>
      <c r="G736" s="48"/>
      <c r="H736" s="48"/>
      <c r="I736" s="48"/>
      <c r="J736" s="48"/>
    </row>
    <row r="737" spans="1:10">
      <c r="A737" s="48"/>
      <c r="B737" s="48"/>
      <c r="C737" s="48"/>
      <c r="D737" s="48"/>
      <c r="E737" s="48"/>
      <c r="F737" s="48"/>
      <c r="G737" s="48"/>
      <c r="H737" s="48"/>
      <c r="I737" s="48"/>
      <c r="J737" s="48"/>
    </row>
    <row r="738" spans="1:10">
      <c r="A738" s="48"/>
      <c r="B738" s="48"/>
      <c r="C738" s="48"/>
      <c r="D738" s="48"/>
      <c r="E738" s="48"/>
      <c r="F738" s="48"/>
      <c r="G738" s="48"/>
      <c r="H738" s="48"/>
      <c r="I738" s="48"/>
      <c r="J738" s="48"/>
    </row>
    <row r="739" spans="1:10">
      <c r="A739" s="48"/>
      <c r="B739" s="48"/>
      <c r="C739" s="48"/>
      <c r="D739" s="48"/>
      <c r="E739" s="48"/>
      <c r="F739" s="48"/>
      <c r="G739" s="48"/>
      <c r="H739" s="48"/>
      <c r="I739" s="48"/>
      <c r="J739" s="48"/>
    </row>
    <row r="740" spans="1:10">
      <c r="A740" s="48"/>
      <c r="B740" s="48"/>
      <c r="C740" s="48"/>
      <c r="D740" s="48"/>
      <c r="E740" s="48"/>
      <c r="F740" s="48"/>
      <c r="G740" s="48"/>
      <c r="H740" s="48"/>
      <c r="I740" s="48"/>
      <c r="J740" s="48"/>
    </row>
    <row r="741" spans="1:10">
      <c r="A741" s="48"/>
      <c r="B741" s="48"/>
      <c r="C741" s="48"/>
      <c r="D741" s="48"/>
      <c r="E741" s="48"/>
      <c r="F741" s="48"/>
      <c r="G741" s="48"/>
      <c r="H741" s="48"/>
      <c r="I741" s="48"/>
      <c r="J741" s="48"/>
    </row>
    <row r="742" spans="1:10">
      <c r="A742" s="48"/>
      <c r="B742" s="48"/>
      <c r="C742" s="48"/>
      <c r="D742" s="48"/>
      <c r="E742" s="48"/>
      <c r="F742" s="48"/>
      <c r="G742" s="48"/>
      <c r="H742" s="48"/>
      <c r="I742" s="48"/>
      <c r="J742" s="48"/>
    </row>
    <row r="743" spans="1:10">
      <c r="A743" s="48"/>
      <c r="B743" s="48"/>
      <c r="C743" s="48"/>
      <c r="D743" s="48"/>
      <c r="E743" s="48"/>
      <c r="F743" s="48"/>
      <c r="G743" s="48"/>
      <c r="H743" s="48"/>
      <c r="I743" s="48"/>
      <c r="J743" s="48"/>
    </row>
    <row r="744" spans="1:10">
      <c r="A744" s="48"/>
      <c r="B744" s="48"/>
      <c r="C744" s="48"/>
      <c r="D744" s="48"/>
      <c r="E744" s="48"/>
      <c r="F744" s="48"/>
      <c r="G744" s="48"/>
      <c r="H744" s="48"/>
      <c r="I744" s="48"/>
      <c r="J744" s="48"/>
    </row>
    <row r="745" spans="1:10">
      <c r="A745" s="48"/>
      <c r="B745" s="48"/>
      <c r="C745" s="48"/>
      <c r="D745" s="48"/>
      <c r="E745" s="48"/>
      <c r="F745" s="48"/>
      <c r="G745" s="48"/>
      <c r="H745" s="48"/>
      <c r="I745" s="48"/>
      <c r="J745" s="48"/>
    </row>
    <row r="746" spans="1:10">
      <c r="A746" s="48"/>
      <c r="B746" s="48"/>
      <c r="C746" s="48"/>
      <c r="D746" s="48"/>
      <c r="E746" s="48"/>
      <c r="F746" s="48"/>
      <c r="G746" s="48"/>
      <c r="H746" s="48"/>
      <c r="I746" s="48"/>
      <c r="J746" s="48"/>
    </row>
    <row r="747" spans="1:10">
      <c r="A747" s="48"/>
      <c r="B747" s="48"/>
      <c r="C747" s="48"/>
      <c r="D747" s="48"/>
      <c r="E747" s="48"/>
      <c r="F747" s="48"/>
      <c r="G747" s="48"/>
      <c r="H747" s="48"/>
      <c r="I747" s="48"/>
      <c r="J747" s="48"/>
    </row>
    <row r="748" spans="1:10">
      <c r="A748" s="48"/>
      <c r="B748" s="48"/>
      <c r="C748" s="48"/>
      <c r="D748" s="48"/>
      <c r="E748" s="48"/>
      <c r="F748" s="48"/>
      <c r="G748" s="48"/>
      <c r="H748" s="48"/>
      <c r="I748" s="48"/>
      <c r="J748" s="48"/>
    </row>
    <row r="749" spans="1:10">
      <c r="A749" s="48"/>
      <c r="B749" s="48"/>
      <c r="C749" s="48"/>
      <c r="D749" s="48"/>
      <c r="E749" s="48"/>
      <c r="F749" s="48"/>
      <c r="G749" s="48"/>
      <c r="H749" s="48"/>
      <c r="I749" s="48"/>
      <c r="J749" s="48"/>
    </row>
    <row r="750" spans="1:10">
      <c r="A750" s="48"/>
      <c r="B750" s="48"/>
      <c r="C750" s="48"/>
      <c r="D750" s="48"/>
      <c r="E750" s="48"/>
      <c r="F750" s="48"/>
      <c r="G750" s="48"/>
      <c r="H750" s="48"/>
      <c r="I750" s="48"/>
      <c r="J750" s="48"/>
    </row>
    <row r="751" spans="1:10">
      <c r="A751" s="48"/>
      <c r="B751" s="48"/>
      <c r="C751" s="48"/>
      <c r="D751" s="48"/>
      <c r="E751" s="48"/>
      <c r="F751" s="48"/>
      <c r="G751" s="48"/>
      <c r="H751" s="48"/>
      <c r="I751" s="48"/>
      <c r="J751" s="48"/>
    </row>
    <row r="752" spans="1:10">
      <c r="A752" s="48"/>
      <c r="B752" s="48"/>
      <c r="C752" s="48"/>
      <c r="D752" s="48"/>
      <c r="E752" s="48"/>
      <c r="F752" s="48"/>
      <c r="G752" s="48"/>
      <c r="H752" s="48"/>
      <c r="I752" s="48"/>
      <c r="J752" s="48"/>
    </row>
    <row r="753" spans="1:10">
      <c r="A753" s="48"/>
      <c r="B753" s="48"/>
      <c r="C753" s="48"/>
      <c r="D753" s="48"/>
      <c r="E753" s="48"/>
      <c r="F753" s="48"/>
      <c r="G753" s="48"/>
      <c r="H753" s="48"/>
      <c r="I753" s="48"/>
      <c r="J753" s="48"/>
    </row>
    <row r="754" spans="1:10">
      <c r="A754" s="48"/>
      <c r="B754" s="48"/>
      <c r="C754" s="48"/>
      <c r="D754" s="48"/>
      <c r="E754" s="48"/>
      <c r="F754" s="48"/>
      <c r="G754" s="48"/>
      <c r="H754" s="48"/>
      <c r="I754" s="48"/>
      <c r="J754" s="48"/>
    </row>
    <row r="755" spans="1:10">
      <c r="A755" s="48"/>
      <c r="B755" s="48"/>
      <c r="C755" s="48"/>
      <c r="D755" s="48"/>
      <c r="E755" s="48"/>
      <c r="F755" s="48"/>
      <c r="G755" s="48"/>
      <c r="H755" s="48"/>
      <c r="I755" s="48"/>
      <c r="J755" s="48"/>
    </row>
    <row r="756" spans="1:10">
      <c r="A756" s="48"/>
      <c r="B756" s="48"/>
      <c r="C756" s="48"/>
      <c r="D756" s="48"/>
      <c r="E756" s="48"/>
      <c r="F756" s="48"/>
      <c r="G756" s="48"/>
      <c r="H756" s="48"/>
      <c r="I756" s="48"/>
      <c r="J756" s="48"/>
    </row>
    <row r="757" spans="1:10">
      <c r="A757" s="48"/>
      <c r="B757" s="48"/>
      <c r="C757" s="48"/>
      <c r="D757" s="48"/>
      <c r="E757" s="48"/>
      <c r="F757" s="48"/>
      <c r="G757" s="48"/>
      <c r="H757" s="48"/>
      <c r="I757" s="48"/>
      <c r="J757" s="48"/>
    </row>
    <row r="758" spans="1:10">
      <c r="A758" s="48"/>
      <c r="B758" s="48"/>
      <c r="C758" s="48"/>
      <c r="D758" s="48"/>
      <c r="E758" s="48"/>
      <c r="F758" s="48"/>
      <c r="G758" s="48"/>
      <c r="H758" s="48"/>
      <c r="I758" s="48"/>
      <c r="J758" s="48"/>
    </row>
    <row r="759" spans="1:10">
      <c r="A759" s="48"/>
      <c r="B759" s="48"/>
      <c r="C759" s="48"/>
      <c r="D759" s="48"/>
      <c r="E759" s="48"/>
      <c r="F759" s="48"/>
      <c r="G759" s="48"/>
      <c r="H759" s="48"/>
      <c r="I759" s="48"/>
      <c r="J759" s="48"/>
    </row>
    <row r="760" spans="1:10">
      <c r="A760" s="48"/>
      <c r="B760" s="48"/>
      <c r="C760" s="48"/>
      <c r="D760" s="48"/>
      <c r="E760" s="48"/>
      <c r="F760" s="48"/>
      <c r="G760" s="48"/>
      <c r="H760" s="48"/>
      <c r="I760" s="48"/>
      <c r="J760" s="48"/>
    </row>
    <row r="761" spans="1:10">
      <c r="A761" s="48"/>
      <c r="B761" s="48"/>
      <c r="C761" s="48"/>
      <c r="D761" s="48"/>
      <c r="E761" s="48"/>
      <c r="F761" s="48"/>
      <c r="G761" s="48"/>
      <c r="H761" s="48"/>
      <c r="I761" s="48"/>
      <c r="J761" s="48"/>
    </row>
    <row r="762" spans="1:10">
      <c r="A762" s="48"/>
      <c r="B762" s="48"/>
      <c r="C762" s="48"/>
      <c r="D762" s="48"/>
      <c r="E762" s="48"/>
      <c r="F762" s="48"/>
      <c r="G762" s="48"/>
      <c r="H762" s="48"/>
      <c r="I762" s="48"/>
      <c r="J762" s="48"/>
    </row>
    <row r="763" spans="1:10">
      <c r="A763" s="48"/>
      <c r="B763" s="48"/>
      <c r="C763" s="48"/>
      <c r="D763" s="48"/>
      <c r="E763" s="48"/>
      <c r="F763" s="48"/>
      <c r="G763" s="48"/>
      <c r="H763" s="48"/>
      <c r="I763" s="48"/>
      <c r="J763" s="48"/>
    </row>
    <row r="764" spans="1:10">
      <c r="A764" s="48"/>
      <c r="B764" s="48"/>
      <c r="C764" s="48"/>
      <c r="D764" s="48"/>
      <c r="E764" s="48"/>
      <c r="F764" s="48"/>
      <c r="G764" s="48"/>
      <c r="H764" s="48"/>
      <c r="I764" s="48"/>
      <c r="J764" s="48"/>
    </row>
    <row r="765" spans="1:10">
      <c r="A765" s="48"/>
      <c r="B765" s="48"/>
      <c r="C765" s="48"/>
      <c r="D765" s="48"/>
      <c r="E765" s="48"/>
      <c r="F765" s="48"/>
      <c r="G765" s="48"/>
      <c r="H765" s="48"/>
      <c r="I765" s="48"/>
      <c r="J765" s="48"/>
    </row>
    <row r="766" spans="1:10">
      <c r="A766" s="48"/>
      <c r="B766" s="48"/>
      <c r="C766" s="48"/>
      <c r="D766" s="48"/>
      <c r="E766" s="48"/>
      <c r="F766" s="48"/>
      <c r="G766" s="48"/>
      <c r="H766" s="48"/>
      <c r="I766" s="48"/>
      <c r="J766" s="48"/>
    </row>
    <row r="767" spans="1:10">
      <c r="A767" s="48"/>
      <c r="B767" s="48"/>
      <c r="C767" s="48"/>
      <c r="D767" s="48"/>
      <c r="E767" s="48"/>
      <c r="F767" s="48"/>
      <c r="G767" s="48"/>
      <c r="H767" s="48"/>
      <c r="I767" s="48"/>
      <c r="J767" s="48"/>
    </row>
    <row r="768" spans="1:10">
      <c r="A768" s="48"/>
      <c r="B768" s="48"/>
      <c r="C768" s="48"/>
      <c r="D768" s="48"/>
      <c r="E768" s="48"/>
      <c r="F768" s="48"/>
      <c r="G768" s="48"/>
      <c r="H768" s="48"/>
      <c r="I768" s="48"/>
      <c r="J768" s="48"/>
    </row>
    <row r="769" spans="1:10">
      <c r="A769" s="48"/>
      <c r="B769" s="48"/>
      <c r="C769" s="48"/>
      <c r="D769" s="48"/>
      <c r="E769" s="48"/>
      <c r="F769" s="48"/>
      <c r="G769" s="48"/>
      <c r="H769" s="48"/>
      <c r="I769" s="48"/>
      <c r="J769" s="48"/>
    </row>
    <row r="770" spans="1:10">
      <c r="A770" s="48"/>
      <c r="B770" s="48"/>
      <c r="C770" s="48"/>
      <c r="D770" s="48"/>
      <c r="E770" s="48"/>
      <c r="F770" s="48"/>
      <c r="G770" s="48"/>
      <c r="H770" s="48"/>
      <c r="I770" s="48"/>
      <c r="J770" s="48"/>
    </row>
    <row r="771" spans="1:10">
      <c r="A771" s="48"/>
      <c r="B771" s="48"/>
      <c r="C771" s="48"/>
      <c r="D771" s="48"/>
      <c r="E771" s="48"/>
      <c r="F771" s="48"/>
      <c r="G771" s="48"/>
      <c r="H771" s="48"/>
      <c r="I771" s="48"/>
      <c r="J771" s="48"/>
    </row>
    <row r="772" spans="1:10">
      <c r="A772" s="48"/>
      <c r="B772" s="48"/>
      <c r="C772" s="48"/>
      <c r="D772" s="48"/>
      <c r="E772" s="48"/>
      <c r="F772" s="48"/>
      <c r="G772" s="48"/>
      <c r="H772" s="48"/>
      <c r="I772" s="48"/>
      <c r="J772" s="48"/>
    </row>
    <row r="773" spans="1:10">
      <c r="A773" s="48"/>
      <c r="B773" s="48"/>
      <c r="C773" s="48"/>
      <c r="D773" s="48"/>
      <c r="E773" s="48"/>
      <c r="F773" s="48"/>
      <c r="G773" s="48"/>
      <c r="H773" s="48"/>
      <c r="I773" s="48"/>
      <c r="J773" s="48"/>
    </row>
    <row r="774" spans="1:10">
      <c r="A774" s="48"/>
      <c r="B774" s="48"/>
      <c r="C774" s="48"/>
      <c r="D774" s="48"/>
      <c r="E774" s="48"/>
      <c r="F774" s="48"/>
      <c r="G774" s="48"/>
      <c r="H774" s="48"/>
      <c r="I774" s="48"/>
      <c r="J774" s="48"/>
    </row>
    <row r="775" spans="1:10">
      <c r="A775" s="48"/>
      <c r="B775" s="48"/>
      <c r="C775" s="48"/>
      <c r="D775" s="48"/>
      <c r="E775" s="48"/>
      <c r="F775" s="48"/>
      <c r="G775" s="48"/>
      <c r="H775" s="48"/>
      <c r="I775" s="48"/>
      <c r="J775" s="48"/>
    </row>
    <row r="776" spans="1:10">
      <c r="A776" s="48"/>
      <c r="B776" s="48"/>
      <c r="C776" s="48"/>
      <c r="D776" s="48"/>
      <c r="E776" s="48"/>
      <c r="F776" s="48"/>
      <c r="G776" s="48"/>
      <c r="H776" s="48"/>
      <c r="I776" s="48"/>
      <c r="J776" s="48"/>
    </row>
    <row r="777" spans="1:10">
      <c r="A777" s="48"/>
      <c r="B777" s="48"/>
      <c r="C777" s="48"/>
      <c r="D777" s="48"/>
      <c r="E777" s="48"/>
      <c r="F777" s="48"/>
      <c r="G777" s="48"/>
      <c r="H777" s="48"/>
      <c r="I777" s="48"/>
      <c r="J777" s="48"/>
    </row>
    <row r="778" spans="1:10">
      <c r="A778" s="48"/>
      <c r="B778" s="48"/>
      <c r="C778" s="48"/>
      <c r="D778" s="48"/>
      <c r="E778" s="48"/>
      <c r="F778" s="48"/>
      <c r="G778" s="48"/>
      <c r="H778" s="48"/>
      <c r="I778" s="48"/>
      <c r="J778" s="48"/>
    </row>
    <row r="779" spans="1:10">
      <c r="A779" s="48"/>
      <c r="B779" s="48"/>
      <c r="C779" s="48"/>
      <c r="D779" s="48"/>
      <c r="E779" s="48"/>
      <c r="F779" s="48"/>
      <c r="G779" s="48"/>
      <c r="H779" s="48"/>
      <c r="I779" s="48"/>
      <c r="J779" s="48"/>
    </row>
    <row r="780" spans="1:10">
      <c r="A780" s="48"/>
      <c r="B780" s="48"/>
      <c r="C780" s="48"/>
      <c r="D780" s="48"/>
      <c r="E780" s="48"/>
      <c r="F780" s="48"/>
      <c r="G780" s="48"/>
      <c r="H780" s="48"/>
      <c r="I780" s="48"/>
      <c r="J780" s="48"/>
    </row>
    <row r="781" spans="1:10">
      <c r="A781" s="48"/>
      <c r="B781" s="48"/>
      <c r="C781" s="48"/>
      <c r="D781" s="48"/>
      <c r="E781" s="48"/>
      <c r="F781" s="48"/>
      <c r="G781" s="48"/>
      <c r="H781" s="48"/>
      <c r="I781" s="48"/>
      <c r="J781" s="48"/>
    </row>
    <row r="782" spans="1:10">
      <c r="A782" s="48"/>
      <c r="B782" s="48"/>
      <c r="C782" s="48"/>
      <c r="D782" s="48"/>
      <c r="E782" s="48"/>
      <c r="F782" s="48"/>
      <c r="G782" s="48"/>
      <c r="H782" s="48"/>
      <c r="I782" s="48"/>
      <c r="J782" s="48"/>
    </row>
    <row r="783" spans="1:10">
      <c r="A783" s="48"/>
      <c r="B783" s="48"/>
      <c r="C783" s="48"/>
      <c r="D783" s="48"/>
      <c r="E783" s="48"/>
      <c r="F783" s="48"/>
      <c r="G783" s="48"/>
      <c r="H783" s="48"/>
      <c r="I783" s="48"/>
      <c r="J783" s="48"/>
    </row>
    <row r="784" spans="1:10">
      <c r="A784" s="48"/>
      <c r="B784" s="48"/>
      <c r="C784" s="48"/>
      <c r="D784" s="48"/>
      <c r="E784" s="48"/>
      <c r="F784" s="48"/>
      <c r="G784" s="48"/>
      <c r="H784" s="48"/>
      <c r="I784" s="48"/>
      <c r="J784" s="48"/>
    </row>
    <row r="785" spans="1:10">
      <c r="A785" s="48"/>
      <c r="B785" s="48"/>
      <c r="C785" s="48"/>
      <c r="D785" s="48"/>
      <c r="E785" s="48"/>
      <c r="F785" s="48"/>
      <c r="G785" s="48"/>
      <c r="H785" s="48"/>
      <c r="I785" s="48"/>
      <c r="J785" s="48"/>
    </row>
    <row r="786" spans="1:10">
      <c r="A786" s="48"/>
      <c r="B786" s="48"/>
      <c r="C786" s="48"/>
      <c r="D786" s="48"/>
      <c r="E786" s="48"/>
      <c r="F786" s="48"/>
      <c r="G786" s="48"/>
      <c r="H786" s="48"/>
      <c r="I786" s="48"/>
      <c r="J786" s="48"/>
    </row>
    <row r="787" spans="1:10">
      <c r="A787" s="48"/>
      <c r="B787" s="48"/>
      <c r="C787" s="48"/>
      <c r="D787" s="48"/>
      <c r="E787" s="48"/>
      <c r="F787" s="48"/>
      <c r="G787" s="48"/>
      <c r="H787" s="48"/>
      <c r="I787" s="48"/>
      <c r="J787" s="48"/>
    </row>
    <row r="788" spans="1:10">
      <c r="A788" s="48"/>
      <c r="B788" s="48"/>
      <c r="C788" s="48"/>
      <c r="D788" s="48"/>
      <c r="E788" s="48"/>
      <c r="F788" s="48"/>
      <c r="G788" s="48"/>
      <c r="H788" s="48"/>
      <c r="I788" s="48"/>
      <c r="J788" s="48"/>
    </row>
    <row r="789" spans="1:10">
      <c r="A789" s="48"/>
      <c r="B789" s="48"/>
      <c r="C789" s="48"/>
      <c r="D789" s="48"/>
      <c r="E789" s="48"/>
      <c r="F789" s="48"/>
      <c r="G789" s="48"/>
      <c r="H789" s="48"/>
      <c r="I789" s="48"/>
      <c r="J789" s="48"/>
    </row>
    <row r="790" spans="1:10">
      <c r="A790" s="48"/>
      <c r="B790" s="48"/>
      <c r="C790" s="48"/>
      <c r="D790" s="48"/>
      <c r="E790" s="48"/>
      <c r="F790" s="48"/>
      <c r="G790" s="48"/>
      <c r="H790" s="48"/>
      <c r="I790" s="48"/>
      <c r="J790" s="48"/>
    </row>
    <row r="791" spans="1:10">
      <c r="A791" s="48"/>
      <c r="B791" s="48"/>
      <c r="C791" s="48"/>
      <c r="D791" s="48"/>
      <c r="E791" s="48"/>
      <c r="F791" s="48"/>
      <c r="G791" s="48"/>
      <c r="H791" s="48"/>
      <c r="I791" s="48"/>
      <c r="J791" s="48"/>
    </row>
    <row r="792" spans="1:10">
      <c r="A792" s="48"/>
      <c r="B792" s="48"/>
      <c r="C792" s="48"/>
      <c r="D792" s="48"/>
      <c r="E792" s="48"/>
      <c r="F792" s="48"/>
      <c r="G792" s="48"/>
      <c r="H792" s="48"/>
      <c r="I792" s="48"/>
      <c r="J792" s="48"/>
    </row>
    <row r="793" spans="1:10">
      <c r="A793" s="48"/>
      <c r="B793" s="48"/>
      <c r="C793" s="48"/>
      <c r="D793" s="48"/>
      <c r="E793" s="48"/>
      <c r="F793" s="48"/>
      <c r="G793" s="48"/>
      <c r="H793" s="48"/>
      <c r="I793" s="48"/>
      <c r="J793" s="48"/>
    </row>
    <row r="794" spans="1:10">
      <c r="A794" s="48"/>
      <c r="B794" s="48"/>
      <c r="C794" s="48"/>
      <c r="D794" s="48"/>
      <c r="E794" s="48"/>
      <c r="F794" s="48"/>
      <c r="G794" s="48"/>
      <c r="H794" s="48"/>
      <c r="I794" s="48"/>
      <c r="J794" s="48"/>
    </row>
    <row r="795" spans="1:10">
      <c r="A795" s="48"/>
      <c r="B795" s="48"/>
      <c r="C795" s="48"/>
      <c r="D795" s="48"/>
      <c r="E795" s="48"/>
      <c r="F795" s="48"/>
      <c r="G795" s="48"/>
      <c r="H795" s="48"/>
      <c r="I795" s="48"/>
      <c r="J795" s="48"/>
    </row>
    <row r="796" spans="1:10">
      <c r="A796" s="48"/>
      <c r="B796" s="48"/>
      <c r="C796" s="48"/>
      <c r="D796" s="48"/>
      <c r="E796" s="48"/>
      <c r="F796" s="48"/>
      <c r="G796" s="48"/>
      <c r="H796" s="48"/>
      <c r="I796" s="48"/>
      <c r="J796" s="48"/>
    </row>
    <row r="797" spans="1:10">
      <c r="A797" s="48"/>
      <c r="B797" s="48"/>
      <c r="C797" s="48"/>
      <c r="D797" s="48"/>
      <c r="E797" s="48"/>
      <c r="F797" s="48"/>
      <c r="G797" s="48"/>
      <c r="H797" s="48"/>
      <c r="I797" s="48"/>
      <c r="J797" s="48"/>
    </row>
    <row r="798" spans="1:10">
      <c r="A798" s="48"/>
      <c r="B798" s="48"/>
      <c r="C798" s="48"/>
      <c r="D798" s="48"/>
      <c r="E798" s="48"/>
      <c r="F798" s="48"/>
      <c r="G798" s="48"/>
      <c r="H798" s="48"/>
      <c r="I798" s="48"/>
      <c r="J798" s="48"/>
    </row>
    <row r="799" spans="1:10">
      <c r="A799" s="48"/>
      <c r="B799" s="48"/>
      <c r="C799" s="48"/>
      <c r="D799" s="48"/>
      <c r="E799" s="48"/>
      <c r="F799" s="48"/>
      <c r="G799" s="48"/>
      <c r="H799" s="48"/>
      <c r="I799" s="48"/>
      <c r="J799" s="48"/>
    </row>
    <row r="800" spans="1:10">
      <c r="A800" s="48"/>
      <c r="B800" s="48"/>
      <c r="C800" s="48"/>
      <c r="D800" s="48"/>
      <c r="E800" s="48"/>
      <c r="F800" s="48"/>
      <c r="G800" s="48"/>
      <c r="H800" s="48"/>
      <c r="I800" s="48"/>
      <c r="J800" s="48"/>
    </row>
    <row r="801" spans="1:10">
      <c r="A801" s="48"/>
      <c r="B801" s="48"/>
      <c r="C801" s="48"/>
      <c r="D801" s="48"/>
      <c r="E801" s="48"/>
      <c r="F801" s="48"/>
      <c r="G801" s="48"/>
      <c r="H801" s="48"/>
      <c r="I801" s="48"/>
      <c r="J801" s="48"/>
    </row>
    <row r="802" spans="1:10">
      <c r="A802" s="48"/>
      <c r="B802" s="48"/>
      <c r="C802" s="48"/>
      <c r="D802" s="48"/>
      <c r="E802" s="48"/>
      <c r="F802" s="48"/>
      <c r="G802" s="48"/>
      <c r="H802" s="48"/>
      <c r="I802" s="48"/>
      <c r="J802" s="48"/>
    </row>
    <row r="803" spans="1:10">
      <c r="A803" s="48"/>
      <c r="B803" s="48"/>
      <c r="C803" s="48"/>
      <c r="D803" s="48"/>
      <c r="E803" s="48"/>
      <c r="F803" s="48"/>
      <c r="G803" s="48"/>
      <c r="H803" s="48"/>
      <c r="I803" s="48"/>
      <c r="J803" s="48"/>
    </row>
    <row r="804" spans="1:10">
      <c r="A804" s="48"/>
      <c r="B804" s="48"/>
      <c r="C804" s="48"/>
      <c r="D804" s="48"/>
      <c r="E804" s="48"/>
      <c r="F804" s="48"/>
      <c r="G804" s="48"/>
      <c r="H804" s="48"/>
      <c r="I804" s="48"/>
      <c r="J804" s="48"/>
    </row>
    <row r="805" spans="1:10">
      <c r="A805" s="48"/>
      <c r="B805" s="48"/>
      <c r="C805" s="48"/>
      <c r="D805" s="48"/>
      <c r="E805" s="48"/>
      <c r="F805" s="48"/>
      <c r="G805" s="48"/>
      <c r="H805" s="48"/>
      <c r="I805" s="48"/>
      <c r="J805" s="48"/>
    </row>
    <row r="806" spans="1:10">
      <c r="A806" s="48"/>
      <c r="B806" s="48"/>
      <c r="C806" s="48"/>
      <c r="D806" s="48"/>
      <c r="E806" s="48"/>
      <c r="F806" s="48"/>
      <c r="G806" s="48"/>
      <c r="H806" s="48"/>
      <c r="I806" s="48"/>
      <c r="J806" s="48"/>
    </row>
    <row r="807" spans="1:10">
      <c r="A807" s="48"/>
      <c r="B807" s="48"/>
      <c r="C807" s="48"/>
      <c r="D807" s="48"/>
      <c r="E807" s="48"/>
      <c r="F807" s="48"/>
      <c r="G807" s="48"/>
      <c r="H807" s="48"/>
      <c r="I807" s="48"/>
      <c r="J807" s="48"/>
    </row>
    <row r="808" spans="1:10">
      <c r="A808" s="48"/>
      <c r="B808" s="48"/>
      <c r="C808" s="48"/>
      <c r="D808" s="48"/>
      <c r="E808" s="48"/>
      <c r="F808" s="48"/>
      <c r="G808" s="48"/>
      <c r="H808" s="48"/>
      <c r="I808" s="48"/>
      <c r="J808" s="48"/>
    </row>
    <row r="809" spans="1:10">
      <c r="A809" s="48"/>
      <c r="B809" s="48"/>
      <c r="C809" s="48"/>
      <c r="D809" s="48"/>
      <c r="E809" s="48"/>
      <c r="F809" s="48"/>
      <c r="G809" s="48"/>
      <c r="H809" s="48"/>
      <c r="I809" s="48"/>
      <c r="J809" s="48"/>
    </row>
    <row r="810" spans="1:10">
      <c r="A810" s="48"/>
      <c r="B810" s="48"/>
      <c r="C810" s="48"/>
      <c r="D810" s="48"/>
      <c r="E810" s="48"/>
      <c r="F810" s="48"/>
      <c r="G810" s="48"/>
      <c r="H810" s="48"/>
      <c r="I810" s="48"/>
      <c r="J810" s="48"/>
    </row>
    <row r="811" spans="1:10">
      <c r="A811" s="48"/>
      <c r="B811" s="48"/>
      <c r="C811" s="48"/>
      <c r="D811" s="48"/>
      <c r="E811" s="48"/>
      <c r="F811" s="48"/>
      <c r="G811" s="48"/>
      <c r="H811" s="48"/>
      <c r="I811" s="48"/>
      <c r="J811" s="48"/>
    </row>
    <row r="812" spans="1:10">
      <c r="A812" s="48"/>
      <c r="B812" s="48"/>
      <c r="C812" s="48"/>
      <c r="D812" s="48"/>
      <c r="E812" s="48"/>
      <c r="F812" s="48"/>
      <c r="G812" s="48"/>
      <c r="H812" s="48"/>
      <c r="I812" s="48"/>
      <c r="J812" s="48"/>
    </row>
    <row r="813" spans="1:10">
      <c r="A813" s="48"/>
      <c r="B813" s="48"/>
      <c r="C813" s="48"/>
      <c r="D813" s="48"/>
      <c r="E813" s="48"/>
      <c r="F813" s="48"/>
      <c r="G813" s="48"/>
      <c r="H813" s="48"/>
      <c r="I813" s="48"/>
      <c r="J813" s="48"/>
    </row>
    <row r="814" spans="1:10">
      <c r="A814" s="48"/>
      <c r="B814" s="48"/>
      <c r="C814" s="48"/>
      <c r="D814" s="48"/>
      <c r="E814" s="48"/>
      <c r="F814" s="48"/>
      <c r="G814" s="48"/>
      <c r="H814" s="48"/>
      <c r="I814" s="48"/>
      <c r="J814" s="48"/>
    </row>
    <row r="815" spans="1:10">
      <c r="A815" s="48"/>
      <c r="B815" s="48"/>
      <c r="C815" s="48"/>
      <c r="D815" s="48"/>
      <c r="E815" s="48"/>
      <c r="F815" s="48"/>
      <c r="G815" s="48"/>
      <c r="H815" s="48"/>
      <c r="I815" s="48"/>
      <c r="J815" s="48"/>
    </row>
    <row r="816" spans="1:10">
      <c r="A816" s="48"/>
      <c r="B816" s="48"/>
      <c r="C816" s="48"/>
      <c r="D816" s="48"/>
      <c r="E816" s="48"/>
      <c r="F816" s="48"/>
      <c r="G816" s="48"/>
      <c r="H816" s="48"/>
      <c r="I816" s="48"/>
      <c r="J816" s="48"/>
    </row>
    <row r="817" spans="1:10">
      <c r="A817" s="48"/>
      <c r="B817" s="48"/>
      <c r="C817" s="48"/>
      <c r="D817" s="48"/>
      <c r="E817" s="48"/>
      <c r="F817" s="48"/>
      <c r="G817" s="48"/>
      <c r="H817" s="48"/>
      <c r="I817" s="48"/>
      <c r="J817" s="48"/>
    </row>
    <row r="818" spans="1:10">
      <c r="A818" s="48"/>
      <c r="B818" s="48"/>
      <c r="C818" s="48"/>
      <c r="D818" s="48"/>
      <c r="E818" s="48"/>
      <c r="F818" s="48"/>
      <c r="G818" s="48"/>
      <c r="H818" s="48"/>
      <c r="I818" s="48"/>
      <c r="J818" s="48"/>
    </row>
    <row r="819" spans="1:10">
      <c r="A819" s="48"/>
      <c r="B819" s="48"/>
      <c r="C819" s="48"/>
      <c r="D819" s="48"/>
      <c r="E819" s="48"/>
      <c r="F819" s="48"/>
      <c r="G819" s="48"/>
      <c r="H819" s="48"/>
      <c r="I819" s="48"/>
      <c r="J819" s="48"/>
    </row>
    <row r="820" spans="1:10">
      <c r="A820" s="48"/>
      <c r="B820" s="48"/>
      <c r="C820" s="48"/>
      <c r="D820" s="48"/>
      <c r="E820" s="48"/>
      <c r="F820" s="48"/>
      <c r="G820" s="48"/>
      <c r="H820" s="48"/>
      <c r="I820" s="48"/>
      <c r="J820" s="48"/>
    </row>
    <row r="821" spans="1:10">
      <c r="A821" s="48"/>
      <c r="B821" s="48"/>
      <c r="C821" s="48"/>
      <c r="D821" s="48"/>
      <c r="E821" s="48"/>
      <c r="F821" s="48"/>
      <c r="G821" s="48"/>
      <c r="H821" s="48"/>
      <c r="I821" s="48"/>
      <c r="J821" s="48"/>
    </row>
    <row r="822" spans="1:10">
      <c r="A822" s="48"/>
      <c r="B822" s="48"/>
      <c r="C822" s="48"/>
      <c r="D822" s="48"/>
      <c r="E822" s="48"/>
      <c r="F822" s="48"/>
      <c r="G822" s="48"/>
      <c r="H822" s="48"/>
      <c r="I822" s="48"/>
      <c r="J822" s="48"/>
    </row>
    <row r="823" spans="1:10">
      <c r="A823" s="48"/>
      <c r="B823" s="48"/>
      <c r="C823" s="48"/>
      <c r="D823" s="48"/>
      <c r="E823" s="48"/>
      <c r="F823" s="48"/>
      <c r="G823" s="48"/>
      <c r="H823" s="48"/>
      <c r="I823" s="48"/>
      <c r="J823" s="48"/>
    </row>
    <row r="824" spans="1:10">
      <c r="A824" s="48"/>
      <c r="B824" s="48"/>
      <c r="C824" s="48"/>
      <c r="D824" s="48"/>
      <c r="E824" s="48"/>
      <c r="F824" s="48"/>
      <c r="G824" s="48"/>
      <c r="H824" s="48"/>
      <c r="I824" s="48"/>
      <c r="J824" s="48"/>
    </row>
    <row r="825" spans="1:10">
      <c r="A825" s="48"/>
      <c r="B825" s="48"/>
      <c r="C825" s="48"/>
      <c r="D825" s="48"/>
      <c r="E825" s="48"/>
      <c r="F825" s="48"/>
      <c r="G825" s="48"/>
      <c r="H825" s="48"/>
      <c r="I825" s="48"/>
      <c r="J825" s="48"/>
    </row>
    <row r="826" spans="1:10">
      <c r="A826" s="48"/>
      <c r="B826" s="48"/>
      <c r="C826" s="48"/>
      <c r="D826" s="48"/>
      <c r="E826" s="48"/>
      <c r="F826" s="48"/>
      <c r="G826" s="48"/>
      <c r="H826" s="48"/>
      <c r="I826" s="48"/>
      <c r="J826" s="48"/>
    </row>
    <row r="827" spans="1:10">
      <c r="A827" s="48"/>
      <c r="B827" s="48"/>
      <c r="C827" s="48"/>
      <c r="D827" s="48"/>
      <c r="E827" s="48"/>
      <c r="F827" s="48"/>
      <c r="G827" s="48"/>
      <c r="H827" s="48"/>
      <c r="I827" s="48"/>
      <c r="J827" s="48"/>
    </row>
    <row r="828" spans="1:10">
      <c r="A828" s="48"/>
      <c r="B828" s="48"/>
      <c r="C828" s="48"/>
      <c r="D828" s="48"/>
      <c r="E828" s="48"/>
      <c r="F828" s="48"/>
      <c r="G828" s="48"/>
      <c r="H828" s="48"/>
      <c r="I828" s="48"/>
      <c r="J828" s="48"/>
    </row>
    <row r="829" spans="1:10">
      <c r="A829" s="48"/>
      <c r="B829" s="48"/>
      <c r="C829" s="48"/>
      <c r="D829" s="48"/>
      <c r="E829" s="48"/>
      <c r="F829" s="48"/>
      <c r="G829" s="48"/>
      <c r="H829" s="48"/>
      <c r="I829" s="48"/>
      <c r="J829" s="48"/>
    </row>
    <row r="830" spans="1:10">
      <c r="A830" s="48"/>
      <c r="B830" s="48"/>
      <c r="C830" s="48"/>
      <c r="D830" s="48"/>
      <c r="E830" s="48"/>
      <c r="F830" s="48"/>
      <c r="G830" s="48"/>
      <c r="H830" s="48"/>
      <c r="I830" s="48"/>
      <c r="J830" s="48"/>
    </row>
    <row r="831" spans="1:10">
      <c r="A831" s="48"/>
      <c r="B831" s="48"/>
      <c r="C831" s="48"/>
      <c r="D831" s="48"/>
      <c r="E831" s="48"/>
      <c r="F831" s="48"/>
      <c r="G831" s="48"/>
      <c r="H831" s="48"/>
      <c r="I831" s="48"/>
      <c r="J831" s="48"/>
    </row>
    <row r="832" spans="1:10">
      <c r="A832" s="48"/>
      <c r="B832" s="48"/>
      <c r="C832" s="48"/>
      <c r="D832" s="48"/>
      <c r="E832" s="48"/>
      <c r="F832" s="48"/>
      <c r="G832" s="48"/>
      <c r="H832" s="48"/>
      <c r="I832" s="48"/>
      <c r="J832" s="48"/>
    </row>
    <row r="833" spans="1:10">
      <c r="A833" s="48"/>
      <c r="B833" s="48"/>
      <c r="C833" s="48"/>
      <c r="D833" s="48"/>
      <c r="E833" s="48"/>
      <c r="F833" s="48"/>
      <c r="G833" s="48"/>
      <c r="H833" s="48"/>
      <c r="I833" s="48"/>
      <c r="J833" s="48"/>
    </row>
    <row r="834" spans="1:10">
      <c r="A834" s="48"/>
      <c r="B834" s="48"/>
      <c r="C834" s="48"/>
      <c r="D834" s="48"/>
      <c r="E834" s="48"/>
      <c r="F834" s="48"/>
      <c r="G834" s="48"/>
      <c r="H834" s="48"/>
      <c r="I834" s="48"/>
      <c r="J834" s="48"/>
    </row>
    <row r="835" spans="1:10">
      <c r="A835" s="48"/>
      <c r="B835" s="48"/>
      <c r="C835" s="48"/>
      <c r="D835" s="48"/>
      <c r="E835" s="48"/>
      <c r="F835" s="48"/>
      <c r="G835" s="48"/>
      <c r="H835" s="48"/>
      <c r="I835" s="48"/>
      <c r="J835" s="48"/>
    </row>
    <row r="836" spans="1:10">
      <c r="A836" s="48"/>
      <c r="B836" s="48"/>
      <c r="C836" s="48"/>
      <c r="D836" s="48"/>
      <c r="E836" s="48"/>
      <c r="F836" s="48"/>
      <c r="G836" s="48"/>
      <c r="H836" s="48"/>
      <c r="I836" s="48"/>
      <c r="J836" s="48"/>
    </row>
    <row r="837" spans="1:10">
      <c r="A837" s="48"/>
      <c r="B837" s="48"/>
      <c r="C837" s="48"/>
      <c r="D837" s="48"/>
      <c r="E837" s="48"/>
      <c r="F837" s="48"/>
      <c r="G837" s="48"/>
      <c r="H837" s="48"/>
      <c r="I837" s="48"/>
      <c r="J837" s="48"/>
    </row>
    <row r="838" spans="1:10">
      <c r="A838" s="48"/>
      <c r="B838" s="48"/>
      <c r="C838" s="48"/>
      <c r="D838" s="48"/>
      <c r="E838" s="48"/>
      <c r="F838" s="48"/>
      <c r="G838" s="48"/>
      <c r="H838" s="48"/>
      <c r="I838" s="48"/>
      <c r="J838" s="48"/>
    </row>
    <row r="839" spans="1:10">
      <c r="A839" s="48"/>
      <c r="B839" s="48"/>
      <c r="C839" s="48"/>
      <c r="D839" s="48"/>
      <c r="E839" s="48"/>
      <c r="F839" s="48"/>
      <c r="G839" s="48"/>
      <c r="H839" s="48"/>
      <c r="I839" s="48"/>
      <c r="J839" s="48"/>
    </row>
    <row r="840" spans="1:10">
      <c r="A840" s="48"/>
      <c r="B840" s="48"/>
      <c r="C840" s="48"/>
      <c r="D840" s="48"/>
      <c r="E840" s="48"/>
      <c r="F840" s="48"/>
      <c r="G840" s="48"/>
      <c r="H840" s="48"/>
      <c r="I840" s="48"/>
      <c r="J840" s="48"/>
    </row>
    <row r="841" spans="1:10">
      <c r="A841" s="48"/>
      <c r="B841" s="48"/>
      <c r="C841" s="48"/>
      <c r="D841" s="48"/>
      <c r="E841" s="48"/>
      <c r="F841" s="48"/>
      <c r="G841" s="48"/>
      <c r="H841" s="48"/>
      <c r="I841" s="48"/>
      <c r="J841" s="48"/>
    </row>
    <row r="842" spans="1:10">
      <c r="A842" s="48"/>
      <c r="B842" s="48"/>
      <c r="C842" s="48"/>
      <c r="D842" s="48"/>
      <c r="E842" s="48"/>
      <c r="F842" s="48"/>
      <c r="G842" s="48"/>
      <c r="H842" s="48"/>
      <c r="I842" s="48"/>
      <c r="J842" s="48"/>
    </row>
    <row r="843" spans="1:10">
      <c r="A843" s="48"/>
      <c r="B843" s="48"/>
      <c r="C843" s="48"/>
      <c r="D843" s="48"/>
      <c r="E843" s="48"/>
      <c r="F843" s="48"/>
      <c r="G843" s="48"/>
      <c r="H843" s="48"/>
      <c r="I843" s="48"/>
      <c r="J843" s="48"/>
    </row>
    <row r="844" spans="1:10">
      <c r="A844" s="48"/>
      <c r="B844" s="48"/>
      <c r="C844" s="48"/>
      <c r="D844" s="48"/>
      <c r="E844" s="48"/>
      <c r="F844" s="48"/>
      <c r="G844" s="48"/>
      <c r="H844" s="48"/>
      <c r="I844" s="48"/>
      <c r="J844" s="48"/>
    </row>
    <row r="845" spans="1:10">
      <c r="A845" s="48"/>
      <c r="B845" s="48"/>
      <c r="C845" s="48"/>
      <c r="D845" s="48"/>
      <c r="E845" s="48"/>
      <c r="F845" s="48"/>
      <c r="G845" s="48"/>
      <c r="H845" s="48"/>
      <c r="I845" s="48"/>
      <c r="J845" s="48"/>
    </row>
    <row r="846" spans="1:10">
      <c r="A846" s="48"/>
      <c r="B846" s="48"/>
      <c r="C846" s="48"/>
      <c r="D846" s="48"/>
      <c r="E846" s="48"/>
      <c r="F846" s="48"/>
      <c r="G846" s="48"/>
      <c r="H846" s="48"/>
      <c r="I846" s="48"/>
      <c r="J846" s="48"/>
    </row>
    <row r="847" spans="1:10">
      <c r="A847" s="48"/>
      <c r="B847" s="48"/>
      <c r="C847" s="48"/>
      <c r="D847" s="48"/>
      <c r="E847" s="48"/>
      <c r="F847" s="48"/>
      <c r="G847" s="48"/>
      <c r="H847" s="48"/>
      <c r="I847" s="48"/>
      <c r="J847" s="48"/>
    </row>
    <row r="848" spans="1:10">
      <c r="A848" s="48"/>
      <c r="B848" s="48"/>
      <c r="C848" s="48"/>
      <c r="D848" s="48"/>
      <c r="E848" s="48"/>
      <c r="F848" s="48"/>
      <c r="G848" s="48"/>
      <c r="H848" s="48"/>
      <c r="I848" s="48"/>
      <c r="J848" s="48"/>
    </row>
    <row r="849" spans="1:10">
      <c r="A849" s="48"/>
      <c r="B849" s="48"/>
      <c r="C849" s="48"/>
      <c r="D849" s="48"/>
      <c r="E849" s="48"/>
      <c r="F849" s="48"/>
      <c r="G849" s="48"/>
      <c r="H849" s="48"/>
      <c r="I849" s="48"/>
      <c r="J849" s="48"/>
    </row>
    <row r="850" spans="1:10">
      <c r="A850" s="48"/>
      <c r="B850" s="48"/>
      <c r="C850" s="48"/>
      <c r="D850" s="48"/>
      <c r="E850" s="48"/>
      <c r="F850" s="48"/>
      <c r="G850" s="48"/>
      <c r="H850" s="48"/>
      <c r="I850" s="48"/>
      <c r="J850" s="48"/>
    </row>
    <row r="851" spans="1:10">
      <c r="A851" s="48"/>
      <c r="B851" s="48"/>
      <c r="C851" s="48"/>
      <c r="D851" s="48"/>
      <c r="E851" s="48"/>
      <c r="F851" s="48"/>
      <c r="G851" s="48"/>
      <c r="H851" s="48"/>
      <c r="I851" s="48"/>
      <c r="J851" s="48"/>
    </row>
    <row r="852" spans="1:10">
      <c r="A852" s="48"/>
      <c r="B852" s="48"/>
      <c r="C852" s="48"/>
      <c r="D852" s="48"/>
      <c r="E852" s="48"/>
      <c r="F852" s="48"/>
      <c r="G852" s="48"/>
      <c r="H852" s="48"/>
      <c r="I852" s="48"/>
      <c r="J852" s="48"/>
    </row>
    <row r="853" spans="1:10">
      <c r="A853" s="48"/>
      <c r="B853" s="48"/>
      <c r="C853" s="48"/>
      <c r="D853" s="48"/>
      <c r="E853" s="48"/>
      <c r="F853" s="48"/>
      <c r="G853" s="48"/>
      <c r="H853" s="48"/>
      <c r="I853" s="48"/>
      <c r="J853" s="48"/>
    </row>
    <row r="854" spans="1:10">
      <c r="A854" s="48"/>
      <c r="B854" s="48"/>
      <c r="C854" s="48"/>
      <c r="D854" s="48"/>
      <c r="E854" s="48"/>
      <c r="F854" s="48"/>
      <c r="G854" s="48"/>
      <c r="H854" s="48"/>
      <c r="I854" s="48"/>
      <c r="J854" s="48"/>
    </row>
    <row r="855" spans="1:10">
      <c r="A855" s="48"/>
      <c r="B855" s="48"/>
      <c r="C855" s="48"/>
      <c r="D855" s="48"/>
      <c r="E855" s="48"/>
      <c r="F855" s="48"/>
      <c r="G855" s="48"/>
      <c r="H855" s="48"/>
      <c r="I855" s="48"/>
      <c r="J855" s="48"/>
    </row>
    <row r="856" spans="1:10">
      <c r="A856" s="48"/>
      <c r="B856" s="48"/>
      <c r="C856" s="48"/>
      <c r="D856" s="48"/>
      <c r="E856" s="48"/>
      <c r="F856" s="48"/>
      <c r="G856" s="48"/>
      <c r="H856" s="48"/>
      <c r="I856" s="48"/>
      <c r="J856" s="48"/>
    </row>
    <row r="857" spans="1:10">
      <c r="A857" s="48"/>
      <c r="B857" s="48"/>
      <c r="C857" s="48"/>
      <c r="D857" s="48"/>
      <c r="E857" s="48"/>
      <c r="F857" s="48"/>
      <c r="G857" s="48"/>
      <c r="H857" s="48"/>
      <c r="I857" s="48"/>
      <c r="J857" s="48"/>
    </row>
    <row r="858" spans="1:10">
      <c r="A858" s="48"/>
      <c r="B858" s="48"/>
      <c r="C858" s="48"/>
      <c r="D858" s="48"/>
      <c r="E858" s="48"/>
      <c r="F858" s="48"/>
      <c r="G858" s="48"/>
      <c r="H858" s="48"/>
      <c r="I858" s="48"/>
      <c r="J858" s="48"/>
    </row>
    <row r="859" spans="1:10">
      <c r="A859" s="48"/>
      <c r="B859" s="48"/>
      <c r="C859" s="48"/>
      <c r="D859" s="48"/>
      <c r="E859" s="48"/>
      <c r="F859" s="48"/>
      <c r="G859" s="48"/>
      <c r="H859" s="48"/>
      <c r="I859" s="48"/>
      <c r="J859" s="48"/>
    </row>
    <row r="860" spans="1:10">
      <c r="A860" s="48"/>
      <c r="B860" s="48"/>
      <c r="C860" s="48"/>
      <c r="D860" s="48"/>
      <c r="E860" s="48"/>
      <c r="F860" s="48"/>
      <c r="G860" s="48"/>
      <c r="H860" s="48"/>
      <c r="I860" s="48"/>
      <c r="J860" s="48"/>
    </row>
    <row r="861" spans="1:10">
      <c r="A861" s="48"/>
      <c r="B861" s="48"/>
      <c r="C861" s="48"/>
      <c r="D861" s="48"/>
      <c r="E861" s="48"/>
      <c r="F861" s="48"/>
      <c r="G861" s="48"/>
      <c r="H861" s="48"/>
      <c r="I861" s="48"/>
      <c r="J861" s="48"/>
    </row>
    <row r="862" spans="1:10">
      <c r="A862" s="48"/>
      <c r="B862" s="48"/>
      <c r="C862" s="48"/>
      <c r="D862" s="48"/>
      <c r="E862" s="48"/>
      <c r="F862" s="48"/>
      <c r="G862" s="48"/>
      <c r="H862" s="48"/>
      <c r="I862" s="48"/>
      <c r="J862" s="48"/>
    </row>
    <row r="863" spans="1:10">
      <c r="A863" s="48"/>
      <c r="B863" s="48"/>
      <c r="C863" s="48"/>
      <c r="D863" s="48"/>
      <c r="E863" s="48"/>
      <c r="F863" s="48"/>
      <c r="G863" s="48"/>
      <c r="H863" s="48"/>
      <c r="I863" s="48"/>
      <c r="J863" s="48"/>
    </row>
    <row r="864" spans="1:10">
      <c r="A864" s="48"/>
      <c r="B864" s="48"/>
      <c r="C864" s="48"/>
      <c r="D864" s="48"/>
      <c r="E864" s="48"/>
      <c r="F864" s="48"/>
      <c r="G864" s="48"/>
      <c r="H864" s="48"/>
      <c r="I864" s="48"/>
      <c r="J864" s="48"/>
    </row>
    <row r="865" spans="1:10">
      <c r="A865" s="48"/>
      <c r="B865" s="48"/>
      <c r="C865" s="48"/>
      <c r="D865" s="48"/>
      <c r="E865" s="48"/>
      <c r="F865" s="48"/>
      <c r="G865" s="48"/>
      <c r="H865" s="48"/>
      <c r="I865" s="48"/>
      <c r="J865" s="48"/>
    </row>
    <row r="866" spans="1:10">
      <c r="A866" s="48"/>
      <c r="B866" s="48"/>
      <c r="C866" s="48"/>
      <c r="D866" s="48"/>
      <c r="E866" s="48"/>
      <c r="F866" s="48"/>
      <c r="G866" s="48"/>
      <c r="H866" s="48"/>
      <c r="I866" s="48"/>
      <c r="J866" s="48"/>
    </row>
    <row r="867" spans="1:10">
      <c r="A867" s="48"/>
      <c r="B867" s="48"/>
      <c r="C867" s="48"/>
      <c r="D867" s="48"/>
      <c r="E867" s="48"/>
      <c r="F867" s="48"/>
      <c r="G867" s="48"/>
      <c r="H867" s="48"/>
      <c r="I867" s="48"/>
      <c r="J867" s="48"/>
    </row>
    <row r="868" spans="1:10">
      <c r="A868" s="48"/>
      <c r="B868" s="48"/>
      <c r="C868" s="48"/>
      <c r="D868" s="48"/>
      <c r="E868" s="48"/>
      <c r="F868" s="48"/>
      <c r="G868" s="48"/>
      <c r="H868" s="48"/>
      <c r="I868" s="48"/>
      <c r="J868" s="48"/>
    </row>
    <row r="869" spans="1:10">
      <c r="A869" s="48"/>
      <c r="B869" s="48"/>
      <c r="C869" s="48"/>
      <c r="D869" s="48"/>
      <c r="E869" s="48"/>
      <c r="F869" s="48"/>
      <c r="G869" s="48"/>
      <c r="H869" s="48"/>
      <c r="I869" s="48"/>
      <c r="J869" s="48"/>
    </row>
    <row r="870" spans="1:10">
      <c r="A870" s="48"/>
      <c r="B870" s="48"/>
      <c r="C870" s="48"/>
      <c r="D870" s="48"/>
      <c r="E870" s="48"/>
      <c r="F870" s="48"/>
      <c r="G870" s="48"/>
      <c r="H870" s="48"/>
      <c r="I870" s="48"/>
      <c r="J870" s="48"/>
    </row>
    <row r="871" spans="1:10">
      <c r="A871" s="48"/>
      <c r="B871" s="48"/>
      <c r="C871" s="48"/>
      <c r="D871" s="48"/>
      <c r="E871" s="48"/>
      <c r="F871" s="48"/>
      <c r="G871" s="48"/>
      <c r="H871" s="48"/>
      <c r="I871" s="48"/>
      <c r="J871" s="48"/>
    </row>
    <row r="872" spans="1:10">
      <c r="A872" s="48"/>
      <c r="B872" s="48"/>
      <c r="C872" s="48"/>
      <c r="D872" s="48"/>
      <c r="E872" s="48"/>
      <c r="F872" s="48"/>
      <c r="G872" s="48"/>
      <c r="H872" s="48"/>
      <c r="I872" s="48"/>
      <c r="J872" s="48"/>
    </row>
    <row r="873" spans="1:10">
      <c r="A873" s="48"/>
      <c r="B873" s="48"/>
      <c r="C873" s="48"/>
      <c r="D873" s="48"/>
      <c r="E873" s="48"/>
      <c r="F873" s="48"/>
      <c r="G873" s="48"/>
      <c r="H873" s="48"/>
      <c r="I873" s="48"/>
      <c r="J873" s="48"/>
    </row>
    <row r="874" spans="1:10">
      <c r="A874" s="48"/>
      <c r="B874" s="48"/>
      <c r="C874" s="48"/>
      <c r="D874" s="48"/>
      <c r="E874" s="48"/>
      <c r="F874" s="48"/>
      <c r="G874" s="48"/>
      <c r="H874" s="48"/>
      <c r="I874" s="48"/>
      <c r="J874" s="48"/>
    </row>
    <row r="875" spans="1:10">
      <c r="A875" s="48"/>
      <c r="B875" s="48"/>
      <c r="C875" s="48"/>
      <c r="D875" s="48"/>
      <c r="E875" s="48"/>
      <c r="F875" s="48"/>
      <c r="G875" s="48"/>
      <c r="H875" s="48"/>
      <c r="I875" s="48"/>
      <c r="J875" s="48"/>
    </row>
    <row r="876" spans="1:10">
      <c r="A876" s="48"/>
      <c r="B876" s="48"/>
      <c r="C876" s="48"/>
      <c r="D876" s="48"/>
      <c r="E876" s="48"/>
      <c r="F876" s="48"/>
      <c r="G876" s="48"/>
      <c r="H876" s="48"/>
      <c r="I876" s="48"/>
      <c r="J876" s="48"/>
    </row>
    <row r="877" spans="1:10">
      <c r="A877" s="48"/>
      <c r="B877" s="48"/>
      <c r="C877" s="48"/>
      <c r="D877" s="48"/>
      <c r="E877" s="48"/>
      <c r="F877" s="48"/>
      <c r="G877" s="48"/>
      <c r="H877" s="48"/>
      <c r="I877" s="48"/>
      <c r="J877" s="48"/>
    </row>
    <row r="878" spans="1:10">
      <c r="A878" s="48"/>
      <c r="B878" s="48"/>
      <c r="C878" s="48"/>
      <c r="D878" s="48"/>
      <c r="E878" s="48"/>
      <c r="F878" s="48"/>
      <c r="G878" s="48"/>
      <c r="H878" s="48"/>
      <c r="I878" s="48"/>
      <c r="J878" s="48"/>
    </row>
    <row r="879" spans="1:10">
      <c r="A879" s="48"/>
      <c r="B879" s="48"/>
      <c r="C879" s="48"/>
      <c r="D879" s="48"/>
      <c r="E879" s="48"/>
      <c r="F879" s="48"/>
      <c r="G879" s="48"/>
      <c r="H879" s="48"/>
      <c r="I879" s="48"/>
      <c r="J879" s="48"/>
    </row>
    <row r="880" spans="1:10">
      <c r="A880" s="48"/>
      <c r="B880" s="48"/>
      <c r="C880" s="48"/>
      <c r="D880" s="48"/>
      <c r="E880" s="48"/>
      <c r="F880" s="48"/>
      <c r="G880" s="48"/>
      <c r="H880" s="48"/>
      <c r="I880" s="48"/>
      <c r="J880" s="48"/>
    </row>
    <row r="881" spans="1:10">
      <c r="A881" s="48"/>
      <c r="B881" s="48"/>
      <c r="C881" s="48"/>
      <c r="D881" s="48"/>
      <c r="E881" s="48"/>
      <c r="F881" s="48"/>
      <c r="G881" s="48"/>
      <c r="H881" s="48"/>
      <c r="I881" s="48"/>
      <c r="J881" s="48"/>
    </row>
    <row r="882" spans="1:10">
      <c r="A882" s="48"/>
      <c r="B882" s="48"/>
      <c r="C882" s="48"/>
      <c r="D882" s="48"/>
      <c r="E882" s="48"/>
      <c r="F882" s="48"/>
      <c r="G882" s="48"/>
      <c r="H882" s="48"/>
      <c r="I882" s="48"/>
      <c r="J882" s="48"/>
    </row>
    <row r="883" spans="1:10">
      <c r="A883" s="48"/>
      <c r="B883" s="48"/>
      <c r="C883" s="48"/>
      <c r="D883" s="48"/>
      <c r="E883" s="48"/>
      <c r="F883" s="48"/>
      <c r="G883" s="48"/>
      <c r="H883" s="48"/>
      <c r="I883" s="48"/>
      <c r="J883" s="48"/>
    </row>
    <row r="884" spans="1:10">
      <c r="A884" s="48"/>
      <c r="B884" s="48"/>
      <c r="C884" s="48"/>
      <c r="D884" s="48"/>
      <c r="E884" s="48"/>
      <c r="F884" s="48"/>
      <c r="G884" s="48"/>
      <c r="H884" s="48"/>
      <c r="I884" s="48"/>
      <c r="J884" s="48"/>
    </row>
    <row r="885" spans="1:10">
      <c r="A885" s="48"/>
      <c r="B885" s="48"/>
      <c r="C885" s="48"/>
      <c r="D885" s="48"/>
      <c r="E885" s="48"/>
      <c r="F885" s="48"/>
      <c r="G885" s="48"/>
      <c r="H885" s="48"/>
      <c r="I885" s="48"/>
      <c r="J885" s="48"/>
    </row>
    <row r="886" spans="1:10">
      <c r="A886" s="48"/>
      <c r="B886" s="48"/>
      <c r="C886" s="48"/>
      <c r="D886" s="48"/>
      <c r="E886" s="48"/>
      <c r="F886" s="48"/>
      <c r="G886" s="48"/>
      <c r="H886" s="48"/>
      <c r="I886" s="48"/>
      <c r="J886" s="48"/>
    </row>
    <row r="887" spans="1:10">
      <c r="A887" s="48"/>
      <c r="B887" s="48"/>
      <c r="C887" s="48"/>
      <c r="D887" s="48"/>
      <c r="E887" s="48"/>
      <c r="F887" s="48"/>
      <c r="G887" s="48"/>
      <c r="H887" s="48"/>
      <c r="I887" s="48"/>
      <c r="J887" s="48"/>
    </row>
    <row r="888" spans="1:10">
      <c r="A888" s="48"/>
      <c r="B888" s="48"/>
      <c r="C888" s="48"/>
      <c r="D888" s="48"/>
      <c r="E888" s="48"/>
      <c r="F888" s="48"/>
      <c r="G888" s="48"/>
      <c r="H888" s="48"/>
      <c r="I888" s="48"/>
      <c r="J888" s="48"/>
    </row>
    <row r="889" spans="1:10">
      <c r="A889" s="48"/>
      <c r="B889" s="48"/>
      <c r="C889" s="48"/>
      <c r="D889" s="48"/>
      <c r="E889" s="48"/>
      <c r="F889" s="48"/>
      <c r="G889" s="48"/>
      <c r="H889" s="48"/>
      <c r="I889" s="48"/>
      <c r="J889" s="48"/>
    </row>
    <row r="890" spans="1:10">
      <c r="A890" s="48"/>
      <c r="B890" s="48"/>
      <c r="C890" s="48"/>
      <c r="D890" s="48"/>
      <c r="E890" s="48"/>
      <c r="F890" s="48"/>
      <c r="G890" s="48"/>
      <c r="H890" s="48"/>
      <c r="I890" s="48"/>
      <c r="J890" s="48"/>
    </row>
    <row r="891" spans="1:10">
      <c r="A891" s="48"/>
      <c r="B891" s="48"/>
      <c r="C891" s="48"/>
      <c r="D891" s="48"/>
      <c r="E891" s="48"/>
      <c r="F891" s="48"/>
      <c r="G891" s="48"/>
      <c r="H891" s="48"/>
      <c r="I891" s="48"/>
      <c r="J891" s="48"/>
    </row>
    <row r="892" spans="1:10">
      <c r="A892" s="48"/>
      <c r="B892" s="48"/>
      <c r="C892" s="48"/>
      <c r="D892" s="48"/>
      <c r="E892" s="48"/>
      <c r="F892" s="48"/>
      <c r="G892" s="48"/>
      <c r="H892" s="48"/>
      <c r="I892" s="48"/>
      <c r="J892" s="48"/>
    </row>
    <row r="893" spans="1:10">
      <c r="A893" s="48"/>
      <c r="B893" s="48"/>
      <c r="C893" s="48"/>
      <c r="D893" s="48"/>
      <c r="E893" s="48"/>
      <c r="F893" s="48"/>
      <c r="G893" s="48"/>
      <c r="H893" s="48"/>
      <c r="I893" s="48"/>
      <c r="J893" s="48"/>
    </row>
    <row r="894" spans="1:10">
      <c r="A894" s="48"/>
      <c r="B894" s="48"/>
      <c r="C894" s="48"/>
      <c r="D894" s="48"/>
      <c r="E894" s="48"/>
      <c r="F894" s="48"/>
      <c r="G894" s="48"/>
      <c r="H894" s="48"/>
      <c r="I894" s="48"/>
      <c r="J894" s="48"/>
    </row>
    <row r="895" spans="1:10">
      <c r="A895" s="48"/>
      <c r="B895" s="48"/>
      <c r="C895" s="48"/>
      <c r="D895" s="48"/>
      <c r="E895" s="48"/>
      <c r="F895" s="48"/>
      <c r="G895" s="48"/>
      <c r="H895" s="48"/>
      <c r="I895" s="48"/>
      <c r="J895" s="48"/>
    </row>
    <row r="896" spans="1:10">
      <c r="A896" s="48"/>
      <c r="B896" s="48"/>
      <c r="C896" s="48"/>
      <c r="D896" s="48"/>
      <c r="E896" s="48"/>
      <c r="F896" s="48"/>
      <c r="G896" s="48"/>
      <c r="H896" s="48"/>
      <c r="I896" s="48"/>
      <c r="J896" s="48"/>
    </row>
    <row r="897" spans="1:10">
      <c r="A897" s="48"/>
      <c r="B897" s="48"/>
      <c r="C897" s="48"/>
      <c r="D897" s="48"/>
      <c r="E897" s="48"/>
      <c r="F897" s="48"/>
      <c r="G897" s="48"/>
      <c r="H897" s="48"/>
      <c r="I897" s="48"/>
      <c r="J897" s="48"/>
    </row>
    <row r="898" spans="1:10">
      <c r="A898" s="48"/>
      <c r="B898" s="48"/>
      <c r="C898" s="48"/>
      <c r="D898" s="48"/>
      <c r="E898" s="48"/>
      <c r="F898" s="48"/>
      <c r="G898" s="48"/>
      <c r="H898" s="48"/>
      <c r="I898" s="48"/>
      <c r="J898" s="48"/>
    </row>
    <row r="899" spans="1:10">
      <c r="A899" s="48"/>
      <c r="B899" s="48"/>
      <c r="C899" s="48"/>
      <c r="D899" s="48"/>
      <c r="E899" s="48"/>
      <c r="F899" s="48"/>
      <c r="G899" s="48"/>
      <c r="H899" s="48"/>
      <c r="I899" s="48"/>
      <c r="J899" s="48"/>
    </row>
    <row r="900" spans="1:10">
      <c r="A900" s="48"/>
      <c r="B900" s="48"/>
      <c r="C900" s="48"/>
      <c r="D900" s="48"/>
      <c r="E900" s="48"/>
      <c r="F900" s="48"/>
      <c r="G900" s="48"/>
      <c r="H900" s="48"/>
      <c r="I900" s="48"/>
      <c r="J900" s="48"/>
    </row>
    <row r="901" spans="1:10">
      <c r="A901" s="48"/>
      <c r="B901" s="48"/>
      <c r="C901" s="48"/>
      <c r="D901" s="48"/>
      <c r="E901" s="48"/>
      <c r="F901" s="48"/>
      <c r="G901" s="48"/>
      <c r="H901" s="48"/>
      <c r="I901" s="48"/>
      <c r="J901" s="48"/>
    </row>
    <row r="902" spans="1:10">
      <c r="A902" s="48"/>
      <c r="B902" s="48"/>
      <c r="C902" s="48"/>
      <c r="D902" s="48"/>
      <c r="E902" s="48"/>
      <c r="F902" s="48"/>
      <c r="G902" s="48"/>
      <c r="H902" s="48"/>
      <c r="I902" s="48"/>
      <c r="J902" s="48"/>
    </row>
    <row r="903" spans="1:10">
      <c r="A903" s="48"/>
      <c r="B903" s="48"/>
      <c r="C903" s="48"/>
      <c r="D903" s="48"/>
      <c r="E903" s="48"/>
      <c r="F903" s="48"/>
      <c r="G903" s="48"/>
      <c r="H903" s="48"/>
      <c r="I903" s="48"/>
      <c r="J903" s="48"/>
    </row>
    <row r="904" spans="1:10">
      <c r="A904" s="48"/>
      <c r="B904" s="48"/>
      <c r="C904" s="48"/>
      <c r="D904" s="48"/>
      <c r="E904" s="48"/>
      <c r="F904" s="48"/>
      <c r="G904" s="48"/>
      <c r="H904" s="48"/>
      <c r="I904" s="48"/>
      <c r="J904" s="48"/>
    </row>
    <row r="905" spans="1:10">
      <c r="A905" s="48"/>
      <c r="B905" s="48"/>
      <c r="C905" s="48"/>
      <c r="D905" s="48"/>
      <c r="E905" s="48"/>
      <c r="F905" s="48"/>
      <c r="G905" s="48"/>
      <c r="H905" s="48"/>
      <c r="I905" s="48"/>
      <c r="J905" s="48"/>
    </row>
    <row r="906" spans="1:10">
      <c r="A906" s="48"/>
      <c r="B906" s="48"/>
      <c r="C906" s="48"/>
      <c r="D906" s="48"/>
      <c r="E906" s="48"/>
      <c r="F906" s="48"/>
      <c r="G906" s="48"/>
      <c r="H906" s="48"/>
      <c r="I906" s="48"/>
      <c r="J906" s="48"/>
    </row>
    <row r="907" spans="1:10">
      <c r="A907" s="48"/>
      <c r="B907" s="48"/>
      <c r="C907" s="48"/>
      <c r="D907" s="48"/>
      <c r="E907" s="48"/>
      <c r="F907" s="48"/>
      <c r="G907" s="48"/>
      <c r="H907" s="48"/>
      <c r="I907" s="48"/>
      <c r="J907" s="48"/>
    </row>
    <row r="908" spans="1:10">
      <c r="A908" s="48"/>
      <c r="B908" s="48"/>
      <c r="C908" s="48"/>
      <c r="D908" s="48"/>
      <c r="E908" s="48"/>
      <c r="F908" s="48"/>
      <c r="G908" s="48"/>
      <c r="H908" s="48"/>
      <c r="I908" s="48"/>
      <c r="J908" s="48"/>
    </row>
    <row r="909" spans="1:10">
      <c r="A909" s="48"/>
      <c r="B909" s="48"/>
      <c r="C909" s="48"/>
      <c r="D909" s="48"/>
      <c r="E909" s="48"/>
      <c r="F909" s="48"/>
      <c r="G909" s="48"/>
      <c r="H909" s="48"/>
      <c r="I909" s="48"/>
      <c r="J909" s="48"/>
    </row>
    <row r="910" spans="1:10">
      <c r="A910" s="48"/>
      <c r="B910" s="48"/>
      <c r="C910" s="48"/>
      <c r="D910" s="48"/>
      <c r="E910" s="48"/>
      <c r="F910" s="48"/>
      <c r="G910" s="48"/>
      <c r="H910" s="48"/>
      <c r="I910" s="48"/>
      <c r="J910" s="48"/>
    </row>
    <row r="911" spans="1:10">
      <c r="A911" s="48"/>
      <c r="B911" s="48"/>
      <c r="C911" s="48"/>
      <c r="D911" s="48"/>
      <c r="E911" s="48"/>
      <c r="F911" s="48"/>
      <c r="G911" s="48"/>
      <c r="H911" s="48"/>
      <c r="I911" s="48"/>
      <c r="J911" s="48"/>
    </row>
    <row r="912" spans="1:10">
      <c r="A912" s="48"/>
      <c r="B912" s="48"/>
      <c r="C912" s="48"/>
      <c r="D912" s="48"/>
      <c r="E912" s="48"/>
      <c r="F912" s="48"/>
      <c r="G912" s="48"/>
      <c r="H912" s="48"/>
      <c r="I912" s="48"/>
      <c r="J912" s="48"/>
    </row>
    <row r="913" spans="1:10">
      <c r="A913" s="48"/>
      <c r="B913" s="48"/>
      <c r="C913" s="48"/>
      <c r="D913" s="48"/>
      <c r="E913" s="48"/>
      <c r="F913" s="48"/>
      <c r="G913" s="48"/>
      <c r="H913" s="48"/>
      <c r="I913" s="48"/>
      <c r="J913" s="48"/>
    </row>
    <row r="914" spans="1:10">
      <c r="A914" s="48"/>
      <c r="B914" s="48"/>
      <c r="C914" s="48"/>
      <c r="D914" s="48"/>
      <c r="E914" s="48"/>
      <c r="F914" s="48"/>
      <c r="G914" s="48"/>
      <c r="H914" s="48"/>
      <c r="I914" s="48"/>
      <c r="J914" s="48"/>
    </row>
    <row r="915" spans="1:10">
      <c r="A915" s="48"/>
      <c r="B915" s="48"/>
      <c r="C915" s="48"/>
      <c r="D915" s="48"/>
      <c r="E915" s="48"/>
      <c r="F915" s="48"/>
      <c r="G915" s="48"/>
      <c r="H915" s="48"/>
      <c r="I915" s="48"/>
      <c r="J915" s="48"/>
    </row>
    <row r="916" spans="1:10">
      <c r="A916" s="48"/>
      <c r="B916" s="48"/>
      <c r="C916" s="48"/>
      <c r="D916" s="48"/>
      <c r="E916" s="48"/>
      <c r="F916" s="48"/>
      <c r="G916" s="48"/>
      <c r="H916" s="48"/>
      <c r="I916" s="48"/>
      <c r="J916" s="48"/>
    </row>
    <row r="917" spans="1:10">
      <c r="A917" s="48"/>
      <c r="B917" s="48"/>
      <c r="C917" s="48"/>
      <c r="D917" s="48"/>
      <c r="E917" s="48"/>
      <c r="F917" s="48"/>
      <c r="G917" s="48"/>
      <c r="H917" s="48"/>
      <c r="I917" s="48"/>
      <c r="J917" s="48"/>
    </row>
    <row r="918" spans="1:10">
      <c r="A918" s="48"/>
      <c r="B918" s="48"/>
      <c r="C918" s="48"/>
      <c r="D918" s="48"/>
      <c r="E918" s="48"/>
      <c r="F918" s="48"/>
      <c r="G918" s="48"/>
      <c r="H918" s="48"/>
      <c r="I918" s="48"/>
      <c r="J918" s="48"/>
    </row>
    <row r="919" spans="1:10">
      <c r="A919" s="48"/>
      <c r="B919" s="48"/>
      <c r="C919" s="48"/>
      <c r="D919" s="48"/>
      <c r="E919" s="48"/>
      <c r="F919" s="48"/>
      <c r="G919" s="48"/>
      <c r="H919" s="48"/>
      <c r="I919" s="48"/>
      <c r="J919" s="48"/>
    </row>
    <row r="920" spans="1:10">
      <c r="A920" s="48"/>
      <c r="B920" s="48"/>
      <c r="C920" s="48"/>
      <c r="D920" s="48"/>
      <c r="E920" s="48"/>
      <c r="F920" s="48"/>
      <c r="G920" s="48"/>
      <c r="H920" s="48"/>
      <c r="I920" s="48"/>
      <c r="J920" s="48"/>
    </row>
    <row r="921" spans="1:10">
      <c r="A921" s="48"/>
      <c r="B921" s="48"/>
      <c r="C921" s="48"/>
      <c r="D921" s="48"/>
      <c r="E921" s="48"/>
      <c r="F921" s="48"/>
      <c r="G921" s="48"/>
      <c r="H921" s="48"/>
      <c r="I921" s="48"/>
      <c r="J921" s="48"/>
    </row>
    <row r="922" spans="1:10">
      <c r="A922" s="48"/>
      <c r="B922" s="48"/>
      <c r="C922" s="48"/>
      <c r="D922" s="48"/>
      <c r="E922" s="48"/>
      <c r="F922" s="48"/>
      <c r="G922" s="48"/>
      <c r="H922" s="48"/>
      <c r="I922" s="48"/>
      <c r="J922" s="48"/>
    </row>
    <row r="923" spans="1:10">
      <c r="A923" s="48"/>
      <c r="B923" s="48"/>
      <c r="C923" s="48"/>
      <c r="D923" s="48"/>
      <c r="E923" s="48"/>
      <c r="F923" s="48"/>
      <c r="G923" s="48"/>
      <c r="H923" s="48"/>
      <c r="I923" s="48"/>
      <c r="J923" s="48"/>
    </row>
    <row r="924" spans="1:10">
      <c r="A924" s="48"/>
      <c r="B924" s="48"/>
      <c r="C924" s="48"/>
      <c r="D924" s="48"/>
      <c r="E924" s="48"/>
      <c r="F924" s="48"/>
      <c r="G924" s="48"/>
      <c r="H924" s="48"/>
      <c r="I924" s="48"/>
      <c r="J924" s="48"/>
    </row>
    <row r="925" spans="1:10">
      <c r="A925" s="48"/>
      <c r="B925" s="48"/>
      <c r="C925" s="48"/>
      <c r="D925" s="48"/>
      <c r="E925" s="48"/>
      <c r="F925" s="48"/>
      <c r="G925" s="48"/>
      <c r="H925" s="48"/>
      <c r="I925" s="48"/>
      <c r="J925" s="48"/>
    </row>
    <row r="926" spans="1:10">
      <c r="A926" s="48"/>
      <c r="B926" s="48"/>
      <c r="C926" s="48"/>
      <c r="D926" s="48"/>
      <c r="E926" s="48"/>
      <c r="F926" s="48"/>
      <c r="G926" s="48"/>
      <c r="H926" s="48"/>
      <c r="I926" s="48"/>
      <c r="J926" s="48"/>
    </row>
    <row r="927" spans="1:10">
      <c r="A927" s="48"/>
      <c r="B927" s="48"/>
      <c r="C927" s="48"/>
      <c r="D927" s="48"/>
      <c r="E927" s="48"/>
      <c r="F927" s="48"/>
      <c r="G927" s="48"/>
      <c r="H927" s="48"/>
      <c r="I927" s="48"/>
      <c r="J927" s="48"/>
    </row>
    <row r="928" spans="1:10">
      <c r="A928" s="48"/>
      <c r="B928" s="48"/>
      <c r="C928" s="48"/>
      <c r="D928" s="48"/>
      <c r="E928" s="48"/>
      <c r="F928" s="48"/>
      <c r="G928" s="48"/>
      <c r="H928" s="48"/>
      <c r="I928" s="48"/>
      <c r="J928" s="48"/>
    </row>
    <row r="929" spans="1:10">
      <c r="A929" s="48"/>
      <c r="B929" s="48"/>
      <c r="C929" s="48"/>
      <c r="D929" s="48"/>
      <c r="E929" s="48"/>
      <c r="F929" s="48"/>
      <c r="G929" s="48"/>
      <c r="H929" s="48"/>
      <c r="I929" s="48"/>
      <c r="J929" s="48"/>
    </row>
    <row r="930" spans="1:10">
      <c r="A930" s="48"/>
      <c r="B930" s="48"/>
      <c r="C930" s="48"/>
      <c r="D930" s="48"/>
      <c r="E930" s="48"/>
      <c r="F930" s="48"/>
      <c r="G930" s="48"/>
      <c r="H930" s="48"/>
      <c r="I930" s="48"/>
      <c r="J930" s="48"/>
    </row>
    <row r="931" spans="1:10">
      <c r="A931" s="48"/>
      <c r="B931" s="48"/>
      <c r="C931" s="48"/>
      <c r="D931" s="48"/>
      <c r="E931" s="48"/>
      <c r="F931" s="48"/>
      <c r="G931" s="48"/>
      <c r="H931" s="48"/>
      <c r="I931" s="48"/>
      <c r="J931" s="48"/>
    </row>
    <row r="932" spans="1:10">
      <c r="A932" s="48"/>
      <c r="B932" s="48"/>
      <c r="C932" s="48"/>
      <c r="D932" s="48"/>
      <c r="E932" s="48"/>
      <c r="F932" s="48"/>
      <c r="G932" s="48"/>
      <c r="H932" s="48"/>
      <c r="I932" s="48"/>
      <c r="J932" s="48"/>
    </row>
    <row r="933" spans="1:10">
      <c r="A933" s="48"/>
      <c r="B933" s="48"/>
      <c r="C933" s="48"/>
      <c r="D933" s="48"/>
      <c r="E933" s="48"/>
      <c r="F933" s="48"/>
      <c r="G933" s="48"/>
      <c r="H933" s="48"/>
      <c r="I933" s="48"/>
      <c r="J933" s="48"/>
    </row>
    <row r="934" spans="1:10">
      <c r="A934" s="48"/>
      <c r="B934" s="48"/>
      <c r="C934" s="48"/>
      <c r="D934" s="48"/>
      <c r="E934" s="48"/>
      <c r="F934" s="48"/>
      <c r="G934" s="48"/>
      <c r="H934" s="48"/>
      <c r="I934" s="48"/>
      <c r="J934" s="48"/>
    </row>
    <row r="935" spans="1:10">
      <c r="A935" s="48"/>
      <c r="B935" s="48"/>
      <c r="C935" s="48"/>
      <c r="D935" s="48"/>
      <c r="E935" s="48"/>
      <c r="F935" s="48"/>
      <c r="G935" s="48"/>
      <c r="H935" s="48"/>
      <c r="I935" s="48"/>
      <c r="J935" s="48"/>
    </row>
    <row r="936" spans="1:10">
      <c r="A936" s="48"/>
      <c r="B936" s="48"/>
      <c r="C936" s="48"/>
      <c r="D936" s="48"/>
      <c r="E936" s="48"/>
      <c r="F936" s="48"/>
      <c r="G936" s="48"/>
      <c r="H936" s="48"/>
      <c r="I936" s="48"/>
      <c r="J936" s="48"/>
    </row>
    <row r="937" spans="1:10">
      <c r="A937" s="48"/>
      <c r="B937" s="48"/>
      <c r="C937" s="48"/>
      <c r="D937" s="48"/>
      <c r="E937" s="48"/>
      <c r="F937" s="48"/>
      <c r="G937" s="48"/>
      <c r="H937" s="48"/>
      <c r="I937" s="48"/>
      <c r="J937" s="48"/>
    </row>
    <row r="938" spans="1:10">
      <c r="A938" s="48"/>
      <c r="B938" s="48"/>
      <c r="C938" s="48"/>
      <c r="D938" s="48"/>
      <c r="E938" s="48"/>
      <c r="F938" s="48"/>
      <c r="G938" s="48"/>
      <c r="H938" s="48"/>
      <c r="I938" s="48"/>
      <c r="J938" s="48"/>
    </row>
    <row r="939" spans="1:10">
      <c r="A939" s="48"/>
      <c r="B939" s="48"/>
      <c r="C939" s="48"/>
      <c r="D939" s="48"/>
      <c r="E939" s="48"/>
      <c r="F939" s="48"/>
      <c r="G939" s="48"/>
      <c r="H939" s="48"/>
      <c r="I939" s="48"/>
      <c r="J939" s="48"/>
    </row>
    <row r="940" spans="1:10">
      <c r="A940" s="48"/>
      <c r="B940" s="48"/>
      <c r="C940" s="48"/>
      <c r="D940" s="48"/>
      <c r="E940" s="48"/>
      <c r="F940" s="48"/>
      <c r="G940" s="48"/>
      <c r="H940" s="48"/>
      <c r="I940" s="48"/>
      <c r="J940" s="48"/>
    </row>
    <row r="941" spans="1:10">
      <c r="A941" s="48"/>
      <c r="B941" s="48"/>
      <c r="C941" s="48"/>
      <c r="D941" s="48"/>
      <c r="E941" s="48"/>
      <c r="F941" s="48"/>
      <c r="G941" s="48"/>
      <c r="H941" s="48"/>
      <c r="I941" s="48"/>
      <c r="J941" s="48"/>
    </row>
    <row r="942" spans="1:10">
      <c r="A942" s="48"/>
      <c r="B942" s="48"/>
      <c r="C942" s="48"/>
      <c r="D942" s="48"/>
      <c r="E942" s="48"/>
      <c r="F942" s="48"/>
      <c r="G942" s="48"/>
      <c r="H942" s="48"/>
      <c r="I942" s="48"/>
      <c r="J942" s="48"/>
    </row>
    <row r="943" spans="1:10">
      <c r="A943" s="48"/>
      <c r="B943" s="48"/>
      <c r="C943" s="48"/>
      <c r="D943" s="48"/>
      <c r="E943" s="48"/>
      <c r="F943" s="48"/>
      <c r="G943" s="48"/>
      <c r="H943" s="48"/>
      <c r="I943" s="48"/>
      <c r="J943" s="48"/>
    </row>
    <row r="944" spans="1:10">
      <c r="A944" s="48"/>
      <c r="B944" s="48"/>
      <c r="C944" s="48"/>
      <c r="D944" s="48"/>
      <c r="E944" s="48"/>
      <c r="F944" s="48"/>
      <c r="G944" s="48"/>
      <c r="H944" s="48"/>
      <c r="I944" s="48"/>
      <c r="J944" s="48"/>
    </row>
    <row r="945" spans="1:10">
      <c r="A945" s="48"/>
      <c r="B945" s="48"/>
      <c r="C945" s="48"/>
      <c r="D945" s="48"/>
      <c r="E945" s="48"/>
      <c r="F945" s="48"/>
      <c r="G945" s="48"/>
      <c r="H945" s="48"/>
      <c r="I945" s="48"/>
      <c r="J945" s="48"/>
    </row>
    <row r="946" spans="1:10">
      <c r="A946" s="48"/>
      <c r="B946" s="48"/>
      <c r="C946" s="48"/>
      <c r="D946" s="48"/>
      <c r="E946" s="48"/>
      <c r="F946" s="48"/>
      <c r="G946" s="48"/>
      <c r="H946" s="48"/>
      <c r="I946" s="48"/>
      <c r="J946" s="48"/>
    </row>
    <row r="947" spans="1:10">
      <c r="A947" s="48"/>
      <c r="B947" s="48"/>
      <c r="C947" s="48"/>
      <c r="D947" s="48"/>
      <c r="E947" s="48"/>
      <c r="F947" s="48"/>
      <c r="G947" s="48"/>
      <c r="H947" s="48"/>
      <c r="I947" s="48"/>
      <c r="J947" s="48"/>
    </row>
    <row r="948" spans="1:10">
      <c r="A948" s="48"/>
      <c r="B948" s="48"/>
      <c r="C948" s="48"/>
      <c r="D948" s="48"/>
      <c r="E948" s="48"/>
      <c r="F948" s="48"/>
      <c r="G948" s="48"/>
      <c r="H948" s="48"/>
      <c r="I948" s="48"/>
      <c r="J948" s="48"/>
    </row>
    <row r="949" spans="1:10">
      <c r="A949" s="48"/>
      <c r="B949" s="48"/>
      <c r="C949" s="48"/>
      <c r="D949" s="48"/>
      <c r="E949" s="48"/>
      <c r="F949" s="48"/>
      <c r="G949" s="48"/>
      <c r="H949" s="48"/>
      <c r="I949" s="48"/>
      <c r="J949" s="48"/>
    </row>
    <row r="950" spans="1:10">
      <c r="A950" s="48"/>
      <c r="B950" s="48"/>
      <c r="C950" s="48"/>
      <c r="D950" s="48"/>
      <c r="E950" s="48"/>
      <c r="F950" s="48"/>
      <c r="G950" s="48"/>
      <c r="H950" s="48"/>
      <c r="I950" s="48"/>
      <c r="J950" s="48"/>
    </row>
    <row r="951" spans="1:10">
      <c r="A951" s="48"/>
      <c r="B951" s="48"/>
      <c r="C951" s="48"/>
      <c r="D951" s="48"/>
      <c r="E951" s="48"/>
      <c r="F951" s="48"/>
      <c r="G951" s="48"/>
      <c r="H951" s="48"/>
      <c r="I951" s="48"/>
      <c r="J951" s="48"/>
    </row>
    <row r="952" spans="1:10">
      <c r="A952" s="48"/>
      <c r="B952" s="48"/>
      <c r="C952" s="48"/>
      <c r="D952" s="48"/>
      <c r="E952" s="48"/>
      <c r="F952" s="48"/>
      <c r="G952" s="48"/>
      <c r="H952" s="48"/>
      <c r="I952" s="48"/>
      <c r="J952" s="48"/>
    </row>
    <row r="953" spans="1:10">
      <c r="A953" s="48"/>
      <c r="B953" s="48"/>
      <c r="C953" s="48"/>
      <c r="D953" s="48"/>
      <c r="E953" s="48"/>
      <c r="F953" s="48"/>
      <c r="G953" s="48"/>
      <c r="H953" s="48"/>
      <c r="I953" s="48"/>
      <c r="J953" s="48"/>
    </row>
    <row r="954" spans="1:10">
      <c r="A954" s="48"/>
      <c r="B954" s="48"/>
      <c r="C954" s="48"/>
      <c r="D954" s="48"/>
      <c r="E954" s="48"/>
      <c r="F954" s="48"/>
      <c r="G954" s="48"/>
      <c r="H954" s="48"/>
      <c r="I954" s="48"/>
      <c r="J954" s="48"/>
    </row>
    <row r="955" spans="1:10">
      <c r="A955" s="48"/>
      <c r="B955" s="48"/>
      <c r="C955" s="48"/>
      <c r="D955" s="48"/>
      <c r="E955" s="48"/>
      <c r="F955" s="48"/>
      <c r="G955" s="48"/>
      <c r="H955" s="48"/>
      <c r="I955" s="48"/>
      <c r="J955" s="48"/>
    </row>
    <row r="956" spans="1:10">
      <c r="A956" s="48"/>
      <c r="B956" s="48"/>
      <c r="C956" s="48"/>
      <c r="D956" s="48"/>
      <c r="E956" s="48"/>
      <c r="F956" s="48"/>
      <c r="G956" s="48"/>
      <c r="H956" s="48"/>
      <c r="I956" s="48"/>
      <c r="J956" s="48"/>
    </row>
    <row r="957" spans="1:10">
      <c r="A957" s="48"/>
      <c r="B957" s="48"/>
      <c r="C957" s="48"/>
      <c r="D957" s="48"/>
      <c r="E957" s="48"/>
      <c r="F957" s="48"/>
      <c r="G957" s="48"/>
      <c r="H957" s="48"/>
      <c r="I957" s="48"/>
      <c r="J957" s="48"/>
    </row>
    <row r="958" spans="1:10">
      <c r="A958" s="48"/>
      <c r="B958" s="48"/>
      <c r="C958" s="48"/>
      <c r="D958" s="48"/>
      <c r="E958" s="48"/>
      <c r="F958" s="48"/>
      <c r="G958" s="48"/>
      <c r="H958" s="48"/>
      <c r="I958" s="48"/>
      <c r="J958" s="48"/>
    </row>
    <row r="959" spans="1:10">
      <c r="A959" s="48"/>
      <c r="B959" s="48"/>
      <c r="C959" s="48"/>
      <c r="D959" s="48"/>
      <c r="E959" s="48"/>
      <c r="F959" s="48"/>
      <c r="G959" s="48"/>
      <c r="H959" s="48"/>
      <c r="I959" s="48"/>
      <c r="J959" s="48"/>
    </row>
    <row r="960" spans="1:10">
      <c r="A960" s="48"/>
      <c r="B960" s="48"/>
      <c r="C960" s="48"/>
      <c r="D960" s="48"/>
      <c r="E960" s="48"/>
      <c r="F960" s="48"/>
      <c r="G960" s="48"/>
      <c r="H960" s="48"/>
      <c r="I960" s="48"/>
      <c r="J960" s="48"/>
    </row>
    <row r="961" spans="1:10">
      <c r="A961" s="48"/>
      <c r="B961" s="48"/>
      <c r="C961" s="48"/>
      <c r="D961" s="48"/>
      <c r="E961" s="48"/>
      <c r="F961" s="48"/>
      <c r="G961" s="48"/>
      <c r="H961" s="48"/>
      <c r="I961" s="48"/>
      <c r="J961" s="48"/>
    </row>
    <row r="962" spans="1:10">
      <c r="A962" s="48"/>
      <c r="B962" s="48"/>
      <c r="C962" s="48"/>
      <c r="D962" s="48"/>
      <c r="E962" s="48"/>
      <c r="F962" s="48"/>
      <c r="G962" s="48"/>
      <c r="H962" s="48"/>
      <c r="I962" s="48"/>
      <c r="J962" s="48"/>
    </row>
    <row r="963" spans="1:10">
      <c r="A963" s="48"/>
      <c r="B963" s="48"/>
      <c r="C963" s="48"/>
      <c r="D963" s="48"/>
      <c r="E963" s="48"/>
      <c r="F963" s="48"/>
      <c r="G963" s="48"/>
      <c r="H963" s="48"/>
      <c r="I963" s="48"/>
      <c r="J963" s="48"/>
    </row>
    <row r="964" spans="1:10">
      <c r="A964" s="48"/>
      <c r="B964" s="48"/>
      <c r="C964" s="48"/>
      <c r="D964" s="48"/>
      <c r="E964" s="48"/>
      <c r="F964" s="48"/>
      <c r="G964" s="48"/>
      <c r="H964" s="48"/>
      <c r="I964" s="48"/>
      <c r="J964" s="48"/>
    </row>
    <row r="965" spans="1:10">
      <c r="A965" s="48"/>
      <c r="B965" s="48"/>
      <c r="C965" s="48"/>
      <c r="D965" s="48"/>
      <c r="E965" s="48"/>
      <c r="F965" s="48"/>
      <c r="G965" s="48"/>
      <c r="H965" s="48"/>
      <c r="I965" s="48"/>
      <c r="J965" s="48"/>
    </row>
    <row r="966" spans="1:10">
      <c r="A966" s="48"/>
      <c r="B966" s="48"/>
      <c r="C966" s="48"/>
      <c r="D966" s="48"/>
      <c r="E966" s="48"/>
      <c r="F966" s="48"/>
      <c r="G966" s="48"/>
      <c r="H966" s="48"/>
      <c r="I966" s="48"/>
      <c r="J966" s="48"/>
    </row>
    <row r="967" spans="1:10">
      <c r="A967" s="48"/>
      <c r="B967" s="48"/>
      <c r="C967" s="48"/>
      <c r="D967" s="48"/>
      <c r="E967" s="48"/>
      <c r="F967" s="48"/>
      <c r="G967" s="48"/>
      <c r="H967" s="48"/>
      <c r="I967" s="48"/>
      <c r="J967" s="48"/>
    </row>
    <row r="968" spans="1:10">
      <c r="A968" s="48"/>
      <c r="B968" s="48"/>
      <c r="C968" s="48"/>
      <c r="D968" s="48"/>
      <c r="E968" s="48"/>
      <c r="F968" s="48"/>
      <c r="G968" s="48"/>
      <c r="H968" s="48"/>
      <c r="I968" s="48"/>
      <c r="J968" s="48"/>
    </row>
    <row r="969" spans="1:10">
      <c r="A969" s="48"/>
      <c r="B969" s="48"/>
      <c r="C969" s="48"/>
      <c r="D969" s="48"/>
      <c r="E969" s="48"/>
      <c r="F969" s="48"/>
      <c r="G969" s="48"/>
      <c r="H969" s="48"/>
      <c r="I969" s="48"/>
      <c r="J969" s="48"/>
    </row>
    <row r="970" spans="1:10">
      <c r="A970" s="48"/>
      <c r="B970" s="48"/>
      <c r="C970" s="48"/>
      <c r="D970" s="48"/>
      <c r="E970" s="48"/>
      <c r="F970" s="48"/>
      <c r="G970" s="48"/>
      <c r="H970" s="48"/>
      <c r="I970" s="48"/>
      <c r="J970" s="48"/>
    </row>
    <row r="971" spans="1:10">
      <c r="A971" s="48"/>
      <c r="B971" s="48"/>
      <c r="C971" s="48"/>
      <c r="D971" s="48"/>
      <c r="E971" s="48"/>
      <c r="F971" s="48"/>
      <c r="G971" s="48"/>
      <c r="H971" s="48"/>
      <c r="I971" s="48"/>
      <c r="J971" s="48"/>
    </row>
    <row r="972" spans="1:10">
      <c r="A972" s="48"/>
      <c r="B972" s="48"/>
      <c r="C972" s="48"/>
      <c r="D972" s="48"/>
      <c r="E972" s="48"/>
      <c r="F972" s="48"/>
      <c r="G972" s="48"/>
      <c r="H972" s="48"/>
      <c r="I972" s="48"/>
      <c r="J972" s="48"/>
    </row>
    <row r="973" spans="1:10">
      <c r="A973" s="48"/>
      <c r="B973" s="48"/>
      <c r="C973" s="48"/>
      <c r="D973" s="48"/>
      <c r="E973" s="48"/>
      <c r="F973" s="48"/>
      <c r="G973" s="48"/>
      <c r="H973" s="48"/>
      <c r="I973" s="48"/>
      <c r="J973" s="48"/>
    </row>
    <row r="974" spans="1:10">
      <c r="A974" s="48"/>
      <c r="B974" s="48"/>
      <c r="C974" s="48"/>
      <c r="D974" s="48"/>
      <c r="E974" s="48"/>
      <c r="F974" s="48"/>
      <c r="G974" s="48"/>
      <c r="H974" s="48"/>
      <c r="I974" s="48"/>
      <c r="J974" s="48"/>
    </row>
    <row r="975" spans="1:10">
      <c r="A975" s="48"/>
      <c r="B975" s="48"/>
      <c r="C975" s="48"/>
      <c r="D975" s="48"/>
      <c r="E975" s="48"/>
      <c r="F975" s="48"/>
      <c r="G975" s="48"/>
      <c r="H975" s="48"/>
      <c r="I975" s="48"/>
      <c r="J975" s="48"/>
    </row>
    <row r="976" spans="1:10">
      <c r="A976" s="48"/>
      <c r="B976" s="48"/>
      <c r="C976" s="48"/>
      <c r="D976" s="48"/>
      <c r="E976" s="48"/>
      <c r="F976" s="48"/>
      <c r="G976" s="48"/>
      <c r="H976" s="48"/>
      <c r="I976" s="48"/>
      <c r="J976" s="48"/>
    </row>
    <row r="977" spans="1:10">
      <c r="A977" s="48"/>
      <c r="B977" s="48"/>
      <c r="C977" s="48"/>
      <c r="D977" s="48"/>
      <c r="E977" s="48"/>
      <c r="F977" s="48"/>
      <c r="G977" s="48"/>
      <c r="H977" s="48"/>
      <c r="I977" s="48"/>
      <c r="J977" s="48"/>
    </row>
    <row r="978" spans="1:10">
      <c r="A978" s="48"/>
      <c r="B978" s="48"/>
      <c r="C978" s="48"/>
      <c r="D978" s="48"/>
      <c r="E978" s="48"/>
      <c r="F978" s="48"/>
      <c r="G978" s="48"/>
      <c r="H978" s="48"/>
      <c r="I978" s="48"/>
      <c r="J978" s="48"/>
    </row>
    <row r="979" spans="1:10">
      <c r="A979" s="48"/>
      <c r="B979" s="48"/>
      <c r="C979" s="48"/>
      <c r="D979" s="48"/>
      <c r="E979" s="48"/>
      <c r="F979" s="48"/>
      <c r="G979" s="48"/>
      <c r="H979" s="48"/>
      <c r="I979" s="48"/>
      <c r="J979" s="48"/>
    </row>
    <row r="980" spans="1:10">
      <c r="A980" s="48"/>
      <c r="B980" s="48"/>
      <c r="C980" s="48"/>
      <c r="D980" s="48"/>
      <c r="E980" s="48"/>
      <c r="F980" s="48"/>
      <c r="G980" s="48"/>
      <c r="H980" s="48"/>
      <c r="I980" s="48"/>
      <c r="J980" s="48"/>
    </row>
    <row r="981" spans="1:10">
      <c r="A981" s="48"/>
      <c r="B981" s="48"/>
      <c r="C981" s="48"/>
      <c r="D981" s="48"/>
      <c r="E981" s="48"/>
      <c r="F981" s="48"/>
      <c r="G981" s="48"/>
      <c r="H981" s="48"/>
      <c r="I981" s="48"/>
      <c r="J981" s="48"/>
    </row>
    <row r="982" spans="1:10">
      <c r="A982" s="48"/>
      <c r="B982" s="48"/>
      <c r="C982" s="48"/>
      <c r="D982" s="48"/>
      <c r="E982" s="48"/>
      <c r="F982" s="48"/>
      <c r="G982" s="48"/>
      <c r="H982" s="48"/>
      <c r="I982" s="48"/>
      <c r="J982" s="48"/>
    </row>
    <row r="983" spans="1:10">
      <c r="A983" s="48"/>
      <c r="B983" s="48"/>
      <c r="C983" s="48"/>
      <c r="D983" s="48"/>
      <c r="E983" s="48"/>
      <c r="F983" s="48"/>
      <c r="G983" s="48"/>
      <c r="H983" s="48"/>
      <c r="I983" s="48"/>
      <c r="J983" s="48"/>
    </row>
    <row r="984" spans="1:10">
      <c r="A984" s="48"/>
      <c r="B984" s="48"/>
      <c r="C984" s="48"/>
      <c r="D984" s="48"/>
      <c r="E984" s="48"/>
      <c r="F984" s="48"/>
      <c r="G984" s="48"/>
      <c r="H984" s="48"/>
      <c r="I984" s="48"/>
      <c r="J984" s="48"/>
    </row>
    <row r="985" spans="1:10">
      <c r="A985" s="48"/>
      <c r="B985" s="48"/>
      <c r="C985" s="48"/>
      <c r="D985" s="48"/>
      <c r="E985" s="48"/>
      <c r="F985" s="48"/>
      <c r="G985" s="48"/>
      <c r="H985" s="48"/>
      <c r="I985" s="48"/>
      <c r="J985" s="48"/>
    </row>
    <row r="986" spans="1:10">
      <c r="A986" s="48"/>
      <c r="B986" s="48"/>
      <c r="C986" s="48"/>
      <c r="D986" s="48"/>
      <c r="E986" s="48"/>
      <c r="F986" s="48"/>
      <c r="G986" s="48"/>
      <c r="H986" s="48"/>
      <c r="I986" s="48"/>
      <c r="J986" s="48"/>
    </row>
    <row r="987" spans="1:10">
      <c r="A987" s="48"/>
      <c r="B987" s="48"/>
      <c r="C987" s="48"/>
      <c r="D987" s="48"/>
      <c r="E987" s="48"/>
      <c r="F987" s="48"/>
      <c r="G987" s="48"/>
      <c r="H987" s="48"/>
      <c r="I987" s="48"/>
      <c r="J987" s="48"/>
    </row>
    <row r="988" spans="1:10">
      <c r="A988" s="48"/>
      <c r="B988" s="48"/>
      <c r="C988" s="48"/>
      <c r="D988" s="48"/>
      <c r="E988" s="48"/>
      <c r="F988" s="48"/>
      <c r="G988" s="48"/>
      <c r="H988" s="48"/>
      <c r="I988" s="48"/>
      <c r="J988" s="48"/>
    </row>
    <row r="989" spans="1:10">
      <c r="A989" s="48"/>
      <c r="B989" s="48"/>
      <c r="C989" s="48"/>
      <c r="D989" s="48"/>
      <c r="E989" s="48"/>
      <c r="F989" s="48"/>
      <c r="G989" s="48"/>
      <c r="H989" s="48"/>
      <c r="I989" s="48"/>
      <c r="J989" s="48"/>
    </row>
    <row r="990" spans="1:10">
      <c r="A990" s="48"/>
      <c r="B990" s="48"/>
      <c r="C990" s="48"/>
      <c r="D990" s="48"/>
      <c r="E990" s="48"/>
      <c r="F990" s="48"/>
      <c r="G990" s="48"/>
      <c r="H990" s="48"/>
      <c r="I990" s="48"/>
      <c r="J990" s="48"/>
    </row>
    <row r="991" spans="1:10">
      <c r="A991" s="48"/>
      <c r="B991" s="48"/>
      <c r="C991" s="48"/>
      <c r="D991" s="48"/>
      <c r="E991" s="48"/>
      <c r="F991" s="48"/>
      <c r="G991" s="48"/>
      <c r="H991" s="48"/>
      <c r="I991" s="48"/>
      <c r="J991" s="48"/>
    </row>
    <row r="992" spans="1:10">
      <c r="A992" s="48"/>
      <c r="B992" s="48"/>
      <c r="C992" s="48"/>
      <c r="D992" s="48"/>
      <c r="E992" s="48"/>
      <c r="F992" s="48"/>
      <c r="G992" s="48"/>
      <c r="H992" s="48"/>
      <c r="I992" s="48"/>
      <c r="J992" s="48"/>
    </row>
    <row r="993" spans="1:10">
      <c r="A993" s="48"/>
      <c r="B993" s="48"/>
      <c r="C993" s="48"/>
      <c r="D993" s="48"/>
      <c r="E993" s="48"/>
      <c r="F993" s="48"/>
      <c r="G993" s="48"/>
      <c r="H993" s="48"/>
      <c r="I993" s="48"/>
      <c r="J993" s="48"/>
    </row>
    <row r="994" spans="1:10">
      <c r="A994" s="48"/>
      <c r="B994" s="48"/>
      <c r="C994" s="48"/>
      <c r="D994" s="48"/>
      <c r="E994" s="48"/>
      <c r="F994" s="48"/>
      <c r="G994" s="48"/>
      <c r="H994" s="48"/>
      <c r="I994" s="48"/>
      <c r="J994" s="48"/>
    </row>
    <row r="995" spans="1:10">
      <c r="A995" s="48"/>
      <c r="B995" s="48"/>
      <c r="C995" s="48"/>
      <c r="D995" s="48"/>
      <c r="E995" s="48"/>
      <c r="F995" s="48"/>
      <c r="G995" s="48"/>
      <c r="H995" s="48"/>
      <c r="I995" s="48"/>
      <c r="J995" s="48"/>
    </row>
    <row r="996" spans="1:10">
      <c r="A996" s="48"/>
      <c r="B996" s="48"/>
      <c r="C996" s="48"/>
      <c r="D996" s="48"/>
      <c r="E996" s="48"/>
      <c r="F996" s="48"/>
      <c r="G996" s="48"/>
      <c r="H996" s="48"/>
      <c r="I996" s="48"/>
      <c r="J996" s="48"/>
    </row>
    <row r="997" spans="1:10">
      <c r="A997" s="48"/>
      <c r="B997" s="48"/>
      <c r="C997" s="48"/>
      <c r="D997" s="48"/>
      <c r="E997" s="48"/>
      <c r="F997" s="48"/>
      <c r="G997" s="48"/>
      <c r="H997" s="48"/>
      <c r="I997" s="48"/>
      <c r="J997" s="48"/>
    </row>
    <row r="998" spans="1:10">
      <c r="A998" s="48"/>
      <c r="B998" s="48"/>
      <c r="C998" s="48"/>
      <c r="D998" s="48"/>
      <c r="E998" s="48"/>
      <c r="F998" s="48"/>
      <c r="G998" s="48"/>
      <c r="H998" s="48"/>
      <c r="I998" s="48"/>
      <c r="J998" s="48"/>
    </row>
    <row r="999" spans="1:10">
      <c r="A999" s="48"/>
      <c r="B999" s="48"/>
      <c r="C999" s="48"/>
      <c r="D999" s="48"/>
      <c r="E999" s="48"/>
      <c r="F999" s="48"/>
      <c r="G999" s="48"/>
      <c r="H999" s="48"/>
      <c r="I999" s="48"/>
      <c r="J999" s="48"/>
    </row>
    <row r="1000" spans="1:10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</row>
    <row r="1001" spans="1:10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</row>
    <row r="1002" spans="1:10">
      <c r="A1002" s="48"/>
      <c r="B1002" s="48"/>
      <c r="C1002" s="48"/>
      <c r="D1002" s="48"/>
      <c r="E1002" s="48"/>
      <c r="F1002" s="48"/>
      <c r="G1002" s="48"/>
      <c r="H1002" s="48"/>
      <c r="I1002" s="48"/>
      <c r="J1002" s="48"/>
    </row>
    <row r="1003" spans="1:10">
      <c r="A1003" s="48"/>
      <c r="B1003" s="48"/>
      <c r="C1003" s="48"/>
      <c r="D1003" s="48"/>
      <c r="E1003" s="48"/>
      <c r="F1003" s="48"/>
      <c r="G1003" s="48"/>
      <c r="H1003" s="48"/>
      <c r="I1003" s="48"/>
      <c r="J1003" s="48"/>
    </row>
    <row r="1004" spans="1:10">
      <c r="A1004" s="48"/>
      <c r="B1004" s="48"/>
      <c r="C1004" s="48"/>
      <c r="D1004" s="48"/>
      <c r="E1004" s="48"/>
      <c r="F1004" s="48"/>
      <c r="G1004" s="48"/>
      <c r="H1004" s="48"/>
      <c r="I1004" s="48"/>
      <c r="J1004" s="48"/>
    </row>
    <row r="1005" spans="1:10">
      <c r="A1005" s="48"/>
      <c r="B1005" s="48"/>
      <c r="C1005" s="48"/>
      <c r="D1005" s="48"/>
      <c r="E1005" s="48"/>
      <c r="F1005" s="48"/>
      <c r="G1005" s="48"/>
      <c r="H1005" s="48"/>
      <c r="I1005" s="48"/>
      <c r="J1005" s="48"/>
    </row>
    <row r="1006" spans="1:10">
      <c r="A1006" s="48"/>
      <c r="B1006" s="48"/>
      <c r="C1006" s="48"/>
      <c r="D1006" s="48"/>
      <c r="E1006" s="48"/>
      <c r="F1006" s="48"/>
      <c r="G1006" s="48"/>
      <c r="H1006" s="48"/>
      <c r="I1006" s="48"/>
      <c r="J1006" s="48"/>
    </row>
    <row r="1007" spans="1:10">
      <c r="A1007" s="48"/>
      <c r="B1007" s="48"/>
      <c r="C1007" s="48"/>
      <c r="D1007" s="48"/>
      <c r="E1007" s="48"/>
      <c r="F1007" s="48"/>
      <c r="G1007" s="48"/>
      <c r="H1007" s="48"/>
      <c r="I1007" s="48"/>
      <c r="J1007" s="48"/>
    </row>
    <row r="1008" spans="1:10">
      <c r="A1008" s="48"/>
      <c r="B1008" s="48"/>
      <c r="C1008" s="48"/>
      <c r="D1008" s="48"/>
      <c r="E1008" s="48"/>
      <c r="F1008" s="48"/>
      <c r="G1008" s="48"/>
      <c r="H1008" s="48"/>
      <c r="I1008" s="48"/>
      <c r="J1008" s="48"/>
    </row>
    <row r="1009" spans="1:10">
      <c r="A1009" s="48"/>
      <c r="B1009" s="48"/>
      <c r="C1009" s="48"/>
      <c r="D1009" s="48"/>
      <c r="E1009" s="48"/>
      <c r="F1009" s="48"/>
      <c r="G1009" s="48"/>
      <c r="H1009" s="48"/>
      <c r="I1009" s="48"/>
      <c r="J1009" s="48"/>
    </row>
    <row r="1010" spans="1:10">
      <c r="A1010" s="48"/>
      <c r="B1010" s="48"/>
      <c r="C1010" s="48"/>
      <c r="D1010" s="48"/>
      <c r="E1010" s="48"/>
      <c r="F1010" s="48"/>
      <c r="G1010" s="48"/>
      <c r="H1010" s="48"/>
      <c r="I1010" s="48"/>
      <c r="J1010" s="48"/>
    </row>
    <row r="1011" spans="1:10">
      <c r="A1011" s="48"/>
      <c r="B1011" s="48"/>
      <c r="C1011" s="48"/>
      <c r="D1011" s="48"/>
      <c r="E1011" s="48"/>
      <c r="F1011" s="48"/>
      <c r="G1011" s="48"/>
      <c r="H1011" s="48"/>
      <c r="I1011" s="48"/>
      <c r="J1011" s="48"/>
    </row>
    <row r="1012" spans="1:10">
      <c r="A1012" s="48"/>
      <c r="B1012" s="48"/>
      <c r="C1012" s="48"/>
      <c r="D1012" s="48"/>
      <c r="E1012" s="48"/>
      <c r="F1012" s="48"/>
      <c r="G1012" s="48"/>
      <c r="H1012" s="48"/>
      <c r="I1012" s="48"/>
      <c r="J1012" s="48"/>
    </row>
    <row r="1013" spans="1:10">
      <c r="A1013" s="48"/>
      <c r="B1013" s="48"/>
      <c r="C1013" s="48"/>
      <c r="D1013" s="48"/>
      <c r="E1013" s="48"/>
      <c r="F1013" s="48"/>
      <c r="G1013" s="48"/>
      <c r="H1013" s="48"/>
      <c r="I1013" s="48"/>
      <c r="J1013" s="48"/>
    </row>
    <row r="1014" spans="1:10">
      <c r="A1014" s="48"/>
      <c r="B1014" s="48"/>
      <c r="C1014" s="48"/>
      <c r="D1014" s="48"/>
      <c r="E1014" s="48"/>
      <c r="F1014" s="48"/>
      <c r="G1014" s="48"/>
      <c r="H1014" s="48"/>
      <c r="I1014" s="48"/>
      <c r="J1014" s="48"/>
    </row>
    <row r="1015" spans="1:10">
      <c r="A1015" s="48"/>
      <c r="B1015" s="48"/>
      <c r="C1015" s="48"/>
      <c r="D1015" s="48"/>
      <c r="E1015" s="48"/>
      <c r="F1015" s="48"/>
      <c r="G1015" s="48"/>
      <c r="H1015" s="48"/>
      <c r="I1015" s="48"/>
      <c r="J1015" s="48"/>
    </row>
    <row r="1016" spans="1:10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</row>
    <row r="1017" spans="1:10">
      <c r="A1017" s="48"/>
      <c r="B1017" s="48"/>
      <c r="C1017" s="48"/>
      <c r="D1017" s="48"/>
      <c r="E1017" s="48"/>
      <c r="F1017" s="48"/>
      <c r="G1017" s="48"/>
      <c r="H1017" s="48"/>
      <c r="I1017" s="48"/>
      <c r="J1017" s="48"/>
    </row>
    <row r="1018" spans="1:10">
      <c r="A1018" s="48"/>
      <c r="B1018" s="48"/>
      <c r="C1018" s="48"/>
      <c r="D1018" s="48"/>
      <c r="E1018" s="48"/>
      <c r="F1018" s="48"/>
      <c r="G1018" s="48"/>
      <c r="H1018" s="48"/>
      <c r="I1018" s="48"/>
      <c r="J1018" s="48"/>
    </row>
    <row r="1019" spans="1:10">
      <c r="A1019" s="48"/>
      <c r="B1019" s="48"/>
      <c r="C1019" s="48"/>
      <c r="D1019" s="48"/>
      <c r="E1019" s="48"/>
      <c r="F1019" s="48"/>
      <c r="G1019" s="48"/>
      <c r="H1019" s="48"/>
      <c r="I1019" s="48"/>
      <c r="J1019" s="48"/>
    </row>
    <row r="1020" spans="1:10">
      <c r="A1020" s="48"/>
      <c r="B1020" s="48"/>
      <c r="C1020" s="48"/>
      <c r="D1020" s="48"/>
      <c r="E1020" s="48"/>
      <c r="F1020" s="48"/>
      <c r="G1020" s="48"/>
      <c r="H1020" s="48"/>
      <c r="I1020" s="48"/>
      <c r="J1020" s="48"/>
    </row>
    <row r="1021" spans="1:10">
      <c r="A1021" s="48"/>
      <c r="B1021" s="48"/>
      <c r="C1021" s="48"/>
      <c r="D1021" s="48"/>
      <c r="E1021" s="48"/>
      <c r="F1021" s="48"/>
      <c r="G1021" s="48"/>
      <c r="H1021" s="48"/>
      <c r="I1021" s="48"/>
      <c r="J1021" s="48"/>
    </row>
    <row r="1022" spans="1:10">
      <c r="A1022" s="48"/>
      <c r="B1022" s="48"/>
      <c r="C1022" s="48"/>
      <c r="D1022" s="48"/>
      <c r="E1022" s="48"/>
      <c r="F1022" s="48"/>
      <c r="G1022" s="48"/>
      <c r="H1022" s="48"/>
      <c r="I1022" s="48"/>
      <c r="J1022" s="48"/>
    </row>
    <row r="1023" spans="1:10">
      <c r="A1023" s="48"/>
      <c r="B1023" s="48"/>
      <c r="C1023" s="48"/>
      <c r="D1023" s="48"/>
      <c r="E1023" s="48"/>
      <c r="F1023" s="48"/>
      <c r="G1023" s="48"/>
      <c r="H1023" s="48"/>
      <c r="I1023" s="48"/>
      <c r="J1023" s="48"/>
    </row>
    <row r="1024" spans="1:10">
      <c r="A1024" s="48"/>
      <c r="B1024" s="48"/>
      <c r="C1024" s="48"/>
      <c r="D1024" s="48"/>
      <c r="E1024" s="48"/>
      <c r="F1024" s="48"/>
      <c r="G1024" s="48"/>
      <c r="H1024" s="48"/>
      <c r="I1024" s="48"/>
      <c r="J1024" s="48"/>
    </row>
    <row r="1025" spans="1:10">
      <c r="A1025" s="48"/>
      <c r="B1025" s="48"/>
      <c r="C1025" s="48"/>
      <c r="D1025" s="48"/>
      <c r="E1025" s="48"/>
      <c r="F1025" s="48"/>
      <c r="G1025" s="48"/>
      <c r="H1025" s="48"/>
      <c r="I1025" s="48"/>
      <c r="J1025" s="48"/>
    </row>
    <row r="1026" spans="1:10">
      <c r="A1026" s="48"/>
      <c r="B1026" s="48"/>
      <c r="C1026" s="48"/>
      <c r="D1026" s="48"/>
      <c r="E1026" s="48"/>
      <c r="F1026" s="48"/>
      <c r="G1026" s="48"/>
      <c r="H1026" s="48"/>
      <c r="I1026" s="48"/>
      <c r="J1026" s="48"/>
    </row>
    <row r="1027" spans="1:10">
      <c r="A1027" s="48"/>
      <c r="B1027" s="48"/>
      <c r="C1027" s="48"/>
      <c r="D1027" s="48"/>
      <c r="E1027" s="48"/>
      <c r="F1027" s="48"/>
      <c r="G1027" s="48"/>
      <c r="H1027" s="48"/>
      <c r="I1027" s="48"/>
      <c r="J1027" s="48"/>
    </row>
    <row r="1028" spans="1:10">
      <c r="A1028" s="48"/>
      <c r="B1028" s="48"/>
      <c r="C1028" s="48"/>
      <c r="D1028" s="48"/>
      <c r="E1028" s="48"/>
      <c r="F1028" s="48"/>
      <c r="G1028" s="48"/>
      <c r="H1028" s="48"/>
      <c r="I1028" s="48"/>
      <c r="J1028" s="48"/>
    </row>
    <row r="1029" spans="1:10">
      <c r="A1029" s="48"/>
      <c r="B1029" s="48"/>
      <c r="C1029" s="48"/>
      <c r="D1029" s="48"/>
      <c r="E1029" s="48"/>
      <c r="F1029" s="48"/>
      <c r="G1029" s="48"/>
      <c r="H1029" s="48"/>
      <c r="I1029" s="48"/>
      <c r="J1029" s="48"/>
    </row>
    <row r="1030" spans="1:10">
      <c r="A1030" s="48"/>
      <c r="B1030" s="48"/>
      <c r="C1030" s="48"/>
      <c r="D1030" s="48"/>
      <c r="E1030" s="48"/>
      <c r="F1030" s="48"/>
      <c r="G1030" s="48"/>
      <c r="H1030" s="48"/>
      <c r="I1030" s="48"/>
      <c r="J1030" s="48"/>
    </row>
    <row r="1031" spans="1:10">
      <c r="A1031" s="48"/>
      <c r="B1031" s="48"/>
      <c r="C1031" s="48"/>
      <c r="D1031" s="48"/>
      <c r="E1031" s="48"/>
      <c r="F1031" s="48"/>
      <c r="G1031" s="48"/>
      <c r="H1031" s="48"/>
      <c r="I1031" s="48"/>
      <c r="J1031" s="48"/>
    </row>
    <row r="1032" spans="1:10">
      <c r="A1032" s="48"/>
      <c r="B1032" s="48"/>
      <c r="C1032" s="48"/>
      <c r="D1032" s="48"/>
      <c r="E1032" s="48"/>
      <c r="F1032" s="48"/>
      <c r="G1032" s="48"/>
      <c r="H1032" s="48"/>
      <c r="I1032" s="48"/>
      <c r="J1032" s="48"/>
    </row>
    <row r="1033" spans="1:10">
      <c r="A1033" s="48"/>
      <c r="B1033" s="48"/>
      <c r="C1033" s="48"/>
      <c r="D1033" s="48"/>
      <c r="E1033" s="48"/>
      <c r="F1033" s="48"/>
      <c r="G1033" s="48"/>
      <c r="H1033" s="48"/>
      <c r="I1033" s="48"/>
      <c r="J1033" s="48"/>
    </row>
    <row r="1034" spans="1:10">
      <c r="A1034" s="48"/>
      <c r="B1034" s="48"/>
      <c r="C1034" s="48"/>
      <c r="D1034" s="48"/>
      <c r="E1034" s="48"/>
      <c r="F1034" s="48"/>
      <c r="G1034" s="48"/>
      <c r="H1034" s="48"/>
      <c r="I1034" s="48"/>
      <c r="J1034" s="48"/>
    </row>
    <row r="1035" spans="1:10">
      <c r="A1035" s="48"/>
      <c r="B1035" s="48"/>
      <c r="C1035" s="48"/>
      <c r="D1035" s="48"/>
      <c r="E1035" s="48"/>
      <c r="F1035" s="48"/>
      <c r="G1035" s="48"/>
      <c r="H1035" s="48"/>
      <c r="I1035" s="48"/>
      <c r="J1035" s="48"/>
    </row>
    <row r="1036" spans="1:10">
      <c r="A1036" s="48"/>
      <c r="B1036" s="48"/>
      <c r="C1036" s="48"/>
      <c r="D1036" s="48"/>
      <c r="E1036" s="48"/>
      <c r="F1036" s="48"/>
      <c r="G1036" s="48"/>
      <c r="H1036" s="48"/>
      <c r="I1036" s="48"/>
      <c r="J1036" s="48"/>
    </row>
    <row r="1037" spans="1:10">
      <c r="A1037" s="48"/>
      <c r="B1037" s="48"/>
      <c r="C1037" s="48"/>
      <c r="D1037" s="48"/>
      <c r="E1037" s="48"/>
      <c r="F1037" s="48"/>
      <c r="G1037" s="48"/>
      <c r="H1037" s="48"/>
      <c r="I1037" s="48"/>
      <c r="J1037" s="48"/>
    </row>
    <row r="1038" spans="1:10">
      <c r="A1038" s="48"/>
      <c r="B1038" s="48"/>
      <c r="C1038" s="48"/>
      <c r="D1038" s="48"/>
      <c r="E1038" s="48"/>
      <c r="F1038" s="48"/>
      <c r="G1038" s="48"/>
      <c r="H1038" s="48"/>
      <c r="I1038" s="48"/>
      <c r="J1038" s="48"/>
    </row>
    <row r="1039" spans="1:10">
      <c r="A1039" s="48"/>
      <c r="B1039" s="48"/>
      <c r="C1039" s="48"/>
      <c r="D1039" s="48"/>
      <c r="E1039" s="48"/>
      <c r="F1039" s="48"/>
      <c r="G1039" s="48"/>
      <c r="H1039" s="48"/>
      <c r="I1039" s="48"/>
      <c r="J1039" s="48"/>
    </row>
    <row r="1040" spans="1:10">
      <c r="A1040" s="48"/>
      <c r="B1040" s="48"/>
      <c r="C1040" s="48"/>
      <c r="D1040" s="48"/>
      <c r="E1040" s="48"/>
      <c r="F1040" s="48"/>
      <c r="G1040" s="48"/>
      <c r="H1040" s="48"/>
      <c r="I1040" s="48"/>
      <c r="J1040" s="48"/>
    </row>
    <row r="1041" spans="1:10">
      <c r="A1041" s="48"/>
      <c r="B1041" s="48"/>
      <c r="C1041" s="48"/>
      <c r="D1041" s="48"/>
      <c r="E1041" s="48"/>
      <c r="F1041" s="48"/>
      <c r="G1041" s="48"/>
      <c r="H1041" s="48"/>
      <c r="I1041" s="48"/>
      <c r="J1041" s="48"/>
    </row>
    <row r="1042" spans="1:10">
      <c r="A1042" s="48"/>
      <c r="B1042" s="48"/>
      <c r="C1042" s="48"/>
      <c r="D1042" s="48"/>
      <c r="E1042" s="48"/>
      <c r="F1042" s="48"/>
      <c r="G1042" s="48"/>
      <c r="H1042" s="48"/>
      <c r="I1042" s="48"/>
      <c r="J1042" s="48"/>
    </row>
    <row r="1043" spans="1:10">
      <c r="A1043" s="48"/>
      <c r="B1043" s="48"/>
      <c r="C1043" s="48"/>
      <c r="D1043" s="48"/>
      <c r="E1043" s="48"/>
      <c r="F1043" s="48"/>
      <c r="G1043" s="48"/>
      <c r="H1043" s="48"/>
      <c r="I1043" s="48"/>
      <c r="J1043" s="48"/>
    </row>
    <row r="1044" spans="1:10">
      <c r="A1044" s="48"/>
      <c r="B1044" s="48"/>
      <c r="C1044" s="48"/>
      <c r="D1044" s="48"/>
      <c r="E1044" s="48"/>
      <c r="F1044" s="48"/>
      <c r="G1044" s="48"/>
      <c r="H1044" s="48"/>
      <c r="I1044" s="48"/>
      <c r="J1044" s="48"/>
    </row>
    <row r="1045" spans="1:10">
      <c r="A1045" s="48"/>
      <c r="B1045" s="48"/>
      <c r="C1045" s="48"/>
      <c r="D1045" s="48"/>
      <c r="E1045" s="48"/>
      <c r="F1045" s="48"/>
      <c r="G1045" s="48"/>
      <c r="H1045" s="48"/>
      <c r="I1045" s="48"/>
      <c r="J1045" s="48"/>
    </row>
    <row r="1046" spans="1:10">
      <c r="A1046" s="48"/>
      <c r="B1046" s="48"/>
      <c r="C1046" s="48"/>
      <c r="D1046" s="48"/>
      <c r="E1046" s="48"/>
      <c r="F1046" s="48"/>
      <c r="G1046" s="48"/>
      <c r="H1046" s="48"/>
      <c r="I1046" s="48"/>
      <c r="J1046" s="48"/>
    </row>
    <row r="1047" spans="1:10">
      <c r="A1047" s="48"/>
      <c r="B1047" s="48"/>
      <c r="C1047" s="48"/>
      <c r="D1047" s="48"/>
      <c r="E1047" s="48"/>
      <c r="F1047" s="48"/>
      <c r="G1047" s="48"/>
      <c r="H1047" s="48"/>
      <c r="I1047" s="48"/>
      <c r="J1047" s="48"/>
    </row>
    <row r="1048" spans="1:10">
      <c r="A1048" s="48"/>
      <c r="B1048" s="48"/>
      <c r="C1048" s="48"/>
      <c r="D1048" s="48"/>
      <c r="E1048" s="48"/>
      <c r="F1048" s="48"/>
      <c r="G1048" s="48"/>
      <c r="H1048" s="48"/>
      <c r="I1048" s="48"/>
      <c r="J1048" s="48"/>
    </row>
    <row r="1049" spans="1:10">
      <c r="A1049" s="48"/>
      <c r="B1049" s="48"/>
      <c r="C1049" s="48"/>
      <c r="D1049" s="48"/>
      <c r="E1049" s="48"/>
      <c r="F1049" s="48"/>
      <c r="G1049" s="48"/>
      <c r="H1049" s="48"/>
      <c r="I1049" s="48"/>
      <c r="J1049" s="48"/>
    </row>
    <row r="1050" spans="1:10">
      <c r="A1050" s="48"/>
      <c r="B1050" s="48"/>
      <c r="C1050" s="48"/>
      <c r="D1050" s="48"/>
      <c r="E1050" s="48"/>
      <c r="F1050" s="48"/>
      <c r="G1050" s="48"/>
      <c r="H1050" s="48"/>
      <c r="I1050" s="48"/>
      <c r="J1050" s="48"/>
    </row>
    <row r="1051" spans="1:10">
      <c r="A1051" s="48"/>
      <c r="B1051" s="48"/>
      <c r="C1051" s="48"/>
      <c r="D1051" s="48"/>
      <c r="E1051" s="48"/>
      <c r="F1051" s="48"/>
      <c r="G1051" s="48"/>
      <c r="H1051" s="48"/>
      <c r="I1051" s="48"/>
      <c r="J1051" s="48"/>
    </row>
    <row r="1052" spans="1:10">
      <c r="A1052" s="48"/>
      <c r="B1052" s="48"/>
      <c r="C1052" s="48"/>
      <c r="D1052" s="48"/>
      <c r="E1052" s="48"/>
      <c r="F1052" s="48"/>
      <c r="G1052" s="48"/>
      <c r="H1052" s="48"/>
      <c r="I1052" s="48"/>
      <c r="J1052" s="48"/>
    </row>
    <row r="1053" spans="1:10">
      <c r="A1053" s="48"/>
      <c r="B1053" s="48"/>
      <c r="C1053" s="48"/>
      <c r="D1053" s="48"/>
      <c r="E1053" s="48"/>
      <c r="F1053" s="48"/>
      <c r="G1053" s="48"/>
      <c r="H1053" s="48"/>
      <c r="I1053" s="48"/>
      <c r="J1053" s="48"/>
    </row>
    <row r="1054" spans="1:10">
      <c r="A1054" s="48"/>
      <c r="B1054" s="48"/>
      <c r="C1054" s="48"/>
      <c r="D1054" s="48"/>
      <c r="E1054" s="48"/>
      <c r="F1054" s="48"/>
      <c r="G1054" s="48"/>
      <c r="H1054" s="48"/>
      <c r="I1054" s="48"/>
      <c r="J1054" s="48"/>
    </row>
    <row r="1055" spans="1:10">
      <c r="A1055" s="48"/>
      <c r="B1055" s="48"/>
      <c r="C1055" s="48"/>
      <c r="D1055" s="48"/>
      <c r="E1055" s="48"/>
      <c r="F1055" s="48"/>
      <c r="G1055" s="48"/>
      <c r="H1055" s="48"/>
      <c r="I1055" s="48"/>
      <c r="J1055" s="48"/>
    </row>
    <row r="1056" spans="1:10">
      <c r="A1056" s="48"/>
      <c r="B1056" s="48"/>
      <c r="C1056" s="48"/>
      <c r="D1056" s="48"/>
      <c r="E1056" s="48"/>
      <c r="F1056" s="48"/>
      <c r="G1056" s="48"/>
      <c r="H1056" s="48"/>
      <c r="I1056" s="48"/>
      <c r="J1056" s="48"/>
    </row>
    <row r="1057" spans="1:10">
      <c r="A1057" s="48"/>
      <c r="B1057" s="48"/>
      <c r="C1057" s="48"/>
      <c r="D1057" s="48"/>
      <c r="E1057" s="48"/>
      <c r="F1057" s="48"/>
      <c r="G1057" s="48"/>
      <c r="H1057" s="48"/>
      <c r="I1057" s="48"/>
      <c r="J1057" s="48"/>
    </row>
    <row r="1058" spans="1:10">
      <c r="A1058" s="48"/>
      <c r="B1058" s="48"/>
      <c r="C1058" s="48"/>
      <c r="D1058" s="48"/>
      <c r="E1058" s="48"/>
      <c r="F1058" s="48"/>
      <c r="G1058" s="48"/>
      <c r="H1058" s="48"/>
      <c r="I1058" s="48"/>
      <c r="J1058" s="48"/>
    </row>
    <row r="1059" spans="1:10">
      <c r="A1059" s="48"/>
      <c r="B1059" s="48"/>
      <c r="C1059" s="48"/>
      <c r="D1059" s="48"/>
      <c r="E1059" s="48"/>
      <c r="F1059" s="48"/>
      <c r="G1059" s="48"/>
      <c r="H1059" s="48"/>
      <c r="I1059" s="48"/>
      <c r="J1059" s="48"/>
    </row>
    <row r="1060" spans="1:10">
      <c r="A1060" s="48"/>
      <c r="B1060" s="48"/>
      <c r="C1060" s="48"/>
      <c r="D1060" s="48"/>
      <c r="E1060" s="48"/>
      <c r="F1060" s="48"/>
      <c r="G1060" s="48"/>
      <c r="H1060" s="48"/>
      <c r="I1060" s="48"/>
      <c r="J1060" s="48"/>
    </row>
    <row r="1061" spans="1:10">
      <c r="A1061" s="48"/>
      <c r="B1061" s="48"/>
      <c r="C1061" s="48"/>
      <c r="D1061" s="48"/>
      <c r="E1061" s="48"/>
      <c r="F1061" s="48"/>
      <c r="G1061" s="48"/>
      <c r="H1061" s="48"/>
      <c r="I1061" s="48"/>
      <c r="J1061" s="48"/>
    </row>
    <row r="1062" spans="1:10">
      <c r="A1062" s="48"/>
      <c r="B1062" s="48"/>
      <c r="C1062" s="48"/>
      <c r="D1062" s="48"/>
      <c r="E1062" s="48"/>
      <c r="F1062" s="48"/>
      <c r="G1062" s="48"/>
      <c r="H1062" s="48"/>
      <c r="I1062" s="48"/>
      <c r="J1062" s="48"/>
    </row>
    <row r="1063" spans="1:10">
      <c r="A1063" s="48"/>
      <c r="B1063" s="48"/>
      <c r="C1063" s="48"/>
      <c r="D1063" s="48"/>
      <c r="E1063" s="48"/>
      <c r="F1063" s="48"/>
      <c r="G1063" s="48"/>
      <c r="H1063" s="48"/>
      <c r="I1063" s="48"/>
      <c r="J1063" s="48"/>
    </row>
    <row r="1064" spans="1:10">
      <c r="A1064" s="48"/>
      <c r="B1064" s="48"/>
      <c r="C1064" s="48"/>
      <c r="D1064" s="48"/>
      <c r="E1064" s="48"/>
      <c r="F1064" s="48"/>
      <c r="G1064" s="48"/>
      <c r="H1064" s="48"/>
      <c r="I1064" s="48"/>
      <c r="J1064" s="48"/>
    </row>
    <row r="1065" spans="1:10">
      <c r="A1065" s="48"/>
      <c r="B1065" s="48"/>
      <c r="C1065" s="48"/>
      <c r="D1065" s="48"/>
      <c r="E1065" s="48"/>
      <c r="F1065" s="48"/>
      <c r="G1065" s="48"/>
      <c r="H1065" s="48"/>
      <c r="I1065" s="48"/>
      <c r="J1065" s="48"/>
    </row>
    <row r="1066" spans="1:10">
      <c r="A1066" s="48"/>
      <c r="B1066" s="48"/>
      <c r="C1066" s="48"/>
      <c r="D1066" s="48"/>
      <c r="E1066" s="48"/>
      <c r="F1066" s="48"/>
      <c r="G1066" s="48"/>
      <c r="H1066" s="48"/>
      <c r="I1066" s="48"/>
      <c r="J1066" s="48"/>
    </row>
    <row r="1067" spans="1:10">
      <c r="A1067" s="48"/>
      <c r="B1067" s="48"/>
      <c r="C1067" s="48"/>
      <c r="D1067" s="48"/>
      <c r="E1067" s="48"/>
      <c r="F1067" s="48"/>
      <c r="G1067" s="48"/>
      <c r="H1067" s="48"/>
      <c r="I1067" s="48"/>
      <c r="J1067" s="48"/>
    </row>
    <row r="1068" spans="1:10">
      <c r="A1068" s="48"/>
      <c r="B1068" s="48"/>
      <c r="C1068" s="48"/>
      <c r="D1068" s="48"/>
      <c r="E1068" s="48"/>
      <c r="F1068" s="48"/>
      <c r="G1068" s="48"/>
      <c r="H1068" s="48"/>
      <c r="I1068" s="48"/>
      <c r="J1068" s="48"/>
    </row>
    <row r="1069" spans="1:10">
      <c r="A1069" s="48"/>
      <c r="B1069" s="48"/>
      <c r="C1069" s="48"/>
      <c r="D1069" s="48"/>
      <c r="E1069" s="48"/>
      <c r="F1069" s="48"/>
      <c r="G1069" s="48"/>
      <c r="H1069" s="48"/>
      <c r="I1069" s="48"/>
      <c r="J1069" s="48"/>
    </row>
    <row r="1070" spans="1:10">
      <c r="A1070" s="48"/>
      <c r="B1070" s="48"/>
      <c r="C1070" s="48"/>
      <c r="D1070" s="48"/>
      <c r="E1070" s="48"/>
      <c r="F1070" s="48"/>
      <c r="G1070" s="48"/>
      <c r="H1070" s="48"/>
      <c r="I1070" s="48"/>
      <c r="J1070" s="48"/>
    </row>
    <row r="1071" spans="1:10">
      <c r="A1071" s="48"/>
      <c r="B1071" s="48"/>
      <c r="C1071" s="48"/>
      <c r="D1071" s="48"/>
      <c r="E1071" s="48"/>
      <c r="F1071" s="48"/>
      <c r="G1071" s="48"/>
      <c r="H1071" s="48"/>
      <c r="I1071" s="48"/>
      <c r="J1071" s="48"/>
    </row>
    <row r="1072" spans="1:10">
      <c r="A1072" s="48"/>
      <c r="B1072" s="48"/>
      <c r="C1072" s="48"/>
      <c r="D1072" s="48"/>
      <c r="E1072" s="48"/>
      <c r="F1072" s="48"/>
      <c r="G1072" s="48"/>
      <c r="H1072" s="48"/>
      <c r="I1072" s="48"/>
      <c r="J1072" s="48"/>
    </row>
    <row r="1073" spans="1:10">
      <c r="A1073" s="48"/>
      <c r="B1073" s="48"/>
      <c r="C1073" s="48"/>
      <c r="D1073" s="48"/>
      <c r="E1073" s="48"/>
      <c r="F1073" s="48"/>
      <c r="G1073" s="48"/>
      <c r="H1073" s="48"/>
      <c r="I1073" s="48"/>
      <c r="J1073" s="48"/>
    </row>
    <row r="1074" spans="1:10">
      <c r="A1074" s="48"/>
      <c r="B1074" s="48"/>
      <c r="C1074" s="48"/>
      <c r="D1074" s="48"/>
      <c r="E1074" s="48"/>
      <c r="F1074" s="48"/>
      <c r="G1074" s="48"/>
      <c r="H1074" s="48"/>
      <c r="I1074" s="48"/>
      <c r="J1074" s="48"/>
    </row>
    <row r="1075" spans="1:10">
      <c r="A1075" s="48"/>
      <c r="B1075" s="48"/>
      <c r="C1075" s="48"/>
      <c r="D1075" s="48"/>
      <c r="E1075" s="48"/>
      <c r="F1075" s="48"/>
      <c r="G1075" s="48"/>
      <c r="H1075" s="48"/>
      <c r="I1075" s="48"/>
      <c r="J1075" s="48"/>
    </row>
    <row r="1076" spans="1:10">
      <c r="A1076" s="48"/>
      <c r="B1076" s="48"/>
      <c r="C1076" s="48"/>
      <c r="D1076" s="48"/>
      <c r="E1076" s="48"/>
      <c r="F1076" s="48"/>
      <c r="G1076" s="48"/>
      <c r="H1076" s="48"/>
      <c r="I1076" s="48"/>
      <c r="J1076" s="48"/>
    </row>
    <row r="1077" spans="1:10">
      <c r="A1077" s="48"/>
      <c r="B1077" s="48"/>
      <c r="C1077" s="48"/>
      <c r="D1077" s="48"/>
      <c r="E1077" s="48"/>
      <c r="F1077" s="48"/>
      <c r="G1077" s="48"/>
      <c r="H1077" s="48"/>
      <c r="I1077" s="48"/>
      <c r="J1077" s="48"/>
    </row>
    <row r="1078" spans="1:10">
      <c r="A1078" s="48"/>
      <c r="B1078" s="48"/>
      <c r="C1078" s="48"/>
      <c r="D1078" s="48"/>
      <c r="E1078" s="48"/>
      <c r="F1078" s="48"/>
      <c r="G1078" s="48"/>
      <c r="H1078" s="48"/>
      <c r="I1078" s="48"/>
      <c r="J1078" s="48"/>
    </row>
    <row r="1079" spans="1:10">
      <c r="A1079" s="48"/>
      <c r="B1079" s="48"/>
      <c r="C1079" s="48"/>
      <c r="D1079" s="48"/>
      <c r="E1079" s="48"/>
      <c r="F1079" s="48"/>
      <c r="G1079" s="48"/>
      <c r="H1079" s="48"/>
      <c r="I1079" s="48"/>
      <c r="J1079" s="48"/>
    </row>
    <row r="1080" spans="1:10">
      <c r="A1080" s="48"/>
      <c r="B1080" s="48"/>
      <c r="C1080" s="48"/>
      <c r="D1080" s="48"/>
      <c r="E1080" s="48"/>
      <c r="F1080" s="48"/>
      <c r="G1080" s="48"/>
      <c r="H1080" s="48"/>
      <c r="I1080" s="48"/>
      <c r="J1080" s="48"/>
    </row>
    <row r="1081" spans="1:10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</row>
    <row r="1082" spans="1:10">
      <c r="A1082" s="48"/>
      <c r="B1082" s="48"/>
      <c r="C1082" s="48"/>
      <c r="D1082" s="48"/>
      <c r="E1082" s="48"/>
      <c r="F1082" s="48"/>
      <c r="G1082" s="48"/>
      <c r="H1082" s="48"/>
      <c r="I1082" s="48"/>
      <c r="J1082" s="48"/>
    </row>
    <row r="1083" spans="1:10">
      <c r="A1083" s="48"/>
      <c r="B1083" s="48"/>
      <c r="C1083" s="48"/>
      <c r="D1083" s="48"/>
      <c r="E1083" s="48"/>
      <c r="F1083" s="48"/>
      <c r="G1083" s="48"/>
      <c r="H1083" s="48"/>
      <c r="I1083" s="48"/>
      <c r="J1083" s="48"/>
    </row>
    <row r="1084" spans="1:10">
      <c r="A1084" s="48"/>
      <c r="B1084" s="48"/>
      <c r="C1084" s="48"/>
      <c r="D1084" s="48"/>
      <c r="E1084" s="48"/>
      <c r="F1084" s="48"/>
      <c r="G1084" s="48"/>
      <c r="H1084" s="48"/>
      <c r="I1084" s="48"/>
      <c r="J1084" s="48"/>
    </row>
    <row r="1085" spans="1:10">
      <c r="A1085" s="48"/>
      <c r="B1085" s="48"/>
      <c r="C1085" s="48"/>
      <c r="D1085" s="48"/>
      <c r="E1085" s="48"/>
      <c r="F1085" s="48"/>
      <c r="G1085" s="48"/>
      <c r="H1085" s="48"/>
      <c r="I1085" s="48"/>
      <c r="J1085" s="48"/>
    </row>
    <row r="1086" spans="1:10">
      <c r="A1086" s="48"/>
      <c r="B1086" s="48"/>
      <c r="C1086" s="48"/>
      <c r="D1086" s="48"/>
      <c r="E1086" s="48"/>
      <c r="F1086" s="48"/>
      <c r="G1086" s="48"/>
      <c r="H1086" s="48"/>
      <c r="I1086" s="48"/>
      <c r="J1086" s="48"/>
    </row>
    <row r="1087" spans="1:10">
      <c r="A1087" s="48"/>
      <c r="B1087" s="48"/>
      <c r="C1087" s="48"/>
      <c r="D1087" s="48"/>
      <c r="E1087" s="48"/>
      <c r="F1087" s="48"/>
      <c r="G1087" s="48"/>
      <c r="H1087" s="48"/>
      <c r="I1087" s="48"/>
      <c r="J1087" s="48"/>
    </row>
    <row r="1088" spans="1:10">
      <c r="A1088" s="48"/>
      <c r="B1088" s="48"/>
      <c r="C1088" s="48"/>
      <c r="D1088" s="48"/>
      <c r="E1088" s="48"/>
      <c r="F1088" s="48"/>
      <c r="G1088" s="48"/>
      <c r="H1088" s="48"/>
      <c r="I1088" s="48"/>
      <c r="J1088" s="48"/>
    </row>
    <row r="1089" spans="1:10">
      <c r="A1089" s="48"/>
      <c r="B1089" s="48"/>
      <c r="C1089" s="48"/>
      <c r="D1089" s="48"/>
      <c r="E1089" s="48"/>
      <c r="F1089" s="48"/>
      <c r="G1089" s="48"/>
      <c r="H1089" s="48"/>
      <c r="I1089" s="48"/>
      <c r="J1089" s="48"/>
    </row>
    <row r="1090" spans="1:10">
      <c r="A1090" s="48"/>
      <c r="B1090" s="48"/>
      <c r="C1090" s="48"/>
      <c r="D1090" s="48"/>
      <c r="E1090" s="48"/>
      <c r="F1090" s="48"/>
      <c r="G1090" s="48"/>
      <c r="H1090" s="48"/>
      <c r="I1090" s="48"/>
      <c r="J1090" s="48"/>
    </row>
    <row r="1091" spans="1:10">
      <c r="A1091" s="48"/>
      <c r="B1091" s="48"/>
      <c r="C1091" s="48"/>
      <c r="D1091" s="48"/>
      <c r="E1091" s="48"/>
      <c r="F1091" s="48"/>
      <c r="G1091" s="48"/>
      <c r="H1091" s="48"/>
      <c r="I1091" s="48"/>
      <c r="J1091" s="48"/>
    </row>
    <row r="1092" spans="1:10">
      <c r="A1092" s="48"/>
      <c r="B1092" s="48"/>
      <c r="C1092" s="48"/>
      <c r="D1092" s="48"/>
      <c r="E1092" s="48"/>
      <c r="F1092" s="48"/>
      <c r="G1092" s="48"/>
      <c r="H1092" s="48"/>
      <c r="I1092" s="48"/>
      <c r="J1092" s="48"/>
    </row>
    <row r="1093" spans="1:10">
      <c r="A1093" s="48"/>
      <c r="B1093" s="48"/>
      <c r="C1093" s="48"/>
      <c r="D1093" s="48"/>
      <c r="E1093" s="48"/>
      <c r="F1093" s="48"/>
      <c r="G1093" s="48"/>
      <c r="H1093" s="48"/>
      <c r="I1093" s="48"/>
      <c r="J1093" s="48"/>
    </row>
    <row r="1094" spans="1:10">
      <c r="A1094" s="48"/>
      <c r="B1094" s="48"/>
      <c r="C1094" s="48"/>
      <c r="D1094" s="48"/>
      <c r="E1094" s="48"/>
      <c r="F1094" s="48"/>
      <c r="G1094" s="48"/>
      <c r="H1094" s="48"/>
      <c r="I1094" s="48"/>
      <c r="J1094" s="48"/>
    </row>
    <row r="1095" spans="1:10">
      <c r="A1095" s="48"/>
      <c r="B1095" s="48"/>
      <c r="C1095" s="48"/>
      <c r="D1095" s="48"/>
      <c r="E1095" s="48"/>
      <c r="F1095" s="48"/>
      <c r="G1095" s="48"/>
      <c r="H1095" s="48"/>
      <c r="I1095" s="48"/>
      <c r="J1095" s="48"/>
    </row>
    <row r="1096" spans="1:10">
      <c r="A1096" s="48"/>
      <c r="B1096" s="48"/>
      <c r="C1096" s="48"/>
      <c r="D1096" s="48"/>
      <c r="E1096" s="48"/>
      <c r="F1096" s="48"/>
      <c r="G1096" s="48"/>
      <c r="H1096" s="48"/>
      <c r="I1096" s="48"/>
      <c r="J1096" s="48"/>
    </row>
    <row r="1097" spans="1:10">
      <c r="A1097" s="48"/>
      <c r="B1097" s="48"/>
      <c r="C1097" s="48"/>
      <c r="D1097" s="48"/>
      <c r="E1097" s="48"/>
      <c r="F1097" s="48"/>
      <c r="G1097" s="48"/>
      <c r="H1097" s="48"/>
      <c r="I1097" s="48"/>
      <c r="J1097" s="48"/>
    </row>
    <row r="1098" spans="1:10">
      <c r="A1098" s="48"/>
      <c r="B1098" s="48"/>
      <c r="C1098" s="48"/>
      <c r="D1098" s="48"/>
      <c r="E1098" s="48"/>
      <c r="F1098" s="48"/>
      <c r="G1098" s="48"/>
      <c r="H1098" s="48"/>
      <c r="I1098" s="48"/>
      <c r="J1098" s="48"/>
    </row>
    <row r="1099" spans="1:10">
      <c r="A1099" s="48"/>
      <c r="B1099" s="48"/>
      <c r="C1099" s="48"/>
      <c r="D1099" s="48"/>
      <c r="E1099" s="48"/>
      <c r="F1099" s="48"/>
      <c r="G1099" s="48"/>
      <c r="H1099" s="48"/>
      <c r="I1099" s="48"/>
      <c r="J1099" s="48"/>
    </row>
    <row r="1100" spans="1:10">
      <c r="A1100" s="48"/>
      <c r="B1100" s="48"/>
      <c r="C1100" s="48"/>
      <c r="D1100" s="48"/>
      <c r="E1100" s="48"/>
      <c r="F1100" s="48"/>
      <c r="G1100" s="48"/>
      <c r="H1100" s="48"/>
      <c r="I1100" s="48"/>
      <c r="J1100" s="48"/>
    </row>
    <row r="1101" spans="1:10">
      <c r="A1101" s="48"/>
      <c r="B1101" s="48"/>
      <c r="C1101" s="48"/>
      <c r="D1101" s="48"/>
      <c r="E1101" s="48"/>
      <c r="F1101" s="48"/>
      <c r="G1101" s="48"/>
      <c r="H1101" s="48"/>
      <c r="I1101" s="48"/>
      <c r="J1101" s="48"/>
    </row>
    <row r="1102" spans="1:10">
      <c r="A1102" s="48"/>
      <c r="B1102" s="48"/>
      <c r="C1102" s="48"/>
      <c r="D1102" s="48"/>
      <c r="E1102" s="48"/>
      <c r="F1102" s="48"/>
      <c r="G1102" s="48"/>
      <c r="H1102" s="48"/>
      <c r="I1102" s="48"/>
      <c r="J1102" s="48"/>
    </row>
    <row r="1103" spans="1:10">
      <c r="A1103" s="48"/>
      <c r="B1103" s="48"/>
      <c r="C1103" s="48"/>
      <c r="D1103" s="48"/>
      <c r="E1103" s="48"/>
      <c r="F1103" s="48"/>
      <c r="G1103" s="48"/>
      <c r="H1103" s="48"/>
      <c r="I1103" s="48"/>
      <c r="J1103" s="48"/>
    </row>
    <row r="1104" spans="1:10">
      <c r="A1104" s="48"/>
      <c r="B1104" s="48"/>
      <c r="C1104" s="48"/>
      <c r="D1104" s="48"/>
      <c r="E1104" s="48"/>
      <c r="F1104" s="48"/>
      <c r="G1104" s="48"/>
      <c r="H1104" s="48"/>
      <c r="I1104" s="48"/>
      <c r="J1104" s="48"/>
    </row>
    <row r="1105" spans="1:10">
      <c r="A1105" s="48"/>
      <c r="B1105" s="48"/>
      <c r="C1105" s="48"/>
      <c r="D1105" s="48"/>
      <c r="E1105" s="48"/>
      <c r="F1105" s="48"/>
      <c r="G1105" s="48"/>
      <c r="H1105" s="48"/>
      <c r="I1105" s="48"/>
      <c r="J1105" s="48"/>
    </row>
    <row r="1106" spans="1:10">
      <c r="A1106" s="48"/>
      <c r="B1106" s="48"/>
      <c r="C1106" s="48"/>
      <c r="D1106" s="48"/>
      <c r="E1106" s="48"/>
      <c r="F1106" s="48"/>
      <c r="G1106" s="48"/>
      <c r="H1106" s="48"/>
      <c r="I1106" s="48"/>
      <c r="J1106" s="48"/>
    </row>
    <row r="1107" spans="1:10">
      <c r="A1107" s="48"/>
      <c r="B1107" s="48"/>
      <c r="C1107" s="48"/>
      <c r="D1107" s="48"/>
      <c r="E1107" s="48"/>
      <c r="F1107" s="48"/>
      <c r="G1107" s="48"/>
      <c r="H1107" s="48"/>
      <c r="I1107" s="48"/>
      <c r="J1107" s="48"/>
    </row>
    <row r="1108" spans="1:10">
      <c r="A1108" s="48"/>
      <c r="B1108" s="48"/>
      <c r="C1108" s="48"/>
      <c r="D1108" s="48"/>
      <c r="E1108" s="48"/>
      <c r="F1108" s="48"/>
      <c r="G1108" s="48"/>
      <c r="H1108" s="48"/>
      <c r="I1108" s="48"/>
      <c r="J1108" s="48"/>
    </row>
    <row r="1109" spans="1:10">
      <c r="A1109" s="48"/>
      <c r="B1109" s="48"/>
      <c r="C1109" s="48"/>
      <c r="D1109" s="48"/>
      <c r="E1109" s="48"/>
      <c r="F1109" s="48"/>
      <c r="G1109" s="48"/>
      <c r="H1109" s="48"/>
      <c r="I1109" s="48"/>
      <c r="J1109" s="48"/>
    </row>
    <row r="1110" spans="1:10">
      <c r="A1110" s="48"/>
      <c r="B1110" s="48"/>
      <c r="C1110" s="48"/>
      <c r="D1110" s="48"/>
      <c r="E1110" s="48"/>
      <c r="F1110" s="48"/>
      <c r="G1110" s="48"/>
      <c r="H1110" s="48"/>
      <c r="I1110" s="48"/>
      <c r="J1110" s="48"/>
    </row>
    <row r="1111" spans="1:10">
      <c r="A1111" s="48"/>
      <c r="B1111" s="48"/>
      <c r="C1111" s="48"/>
      <c r="D1111" s="48"/>
      <c r="E1111" s="48"/>
      <c r="F1111" s="48"/>
      <c r="G1111" s="48"/>
      <c r="H1111" s="48"/>
      <c r="I1111" s="48"/>
      <c r="J1111" s="48"/>
    </row>
    <row r="1112" spans="1:10">
      <c r="A1112" s="48"/>
      <c r="B1112" s="48"/>
      <c r="C1112" s="48"/>
      <c r="D1112" s="48"/>
      <c r="E1112" s="48"/>
      <c r="F1112" s="48"/>
      <c r="G1112" s="48"/>
      <c r="H1112" s="48"/>
      <c r="I1112" s="48"/>
      <c r="J1112" s="48"/>
    </row>
    <row r="1113" spans="1:10">
      <c r="A1113" s="48"/>
      <c r="B1113" s="48"/>
      <c r="C1113" s="48"/>
      <c r="D1113" s="48"/>
      <c r="E1113" s="48"/>
      <c r="F1113" s="48"/>
      <c r="G1113" s="48"/>
      <c r="H1113" s="48"/>
      <c r="I1113" s="48"/>
      <c r="J1113" s="48"/>
    </row>
    <row r="1114" spans="1:10">
      <c r="A1114" s="48"/>
      <c r="B1114" s="48"/>
      <c r="C1114" s="48"/>
      <c r="D1114" s="48"/>
      <c r="E1114" s="48"/>
      <c r="F1114" s="48"/>
      <c r="G1114" s="48"/>
      <c r="H1114" s="48"/>
      <c r="I1114" s="48"/>
      <c r="J1114" s="48"/>
    </row>
    <row r="1115" spans="1:10">
      <c r="A1115" s="48"/>
      <c r="B1115" s="48"/>
      <c r="C1115" s="48"/>
      <c r="D1115" s="48"/>
      <c r="E1115" s="48"/>
      <c r="F1115" s="48"/>
      <c r="G1115" s="48"/>
      <c r="H1115" s="48"/>
      <c r="I1115" s="48"/>
      <c r="J1115" s="48"/>
    </row>
    <row r="1116" spans="1:10">
      <c r="A1116" s="48"/>
      <c r="B1116" s="48"/>
      <c r="C1116" s="48"/>
      <c r="D1116" s="48"/>
      <c r="E1116" s="48"/>
      <c r="F1116" s="48"/>
      <c r="G1116" s="48"/>
      <c r="H1116" s="48"/>
      <c r="I1116" s="48"/>
      <c r="J1116" s="48"/>
    </row>
    <row r="1117" spans="1:10">
      <c r="A1117" s="48"/>
      <c r="B1117" s="48"/>
      <c r="C1117" s="48"/>
      <c r="D1117" s="48"/>
      <c r="E1117" s="48"/>
      <c r="F1117" s="48"/>
      <c r="G1117" s="48"/>
      <c r="H1117" s="48"/>
      <c r="I1117" s="48"/>
      <c r="J1117" s="48"/>
    </row>
    <row r="1118" spans="1:10">
      <c r="A1118" s="48"/>
      <c r="B1118" s="48"/>
      <c r="C1118" s="48"/>
      <c r="D1118" s="48"/>
      <c r="E1118" s="48"/>
      <c r="F1118" s="48"/>
      <c r="G1118" s="48"/>
      <c r="H1118" s="48"/>
      <c r="I1118" s="48"/>
      <c r="J1118" s="48"/>
    </row>
    <row r="1119" spans="1:10">
      <c r="A1119" s="48"/>
      <c r="B1119" s="48"/>
      <c r="C1119" s="48"/>
      <c r="D1119" s="48"/>
      <c r="E1119" s="48"/>
      <c r="F1119" s="48"/>
      <c r="G1119" s="48"/>
      <c r="H1119" s="48"/>
      <c r="I1119" s="48"/>
      <c r="J1119" s="48"/>
    </row>
    <row r="1120" spans="1:10">
      <c r="A1120" s="48"/>
      <c r="B1120" s="48"/>
      <c r="C1120" s="48"/>
      <c r="D1120" s="48"/>
      <c r="E1120" s="48"/>
      <c r="F1120" s="48"/>
      <c r="G1120" s="48"/>
      <c r="H1120" s="48"/>
      <c r="I1120" s="48"/>
      <c r="J1120" s="48"/>
    </row>
    <row r="1121" spans="1:10">
      <c r="A1121" s="48"/>
      <c r="B1121" s="48"/>
      <c r="C1121" s="48"/>
      <c r="D1121" s="48"/>
      <c r="E1121" s="48"/>
      <c r="F1121" s="48"/>
      <c r="G1121" s="48"/>
      <c r="H1121" s="48"/>
      <c r="I1121" s="48"/>
      <c r="J1121" s="48"/>
    </row>
    <row r="1122" spans="1:10">
      <c r="A1122" s="48"/>
      <c r="B1122" s="48"/>
      <c r="C1122" s="48"/>
      <c r="D1122" s="48"/>
      <c r="E1122" s="48"/>
      <c r="F1122" s="48"/>
      <c r="G1122" s="48"/>
      <c r="H1122" s="48"/>
      <c r="I1122" s="48"/>
      <c r="J1122" s="48"/>
    </row>
    <row r="1123" spans="1:10">
      <c r="A1123" s="48"/>
      <c r="B1123" s="48"/>
      <c r="C1123" s="48"/>
      <c r="D1123" s="48"/>
      <c r="E1123" s="48"/>
      <c r="F1123" s="48"/>
      <c r="G1123" s="48"/>
      <c r="H1123" s="48"/>
      <c r="I1123" s="48"/>
      <c r="J1123" s="48"/>
    </row>
    <row r="1124" spans="1:10">
      <c r="A1124" s="48"/>
      <c r="B1124" s="48"/>
      <c r="C1124" s="48"/>
      <c r="D1124" s="48"/>
      <c r="E1124" s="48"/>
      <c r="F1124" s="48"/>
      <c r="G1124" s="48"/>
      <c r="H1124" s="48"/>
      <c r="I1124" s="48"/>
      <c r="J1124" s="48"/>
    </row>
    <row r="1125" spans="1:10">
      <c r="A1125" s="48"/>
      <c r="B1125" s="48"/>
      <c r="C1125" s="48"/>
      <c r="D1125" s="48"/>
      <c r="E1125" s="48"/>
      <c r="F1125" s="48"/>
      <c r="G1125" s="48"/>
      <c r="H1125" s="48"/>
      <c r="I1125" s="48"/>
      <c r="J1125" s="48"/>
    </row>
    <row r="1126" spans="1:10">
      <c r="A1126" s="48"/>
      <c r="B1126" s="48"/>
      <c r="C1126" s="48"/>
      <c r="D1126" s="48"/>
      <c r="E1126" s="48"/>
      <c r="F1126" s="48"/>
      <c r="G1126" s="48"/>
      <c r="H1126" s="48"/>
      <c r="I1126" s="48"/>
      <c r="J1126" s="48"/>
    </row>
    <row r="1127" spans="1:10">
      <c r="A1127" s="48"/>
      <c r="B1127" s="48"/>
      <c r="C1127" s="48"/>
      <c r="D1127" s="48"/>
      <c r="E1127" s="48"/>
      <c r="F1127" s="48"/>
      <c r="G1127" s="48"/>
      <c r="H1127" s="48"/>
      <c r="I1127" s="48"/>
      <c r="J1127" s="48"/>
    </row>
    <row r="1128" spans="1:10">
      <c r="A1128" s="48"/>
      <c r="B1128" s="48"/>
      <c r="C1128" s="48"/>
      <c r="D1128" s="48"/>
      <c r="E1128" s="48"/>
      <c r="F1128" s="48"/>
      <c r="G1128" s="48"/>
      <c r="H1128" s="48"/>
      <c r="I1128" s="48"/>
      <c r="J1128" s="48"/>
    </row>
    <row r="1129" spans="1:10">
      <c r="A1129" s="48"/>
      <c r="B1129" s="48"/>
      <c r="C1129" s="48"/>
      <c r="D1129" s="48"/>
      <c r="E1129" s="48"/>
      <c r="F1129" s="48"/>
      <c r="G1129" s="48"/>
      <c r="H1129" s="48"/>
      <c r="I1129" s="48"/>
      <c r="J1129" s="48"/>
    </row>
    <row r="1130" spans="1:10">
      <c r="A1130" s="48"/>
      <c r="B1130" s="48"/>
      <c r="C1130" s="48"/>
      <c r="D1130" s="48"/>
      <c r="E1130" s="48"/>
      <c r="F1130" s="48"/>
      <c r="G1130" s="48"/>
      <c r="H1130" s="48"/>
      <c r="I1130" s="48"/>
      <c r="J1130" s="48"/>
    </row>
    <row r="1131" spans="1:10">
      <c r="A1131" s="48"/>
      <c r="B1131" s="48"/>
      <c r="C1131" s="48"/>
      <c r="D1131" s="48"/>
      <c r="E1131" s="48"/>
      <c r="F1131" s="48"/>
      <c r="G1131" s="48"/>
      <c r="H1131" s="48"/>
      <c r="I1131" s="48"/>
      <c r="J1131" s="48"/>
    </row>
    <row r="1132" spans="1:10">
      <c r="A1132" s="48"/>
      <c r="B1132" s="48"/>
      <c r="C1132" s="48"/>
      <c r="D1132" s="48"/>
      <c r="E1132" s="48"/>
      <c r="F1132" s="48"/>
      <c r="G1132" s="48"/>
      <c r="H1132" s="48"/>
      <c r="I1132" s="48"/>
      <c r="J1132" s="48"/>
    </row>
    <row r="1133" spans="1:10">
      <c r="A1133" s="48"/>
      <c r="B1133" s="48"/>
      <c r="C1133" s="48"/>
      <c r="D1133" s="48"/>
      <c r="E1133" s="48"/>
      <c r="F1133" s="48"/>
      <c r="G1133" s="48"/>
      <c r="H1133" s="48"/>
      <c r="I1133" s="48"/>
      <c r="J1133" s="48"/>
    </row>
    <row r="1134" spans="1:10">
      <c r="A1134" s="48"/>
      <c r="B1134" s="48"/>
      <c r="C1134" s="48"/>
      <c r="D1134" s="48"/>
      <c r="E1134" s="48"/>
      <c r="F1134" s="48"/>
      <c r="G1134" s="48"/>
      <c r="H1134" s="48"/>
      <c r="I1134" s="48"/>
      <c r="J1134" s="48"/>
    </row>
    <row r="1135" spans="1:10">
      <c r="A1135" s="48"/>
      <c r="B1135" s="48"/>
      <c r="C1135" s="48"/>
      <c r="D1135" s="48"/>
      <c r="E1135" s="48"/>
      <c r="F1135" s="48"/>
      <c r="G1135" s="48"/>
      <c r="H1135" s="48"/>
      <c r="I1135" s="48"/>
      <c r="J1135" s="48"/>
    </row>
    <row r="1136" spans="1:10">
      <c r="A1136" s="48"/>
      <c r="B1136" s="48"/>
      <c r="C1136" s="48"/>
      <c r="D1136" s="48"/>
      <c r="E1136" s="48"/>
      <c r="F1136" s="48"/>
      <c r="G1136" s="48"/>
      <c r="H1136" s="48"/>
      <c r="I1136" s="48"/>
      <c r="J1136" s="48"/>
    </row>
    <row r="1137" spans="1:10">
      <c r="A1137" s="48"/>
      <c r="B1137" s="48"/>
      <c r="C1137" s="48"/>
      <c r="D1137" s="48"/>
      <c r="E1137" s="48"/>
      <c r="F1137" s="48"/>
      <c r="G1137" s="48"/>
      <c r="H1137" s="48"/>
      <c r="I1137" s="48"/>
      <c r="J1137" s="48"/>
    </row>
    <row r="1138" spans="1:10">
      <c r="A1138" s="48"/>
      <c r="B1138" s="48"/>
      <c r="C1138" s="48"/>
      <c r="D1138" s="48"/>
      <c r="E1138" s="48"/>
      <c r="F1138" s="48"/>
      <c r="G1138" s="48"/>
      <c r="H1138" s="48"/>
      <c r="I1138" s="48"/>
      <c r="J1138" s="48"/>
    </row>
    <row r="1139" spans="1:10">
      <c r="A1139" s="48"/>
      <c r="B1139" s="48"/>
      <c r="C1139" s="48"/>
      <c r="D1139" s="48"/>
      <c r="E1139" s="48"/>
      <c r="F1139" s="48"/>
      <c r="G1139" s="48"/>
      <c r="H1139" s="48"/>
      <c r="I1139" s="48"/>
      <c r="J1139" s="48"/>
    </row>
    <row r="1140" spans="1:10">
      <c r="A1140" s="48"/>
      <c r="B1140" s="48"/>
      <c r="C1140" s="48"/>
      <c r="D1140" s="48"/>
      <c r="E1140" s="48"/>
      <c r="F1140" s="48"/>
      <c r="G1140" s="48"/>
      <c r="H1140" s="48"/>
      <c r="I1140" s="48"/>
      <c r="J1140" s="48"/>
    </row>
    <row r="1141" spans="1:10">
      <c r="A1141" s="48"/>
      <c r="B1141" s="48"/>
      <c r="C1141" s="48"/>
      <c r="D1141" s="48"/>
      <c r="E1141" s="48"/>
      <c r="F1141" s="48"/>
      <c r="G1141" s="48"/>
      <c r="H1141" s="48"/>
      <c r="I1141" s="48"/>
      <c r="J1141" s="48"/>
    </row>
    <row r="1142" spans="1:10">
      <c r="A1142" s="48"/>
      <c r="B1142" s="48"/>
      <c r="C1142" s="48"/>
      <c r="D1142" s="48"/>
      <c r="E1142" s="48"/>
      <c r="F1142" s="48"/>
      <c r="G1142" s="48"/>
      <c r="H1142" s="48"/>
      <c r="I1142" s="48"/>
      <c r="J1142" s="48"/>
    </row>
    <row r="1143" spans="1:10">
      <c r="A1143" s="48"/>
      <c r="B1143" s="48"/>
      <c r="C1143" s="48"/>
      <c r="D1143" s="48"/>
      <c r="E1143" s="48"/>
      <c r="F1143" s="48"/>
      <c r="G1143" s="48"/>
      <c r="H1143" s="48"/>
      <c r="I1143" s="48"/>
      <c r="J1143" s="48"/>
    </row>
    <row r="1144" spans="1:10">
      <c r="A1144" s="48"/>
      <c r="B1144" s="48"/>
      <c r="C1144" s="48"/>
      <c r="D1144" s="48"/>
      <c r="E1144" s="48"/>
      <c r="F1144" s="48"/>
      <c r="G1144" s="48"/>
      <c r="H1144" s="48"/>
      <c r="I1144" s="48"/>
      <c r="J1144" s="48"/>
    </row>
    <row r="1145" spans="1:10">
      <c r="A1145" s="48"/>
      <c r="B1145" s="48"/>
      <c r="C1145" s="48"/>
      <c r="D1145" s="48"/>
      <c r="E1145" s="48"/>
      <c r="F1145" s="48"/>
      <c r="G1145" s="48"/>
      <c r="H1145" s="48"/>
      <c r="I1145" s="48"/>
      <c r="J1145" s="48"/>
    </row>
    <row r="1146" spans="1:10">
      <c r="A1146" s="48"/>
      <c r="B1146" s="48"/>
      <c r="C1146" s="48"/>
      <c r="D1146" s="48"/>
      <c r="E1146" s="48"/>
      <c r="F1146" s="48"/>
      <c r="G1146" s="48"/>
      <c r="H1146" s="48"/>
      <c r="I1146" s="48"/>
      <c r="J1146" s="48"/>
    </row>
    <row r="1147" spans="1:10">
      <c r="A1147" s="48"/>
      <c r="B1147" s="48"/>
      <c r="C1147" s="48"/>
      <c r="D1147" s="48"/>
      <c r="E1147" s="48"/>
      <c r="F1147" s="48"/>
      <c r="G1147" s="48"/>
      <c r="H1147" s="48"/>
      <c r="I1147" s="48"/>
      <c r="J1147" s="48"/>
    </row>
    <row r="1148" spans="1:10">
      <c r="A1148" s="48"/>
      <c r="B1148" s="48"/>
      <c r="C1148" s="48"/>
      <c r="D1148" s="48"/>
      <c r="E1148" s="48"/>
      <c r="F1148" s="48"/>
      <c r="G1148" s="48"/>
      <c r="H1148" s="48"/>
      <c r="I1148" s="48"/>
      <c r="J1148" s="48"/>
    </row>
    <row r="1149" spans="1:10">
      <c r="A1149" s="48"/>
      <c r="B1149" s="48"/>
      <c r="C1149" s="48"/>
      <c r="D1149" s="48"/>
      <c r="E1149" s="48"/>
      <c r="F1149" s="48"/>
      <c r="G1149" s="48"/>
      <c r="H1149" s="48"/>
      <c r="I1149" s="48"/>
      <c r="J1149" s="48"/>
    </row>
    <row r="1150" spans="1:10">
      <c r="A1150" s="48"/>
      <c r="B1150" s="48"/>
      <c r="C1150" s="48"/>
      <c r="D1150" s="48"/>
      <c r="E1150" s="48"/>
      <c r="F1150" s="48"/>
      <c r="G1150" s="48"/>
      <c r="H1150" s="48"/>
      <c r="I1150" s="48"/>
      <c r="J1150" s="48"/>
    </row>
    <row r="1151" spans="1:10">
      <c r="A1151" s="48"/>
      <c r="B1151" s="48"/>
      <c r="C1151" s="48"/>
      <c r="D1151" s="48"/>
      <c r="E1151" s="48"/>
      <c r="F1151" s="48"/>
      <c r="G1151" s="48"/>
      <c r="H1151" s="48"/>
      <c r="I1151" s="48"/>
      <c r="J1151" s="48"/>
    </row>
    <row r="1152" spans="1:10">
      <c r="A1152" s="48"/>
      <c r="B1152" s="48"/>
      <c r="C1152" s="48"/>
      <c r="D1152" s="48"/>
      <c r="E1152" s="48"/>
      <c r="F1152" s="48"/>
      <c r="G1152" s="48"/>
      <c r="H1152" s="48"/>
      <c r="I1152" s="48"/>
      <c r="J1152" s="48"/>
    </row>
    <row r="1153" spans="1:10">
      <c r="A1153" s="48"/>
      <c r="B1153" s="48"/>
      <c r="C1153" s="48"/>
      <c r="D1153" s="48"/>
      <c r="E1153" s="48"/>
      <c r="F1153" s="48"/>
      <c r="G1153" s="48"/>
      <c r="H1153" s="48"/>
      <c r="I1153" s="48"/>
      <c r="J1153" s="48"/>
    </row>
    <row r="1154" spans="1:10">
      <c r="A1154" s="48"/>
      <c r="B1154" s="48"/>
      <c r="C1154" s="48"/>
      <c r="D1154" s="48"/>
      <c r="E1154" s="48"/>
      <c r="F1154" s="48"/>
      <c r="G1154" s="48"/>
      <c r="H1154" s="48"/>
      <c r="I1154" s="48"/>
      <c r="J1154" s="48"/>
    </row>
    <row r="1155" spans="1:10">
      <c r="A1155" s="48"/>
      <c r="B1155" s="48"/>
      <c r="C1155" s="48"/>
      <c r="D1155" s="48"/>
      <c r="E1155" s="48"/>
      <c r="F1155" s="48"/>
      <c r="G1155" s="48"/>
      <c r="H1155" s="48"/>
      <c r="I1155" s="48"/>
      <c r="J1155" s="48"/>
    </row>
    <row r="1156" spans="1:10">
      <c r="A1156" s="48"/>
      <c r="B1156" s="48"/>
      <c r="C1156" s="48"/>
      <c r="D1156" s="48"/>
      <c r="E1156" s="48"/>
      <c r="F1156" s="48"/>
      <c r="G1156" s="48"/>
      <c r="H1156" s="48"/>
      <c r="I1156" s="48"/>
      <c r="J1156" s="48"/>
    </row>
    <row r="1157" spans="1:10">
      <c r="A1157" s="48"/>
      <c r="B1157" s="48"/>
      <c r="C1157" s="48"/>
      <c r="D1157" s="48"/>
      <c r="E1157" s="48"/>
      <c r="F1157" s="48"/>
      <c r="G1157" s="48"/>
      <c r="H1157" s="48"/>
      <c r="I1157" s="48"/>
      <c r="J1157" s="48"/>
    </row>
    <row r="1158" spans="1:10">
      <c r="A1158" s="48"/>
      <c r="B1158" s="48"/>
      <c r="C1158" s="48"/>
      <c r="D1158" s="48"/>
      <c r="E1158" s="48"/>
      <c r="F1158" s="48"/>
      <c r="G1158" s="48"/>
      <c r="H1158" s="48"/>
      <c r="I1158" s="48"/>
      <c r="J1158" s="48"/>
    </row>
    <row r="1159" spans="1:10">
      <c r="A1159" s="48"/>
      <c r="B1159" s="48"/>
      <c r="C1159" s="48"/>
      <c r="D1159" s="48"/>
      <c r="E1159" s="48"/>
      <c r="F1159" s="48"/>
      <c r="G1159" s="48"/>
      <c r="H1159" s="48"/>
      <c r="I1159" s="48"/>
      <c r="J1159" s="48"/>
    </row>
    <row r="1160" spans="1:10">
      <c r="A1160" s="48"/>
      <c r="B1160" s="48"/>
      <c r="C1160" s="48"/>
      <c r="D1160" s="48"/>
      <c r="E1160" s="48"/>
      <c r="F1160" s="48"/>
      <c r="G1160" s="48"/>
      <c r="H1160" s="48"/>
      <c r="I1160" s="48"/>
      <c r="J1160" s="48"/>
    </row>
    <row r="1161" spans="1:10">
      <c r="A1161" s="48"/>
      <c r="B1161" s="48"/>
      <c r="C1161" s="48"/>
      <c r="D1161" s="48"/>
      <c r="E1161" s="48"/>
      <c r="F1161" s="48"/>
      <c r="G1161" s="48"/>
      <c r="H1161" s="48"/>
      <c r="I1161" s="48"/>
      <c r="J1161" s="48"/>
    </row>
    <row r="1162" spans="1:10">
      <c r="A1162" s="48"/>
      <c r="B1162" s="48"/>
      <c r="C1162" s="48"/>
      <c r="D1162" s="48"/>
      <c r="E1162" s="48"/>
      <c r="F1162" s="48"/>
      <c r="G1162" s="48"/>
      <c r="H1162" s="48"/>
      <c r="I1162" s="48"/>
      <c r="J1162" s="48"/>
    </row>
    <row r="1163" spans="1:10">
      <c r="A1163" s="48"/>
      <c r="B1163" s="48"/>
      <c r="C1163" s="48"/>
      <c r="D1163" s="48"/>
      <c r="E1163" s="48"/>
      <c r="F1163" s="48"/>
      <c r="G1163" s="48"/>
      <c r="H1163" s="48"/>
      <c r="I1163" s="48"/>
      <c r="J1163" s="48"/>
    </row>
    <row r="1164" spans="1:10">
      <c r="A1164" s="48"/>
      <c r="B1164" s="48"/>
      <c r="C1164" s="48"/>
      <c r="D1164" s="48"/>
      <c r="E1164" s="48"/>
      <c r="F1164" s="48"/>
      <c r="G1164" s="48"/>
      <c r="H1164" s="48"/>
      <c r="I1164" s="48"/>
      <c r="J1164" s="48"/>
    </row>
    <row r="1165" spans="1:10">
      <c r="A1165" s="48"/>
      <c r="B1165" s="48"/>
      <c r="C1165" s="48"/>
      <c r="D1165" s="48"/>
      <c r="E1165" s="48"/>
      <c r="F1165" s="48"/>
      <c r="G1165" s="48"/>
      <c r="H1165" s="48"/>
      <c r="I1165" s="48"/>
      <c r="J1165" s="48"/>
    </row>
    <row r="1166" spans="1:10">
      <c r="A1166" s="48"/>
      <c r="B1166" s="48"/>
      <c r="C1166" s="48"/>
      <c r="D1166" s="48"/>
      <c r="E1166" s="48"/>
      <c r="F1166" s="48"/>
      <c r="G1166" s="48"/>
      <c r="H1166" s="48"/>
      <c r="I1166" s="48"/>
      <c r="J1166" s="48"/>
    </row>
    <row r="1167" spans="1:10">
      <c r="A1167" s="48"/>
      <c r="B1167" s="48"/>
      <c r="C1167" s="48"/>
      <c r="D1167" s="48"/>
      <c r="E1167" s="48"/>
      <c r="F1167" s="48"/>
      <c r="G1167" s="48"/>
      <c r="H1167" s="48"/>
      <c r="I1167" s="48"/>
      <c r="J1167" s="48"/>
    </row>
    <row r="1168" spans="1:10">
      <c r="A1168" s="48"/>
      <c r="B1168" s="48"/>
      <c r="C1168" s="48"/>
      <c r="D1168" s="48"/>
      <c r="E1168" s="48"/>
      <c r="F1168" s="48"/>
      <c r="G1168" s="48"/>
      <c r="H1168" s="48"/>
      <c r="I1168" s="48"/>
      <c r="J1168" s="48"/>
    </row>
    <row r="1169" spans="1:10">
      <c r="A1169" s="48"/>
      <c r="B1169" s="48"/>
      <c r="C1169" s="48"/>
      <c r="D1169" s="48"/>
      <c r="E1169" s="48"/>
      <c r="F1169" s="48"/>
      <c r="G1169" s="48"/>
      <c r="H1169" s="48"/>
      <c r="I1169" s="48"/>
      <c r="J1169" s="48"/>
    </row>
    <row r="1170" spans="1:10">
      <c r="A1170" s="48"/>
      <c r="B1170" s="48"/>
      <c r="C1170" s="48"/>
      <c r="D1170" s="48"/>
      <c r="E1170" s="48"/>
      <c r="F1170" s="48"/>
      <c r="G1170" s="48"/>
      <c r="H1170" s="48"/>
      <c r="I1170" s="48"/>
      <c r="J1170" s="48"/>
    </row>
    <row r="1171" spans="1:10">
      <c r="A1171" s="48"/>
      <c r="B1171" s="48"/>
      <c r="C1171" s="48"/>
      <c r="D1171" s="48"/>
      <c r="E1171" s="48"/>
      <c r="F1171" s="48"/>
      <c r="G1171" s="48"/>
      <c r="H1171" s="48"/>
      <c r="I1171" s="48"/>
      <c r="J1171" s="48"/>
    </row>
    <row r="1172" spans="1:10">
      <c r="A1172" s="48"/>
      <c r="B1172" s="48"/>
      <c r="C1172" s="48"/>
      <c r="D1172" s="48"/>
      <c r="E1172" s="48"/>
      <c r="F1172" s="48"/>
      <c r="G1172" s="48"/>
      <c r="H1172" s="48"/>
      <c r="I1172" s="48"/>
      <c r="J1172" s="48"/>
    </row>
    <row r="1173" spans="1:10">
      <c r="A1173" s="48"/>
      <c r="B1173" s="48"/>
      <c r="C1173" s="48"/>
      <c r="D1173" s="48"/>
      <c r="E1173" s="48"/>
      <c r="F1173" s="48"/>
      <c r="G1173" s="48"/>
      <c r="H1173" s="48"/>
      <c r="I1173" s="48"/>
      <c r="J1173" s="48"/>
    </row>
    <row r="1174" spans="1:10">
      <c r="A1174" s="48"/>
      <c r="B1174" s="48"/>
      <c r="C1174" s="48"/>
      <c r="D1174" s="48"/>
      <c r="E1174" s="48"/>
      <c r="F1174" s="48"/>
      <c r="G1174" s="48"/>
      <c r="H1174" s="48"/>
      <c r="I1174" s="48"/>
      <c r="J1174" s="48"/>
    </row>
    <row r="1175" spans="1:10">
      <c r="A1175" s="48"/>
      <c r="B1175" s="48"/>
      <c r="C1175" s="48"/>
      <c r="D1175" s="48"/>
      <c r="E1175" s="48"/>
      <c r="F1175" s="48"/>
      <c r="G1175" s="48"/>
      <c r="H1175" s="48"/>
      <c r="I1175" s="48"/>
      <c r="J1175" s="48"/>
    </row>
    <row r="1176" spans="1:10">
      <c r="A1176" s="48"/>
      <c r="B1176" s="48"/>
      <c r="C1176" s="48"/>
      <c r="D1176" s="48"/>
      <c r="E1176" s="48"/>
      <c r="F1176" s="48"/>
      <c r="G1176" s="48"/>
      <c r="H1176" s="48"/>
      <c r="I1176" s="48"/>
      <c r="J1176" s="48"/>
    </row>
    <row r="1177" spans="1:10">
      <c r="A1177" s="48"/>
      <c r="B1177" s="48"/>
      <c r="C1177" s="48"/>
      <c r="D1177" s="48"/>
      <c r="E1177" s="48"/>
      <c r="F1177" s="48"/>
      <c r="G1177" s="48"/>
      <c r="H1177" s="48"/>
      <c r="I1177" s="48"/>
      <c r="J1177" s="48"/>
    </row>
    <row r="1178" spans="1:10">
      <c r="A1178" s="48"/>
      <c r="B1178" s="48"/>
      <c r="C1178" s="48"/>
      <c r="D1178" s="48"/>
      <c r="E1178" s="48"/>
      <c r="F1178" s="48"/>
      <c r="G1178" s="48"/>
      <c r="H1178" s="48"/>
      <c r="I1178" s="48"/>
      <c r="J1178" s="48"/>
    </row>
    <row r="1179" spans="1:10">
      <c r="A1179" s="48"/>
      <c r="B1179" s="48"/>
      <c r="C1179" s="48"/>
      <c r="D1179" s="48"/>
      <c r="E1179" s="48"/>
      <c r="F1179" s="48"/>
      <c r="G1179" s="48"/>
      <c r="H1179" s="48"/>
      <c r="I1179" s="48"/>
      <c r="J1179" s="48"/>
    </row>
    <row r="1180" spans="1:10">
      <c r="A1180" s="48"/>
      <c r="B1180" s="48"/>
      <c r="C1180" s="48"/>
      <c r="D1180" s="48"/>
      <c r="E1180" s="48"/>
      <c r="F1180" s="48"/>
      <c r="G1180" s="48"/>
      <c r="H1180" s="48"/>
      <c r="I1180" s="48"/>
      <c r="J1180" s="48"/>
    </row>
    <row r="1181" spans="1:10">
      <c r="A1181" s="48"/>
      <c r="B1181" s="48"/>
      <c r="C1181" s="48"/>
      <c r="D1181" s="48"/>
      <c r="E1181" s="48"/>
      <c r="F1181" s="48"/>
      <c r="G1181" s="48"/>
      <c r="H1181" s="48"/>
      <c r="I1181" s="48"/>
      <c r="J1181" s="48"/>
    </row>
    <row r="1182" spans="1:10">
      <c r="A1182" s="48"/>
      <c r="B1182" s="48"/>
      <c r="C1182" s="48"/>
      <c r="D1182" s="48"/>
      <c r="E1182" s="48"/>
      <c r="F1182" s="48"/>
      <c r="G1182" s="48"/>
      <c r="H1182" s="48"/>
      <c r="I1182" s="48"/>
      <c r="J1182" s="48"/>
    </row>
    <row r="1183" spans="1:10">
      <c r="A1183" s="48"/>
      <c r="B1183" s="48"/>
      <c r="C1183" s="48"/>
      <c r="D1183" s="48"/>
      <c r="E1183" s="48"/>
      <c r="F1183" s="48"/>
      <c r="G1183" s="48"/>
      <c r="H1183" s="48"/>
      <c r="I1183" s="48"/>
      <c r="J1183" s="48"/>
    </row>
    <row r="1184" spans="1:10">
      <c r="A1184" s="48"/>
      <c r="B1184" s="48"/>
      <c r="C1184" s="48"/>
      <c r="D1184" s="48"/>
      <c r="E1184" s="48"/>
      <c r="F1184" s="48"/>
      <c r="G1184" s="48"/>
      <c r="H1184" s="48"/>
      <c r="I1184" s="48"/>
      <c r="J1184" s="48"/>
    </row>
    <row r="1185" spans="1:10">
      <c r="A1185" s="48"/>
      <c r="B1185" s="48"/>
      <c r="C1185" s="48"/>
      <c r="D1185" s="48"/>
      <c r="E1185" s="48"/>
      <c r="F1185" s="48"/>
      <c r="G1185" s="48"/>
      <c r="H1185" s="48"/>
      <c r="I1185" s="48"/>
      <c r="J1185" s="48"/>
    </row>
    <row r="1186" spans="1:10">
      <c r="A1186" s="48"/>
      <c r="B1186" s="48"/>
      <c r="C1186" s="48"/>
      <c r="D1186" s="48"/>
      <c r="E1186" s="48"/>
      <c r="F1186" s="48"/>
      <c r="G1186" s="48"/>
      <c r="H1186" s="48"/>
      <c r="I1186" s="48"/>
      <c r="J1186" s="48"/>
    </row>
    <row r="1187" spans="1:10">
      <c r="A1187" s="48"/>
      <c r="B1187" s="48"/>
      <c r="C1187" s="48"/>
      <c r="D1187" s="48"/>
      <c r="E1187" s="48"/>
      <c r="F1187" s="48"/>
      <c r="G1187" s="48"/>
      <c r="H1187" s="48"/>
      <c r="I1187" s="48"/>
      <c r="J1187" s="48"/>
    </row>
    <row r="1188" spans="1:10">
      <c r="A1188" s="48"/>
      <c r="B1188" s="48"/>
      <c r="C1188" s="48"/>
      <c r="D1188" s="48"/>
      <c r="E1188" s="48"/>
      <c r="F1188" s="48"/>
      <c r="G1188" s="48"/>
      <c r="H1188" s="48"/>
      <c r="I1188" s="48"/>
      <c r="J1188" s="48"/>
    </row>
    <row r="1189" spans="1:10">
      <c r="A1189" s="48"/>
      <c r="B1189" s="48"/>
      <c r="C1189" s="48"/>
      <c r="D1189" s="48"/>
      <c r="E1189" s="48"/>
      <c r="F1189" s="48"/>
      <c r="G1189" s="48"/>
      <c r="H1189" s="48"/>
      <c r="I1189" s="48"/>
      <c r="J1189" s="48"/>
    </row>
    <row r="1190" spans="1:10">
      <c r="A1190" s="48"/>
      <c r="B1190" s="48"/>
      <c r="C1190" s="48"/>
      <c r="D1190" s="48"/>
      <c r="E1190" s="48"/>
      <c r="F1190" s="48"/>
      <c r="G1190" s="48"/>
      <c r="H1190" s="48"/>
      <c r="I1190" s="48"/>
      <c r="J1190" s="48"/>
    </row>
    <row r="1191" spans="1:10">
      <c r="A1191" s="48"/>
      <c r="B1191" s="48"/>
      <c r="C1191" s="48"/>
      <c r="D1191" s="48"/>
      <c r="E1191" s="48"/>
      <c r="F1191" s="48"/>
      <c r="G1191" s="48"/>
      <c r="H1191" s="48"/>
      <c r="I1191" s="48"/>
      <c r="J1191" s="48"/>
    </row>
    <row r="1192" spans="1:10">
      <c r="A1192" s="48"/>
      <c r="B1192" s="48"/>
      <c r="C1192" s="48"/>
      <c r="D1192" s="48"/>
      <c r="E1192" s="48"/>
      <c r="F1192" s="48"/>
      <c r="G1192" s="48"/>
      <c r="H1192" s="48"/>
      <c r="I1192" s="48"/>
      <c r="J1192" s="48"/>
    </row>
    <row r="1193" spans="1:10">
      <c r="A1193" s="48"/>
      <c r="B1193" s="48"/>
      <c r="C1193" s="48"/>
      <c r="D1193" s="48"/>
      <c r="E1193" s="48"/>
      <c r="F1193" s="48"/>
      <c r="G1193" s="48"/>
      <c r="H1193" s="48"/>
      <c r="I1193" s="48"/>
      <c r="J1193" s="48"/>
    </row>
    <row r="1194" spans="1:10">
      <c r="A1194" s="48"/>
      <c r="B1194" s="48"/>
      <c r="C1194" s="48"/>
      <c r="D1194" s="48"/>
      <c r="E1194" s="48"/>
      <c r="F1194" s="48"/>
      <c r="G1194" s="48"/>
      <c r="H1194" s="48"/>
      <c r="I1194" s="48"/>
      <c r="J1194" s="48"/>
    </row>
    <row r="1195" spans="1:10">
      <c r="A1195" s="48"/>
      <c r="B1195" s="48"/>
      <c r="C1195" s="48"/>
      <c r="D1195" s="48"/>
      <c r="E1195" s="48"/>
      <c r="F1195" s="48"/>
      <c r="G1195" s="48"/>
      <c r="H1195" s="48"/>
      <c r="I1195" s="48"/>
      <c r="J1195" s="48"/>
    </row>
    <row r="1196" spans="1:10">
      <c r="A1196" s="48"/>
      <c r="B1196" s="48"/>
      <c r="C1196" s="48"/>
      <c r="D1196" s="48"/>
      <c r="E1196" s="48"/>
      <c r="F1196" s="48"/>
      <c r="G1196" s="48"/>
      <c r="H1196" s="48"/>
      <c r="I1196" s="48"/>
      <c r="J1196" s="48"/>
    </row>
    <row r="1197" spans="1:10">
      <c r="A1197" s="48"/>
      <c r="B1197" s="48"/>
      <c r="C1197" s="48"/>
      <c r="D1197" s="48"/>
      <c r="E1197" s="48"/>
      <c r="F1197" s="48"/>
      <c r="G1197" s="48"/>
      <c r="H1197" s="48"/>
      <c r="I1197" s="48"/>
      <c r="J1197" s="48"/>
    </row>
    <row r="1198" spans="1:10">
      <c r="A1198" s="48"/>
      <c r="B1198" s="48"/>
      <c r="C1198" s="48"/>
      <c r="D1198" s="48"/>
      <c r="E1198" s="48"/>
      <c r="F1198" s="48"/>
      <c r="G1198" s="48"/>
      <c r="H1198" s="48"/>
      <c r="I1198" s="48"/>
      <c r="J1198" s="48"/>
    </row>
    <row r="1199" spans="1:10">
      <c r="A1199" s="48"/>
      <c r="B1199" s="48"/>
      <c r="C1199" s="48"/>
      <c r="D1199" s="48"/>
      <c r="E1199" s="48"/>
      <c r="F1199" s="48"/>
      <c r="G1199" s="48"/>
      <c r="H1199" s="48"/>
      <c r="I1199" s="48"/>
      <c r="J1199" s="48"/>
    </row>
    <row r="1200" spans="1:10">
      <c r="A1200" s="48"/>
      <c r="B1200" s="48"/>
      <c r="C1200" s="48"/>
      <c r="D1200" s="48"/>
      <c r="E1200" s="48"/>
      <c r="F1200" s="48"/>
      <c r="G1200" s="48"/>
      <c r="H1200" s="48"/>
      <c r="I1200" s="48"/>
      <c r="J1200" s="48"/>
    </row>
    <row r="1201" spans="1:10">
      <c r="A1201" s="48"/>
      <c r="B1201" s="48"/>
      <c r="C1201" s="48"/>
      <c r="D1201" s="48"/>
      <c r="E1201" s="48"/>
      <c r="F1201" s="48"/>
      <c r="G1201" s="48"/>
      <c r="H1201" s="48"/>
      <c r="I1201" s="48"/>
      <c r="J1201" s="48"/>
    </row>
    <row r="1202" spans="1:10">
      <c r="A1202" s="48"/>
      <c r="B1202" s="48"/>
      <c r="C1202" s="48"/>
      <c r="D1202" s="48"/>
      <c r="E1202" s="48"/>
      <c r="F1202" s="48"/>
      <c r="G1202" s="48"/>
      <c r="H1202" s="48"/>
      <c r="I1202" s="48"/>
      <c r="J1202" s="48"/>
    </row>
    <row r="1203" spans="1:10">
      <c r="A1203" s="48"/>
      <c r="B1203" s="48"/>
      <c r="C1203" s="48"/>
      <c r="D1203" s="48"/>
      <c r="E1203" s="48"/>
      <c r="F1203" s="48"/>
      <c r="G1203" s="48"/>
      <c r="H1203" s="48"/>
      <c r="I1203" s="48"/>
      <c r="J1203" s="48"/>
    </row>
    <row r="1204" spans="1:10">
      <c r="A1204" s="48"/>
      <c r="B1204" s="48"/>
      <c r="C1204" s="48"/>
      <c r="D1204" s="48"/>
      <c r="E1204" s="48"/>
      <c r="F1204" s="48"/>
      <c r="G1204" s="48"/>
      <c r="H1204" s="48"/>
      <c r="I1204" s="48"/>
      <c r="J1204" s="48"/>
    </row>
    <row r="1205" spans="1:10">
      <c r="A1205" s="48"/>
      <c r="B1205" s="48"/>
      <c r="C1205" s="48"/>
      <c r="D1205" s="48"/>
      <c r="E1205" s="48"/>
      <c r="F1205" s="48"/>
      <c r="G1205" s="48"/>
      <c r="H1205" s="48"/>
      <c r="I1205" s="48"/>
      <c r="J1205" s="48"/>
    </row>
    <row r="1206" spans="1:10">
      <c r="A1206" s="48"/>
      <c r="B1206" s="48"/>
      <c r="C1206" s="48"/>
      <c r="D1206" s="48"/>
      <c r="E1206" s="48"/>
      <c r="F1206" s="48"/>
      <c r="G1206" s="48"/>
      <c r="H1206" s="48"/>
      <c r="I1206" s="48"/>
      <c r="J1206" s="48"/>
    </row>
    <row r="1207" spans="1:10">
      <c r="A1207" s="48"/>
      <c r="B1207" s="48"/>
      <c r="C1207" s="48"/>
      <c r="D1207" s="48"/>
      <c r="E1207" s="48"/>
      <c r="F1207" s="48"/>
      <c r="G1207" s="48"/>
      <c r="H1207" s="48"/>
      <c r="I1207" s="48"/>
      <c r="J1207" s="48"/>
    </row>
    <row r="1208" spans="1:10">
      <c r="A1208" s="48"/>
      <c r="B1208" s="48"/>
      <c r="C1208" s="48"/>
      <c r="D1208" s="48"/>
      <c r="E1208" s="48"/>
      <c r="F1208" s="48"/>
      <c r="G1208" s="48"/>
      <c r="H1208" s="48"/>
      <c r="I1208" s="48"/>
      <c r="J1208" s="48"/>
    </row>
    <row r="1209" spans="1:10">
      <c r="A1209" s="48"/>
      <c r="B1209" s="48"/>
      <c r="C1209" s="48"/>
      <c r="D1209" s="48"/>
      <c r="E1209" s="48"/>
      <c r="F1209" s="48"/>
      <c r="G1209" s="48"/>
      <c r="H1209" s="48"/>
      <c r="I1209" s="48"/>
      <c r="J1209" s="48"/>
    </row>
    <row r="1210" spans="1:10">
      <c r="A1210" s="48"/>
      <c r="B1210" s="48"/>
      <c r="C1210" s="48"/>
      <c r="D1210" s="48"/>
      <c r="E1210" s="48"/>
      <c r="F1210" s="48"/>
      <c r="G1210" s="48"/>
      <c r="H1210" s="48"/>
      <c r="I1210" s="48"/>
      <c r="J1210" s="48"/>
    </row>
    <row r="1211" spans="1:10">
      <c r="A1211" s="48"/>
      <c r="B1211" s="48"/>
      <c r="C1211" s="48"/>
      <c r="D1211" s="48"/>
      <c r="E1211" s="48"/>
      <c r="F1211" s="48"/>
      <c r="G1211" s="48"/>
      <c r="H1211" s="48"/>
      <c r="I1211" s="48"/>
      <c r="J1211" s="48"/>
    </row>
    <row r="1212" spans="1:10">
      <c r="A1212" s="48"/>
      <c r="B1212" s="48"/>
      <c r="C1212" s="48"/>
      <c r="D1212" s="48"/>
      <c r="E1212" s="48"/>
      <c r="F1212" s="48"/>
      <c r="G1212" s="48"/>
      <c r="H1212" s="48"/>
      <c r="I1212" s="48"/>
      <c r="J1212" s="48"/>
    </row>
    <row r="1213" spans="1:10">
      <c r="A1213" s="48"/>
      <c r="B1213" s="48"/>
      <c r="C1213" s="48"/>
      <c r="D1213" s="48"/>
      <c r="E1213" s="48"/>
      <c r="F1213" s="48"/>
      <c r="G1213" s="48"/>
      <c r="H1213" s="48"/>
      <c r="I1213" s="48"/>
      <c r="J1213" s="48"/>
    </row>
    <row r="1214" spans="1:10">
      <c r="A1214" s="48"/>
      <c r="B1214" s="48"/>
      <c r="C1214" s="48"/>
      <c r="D1214" s="48"/>
      <c r="E1214" s="48"/>
      <c r="F1214" s="48"/>
      <c r="G1214" s="48"/>
      <c r="H1214" s="48"/>
      <c r="I1214" s="48"/>
      <c r="J1214" s="48"/>
    </row>
    <row r="1215" spans="1:10">
      <c r="A1215" s="48"/>
      <c r="B1215" s="48"/>
      <c r="C1215" s="48"/>
      <c r="D1215" s="48"/>
      <c r="E1215" s="48"/>
      <c r="F1215" s="48"/>
      <c r="G1215" s="48"/>
      <c r="H1215" s="48"/>
      <c r="I1215" s="48"/>
      <c r="J1215" s="48"/>
    </row>
    <row r="1216" spans="1:10">
      <c r="A1216" s="48"/>
      <c r="B1216" s="48"/>
      <c r="C1216" s="48"/>
      <c r="D1216" s="48"/>
      <c r="E1216" s="48"/>
      <c r="F1216" s="48"/>
      <c r="G1216" s="48"/>
      <c r="H1216" s="48"/>
      <c r="I1216" s="48"/>
      <c r="J1216" s="48"/>
    </row>
    <row r="1217" spans="1:10">
      <c r="A1217" s="48"/>
      <c r="B1217" s="48"/>
      <c r="C1217" s="48"/>
      <c r="D1217" s="48"/>
      <c r="E1217" s="48"/>
      <c r="F1217" s="48"/>
      <c r="G1217" s="48"/>
      <c r="H1217" s="48"/>
      <c r="I1217" s="48"/>
      <c r="J1217" s="48"/>
    </row>
    <row r="1218" spans="1:10">
      <c r="A1218" s="48"/>
      <c r="B1218" s="48"/>
      <c r="C1218" s="48"/>
      <c r="D1218" s="48"/>
      <c r="E1218" s="48"/>
      <c r="F1218" s="48"/>
      <c r="G1218" s="48"/>
      <c r="H1218" s="48"/>
      <c r="I1218" s="48"/>
      <c r="J1218" s="48"/>
    </row>
    <row r="1219" spans="1:10">
      <c r="A1219" s="48"/>
      <c r="B1219" s="48"/>
      <c r="C1219" s="48"/>
      <c r="D1219" s="48"/>
      <c r="E1219" s="48"/>
      <c r="F1219" s="48"/>
      <c r="G1219" s="48"/>
      <c r="H1219" s="48"/>
      <c r="I1219" s="48"/>
      <c r="J1219" s="48"/>
    </row>
    <row r="1220" spans="1:10">
      <c r="A1220" s="48"/>
      <c r="B1220" s="48"/>
      <c r="C1220" s="48"/>
      <c r="D1220" s="48"/>
      <c r="E1220" s="48"/>
      <c r="F1220" s="48"/>
      <c r="G1220" s="48"/>
      <c r="H1220" s="48"/>
      <c r="I1220" s="48"/>
      <c r="J1220" s="48"/>
    </row>
    <row r="1221" spans="1:10">
      <c r="A1221" s="48"/>
      <c r="B1221" s="48"/>
      <c r="C1221" s="48"/>
      <c r="D1221" s="48"/>
      <c r="E1221" s="48"/>
      <c r="F1221" s="48"/>
      <c r="G1221" s="48"/>
      <c r="H1221" s="48"/>
      <c r="I1221" s="48"/>
      <c r="J1221" s="48"/>
    </row>
    <row r="1222" spans="1:10">
      <c r="A1222" s="48"/>
      <c r="B1222" s="48"/>
      <c r="C1222" s="48"/>
      <c r="D1222" s="48"/>
      <c r="E1222" s="48"/>
      <c r="F1222" s="48"/>
      <c r="G1222" s="48"/>
      <c r="H1222" s="48"/>
      <c r="I1222" s="48"/>
      <c r="J1222" s="48"/>
    </row>
    <row r="1223" spans="1:10">
      <c r="A1223" s="48"/>
      <c r="B1223" s="48"/>
      <c r="C1223" s="48"/>
      <c r="D1223" s="48"/>
      <c r="E1223" s="48"/>
      <c r="F1223" s="48"/>
      <c r="G1223" s="48"/>
      <c r="H1223" s="48"/>
      <c r="I1223" s="48"/>
      <c r="J1223" s="48"/>
    </row>
    <row r="1224" spans="1:10">
      <c r="A1224" s="48"/>
      <c r="B1224" s="48"/>
      <c r="C1224" s="48"/>
      <c r="D1224" s="48"/>
      <c r="E1224" s="48"/>
      <c r="F1224" s="48"/>
      <c r="G1224" s="48"/>
      <c r="H1224" s="48"/>
      <c r="I1224" s="48"/>
      <c r="J1224" s="48"/>
    </row>
    <row r="1225" spans="1:10">
      <c r="A1225" s="48"/>
      <c r="B1225" s="48"/>
      <c r="C1225" s="48"/>
      <c r="D1225" s="48"/>
      <c r="E1225" s="48"/>
      <c r="F1225" s="48"/>
      <c r="G1225" s="48"/>
      <c r="H1225" s="48"/>
      <c r="I1225" s="48"/>
      <c r="J1225" s="48"/>
    </row>
    <row r="1226" spans="1:10">
      <c r="A1226" s="48"/>
      <c r="B1226" s="48"/>
      <c r="C1226" s="48"/>
      <c r="D1226" s="48"/>
      <c r="E1226" s="48"/>
      <c r="F1226" s="48"/>
      <c r="G1226" s="48"/>
      <c r="H1226" s="48"/>
      <c r="I1226" s="48"/>
      <c r="J1226" s="48"/>
    </row>
    <row r="1227" spans="1:10">
      <c r="A1227" s="48"/>
      <c r="B1227" s="48"/>
      <c r="C1227" s="48"/>
      <c r="D1227" s="48"/>
      <c r="E1227" s="48"/>
      <c r="F1227" s="48"/>
      <c r="G1227" s="48"/>
      <c r="H1227" s="48"/>
      <c r="I1227" s="48"/>
      <c r="J1227" s="48"/>
    </row>
    <row r="1228" spans="1:10">
      <c r="A1228" s="48"/>
      <c r="B1228" s="48"/>
      <c r="C1228" s="48"/>
      <c r="D1228" s="48"/>
      <c r="E1228" s="48"/>
      <c r="F1228" s="48"/>
      <c r="G1228" s="48"/>
      <c r="H1228" s="48"/>
      <c r="I1228" s="48"/>
      <c r="J1228" s="48"/>
    </row>
    <row r="1229" spans="1:10">
      <c r="A1229" s="48"/>
      <c r="B1229" s="48"/>
      <c r="C1229" s="48"/>
      <c r="D1229" s="48"/>
      <c r="E1229" s="48"/>
      <c r="F1229" s="48"/>
      <c r="G1229" s="48"/>
      <c r="H1229" s="48"/>
      <c r="I1229" s="48"/>
      <c r="J1229" s="48"/>
    </row>
    <row r="1230" spans="1:10">
      <c r="A1230" s="48"/>
      <c r="B1230" s="48"/>
      <c r="C1230" s="48"/>
      <c r="D1230" s="48"/>
      <c r="E1230" s="48"/>
      <c r="F1230" s="48"/>
      <c r="G1230" s="48"/>
      <c r="H1230" s="48"/>
      <c r="I1230" s="48"/>
      <c r="J1230" s="48"/>
    </row>
    <row r="1231" spans="1:10">
      <c r="A1231" s="48"/>
      <c r="B1231" s="48"/>
      <c r="C1231" s="48"/>
      <c r="D1231" s="48"/>
      <c r="E1231" s="48"/>
      <c r="F1231" s="48"/>
      <c r="G1231" s="48"/>
      <c r="H1231" s="48"/>
      <c r="I1231" s="48"/>
      <c r="J1231" s="48"/>
    </row>
    <row r="1232" spans="1:10">
      <c r="A1232" s="48"/>
      <c r="B1232" s="48"/>
      <c r="C1232" s="48"/>
      <c r="D1232" s="48"/>
      <c r="E1232" s="48"/>
      <c r="F1232" s="48"/>
      <c r="G1232" s="48"/>
      <c r="H1232" s="48"/>
      <c r="I1232" s="48"/>
      <c r="J1232" s="48"/>
    </row>
    <row r="1233" spans="1:10">
      <c r="A1233" s="48"/>
      <c r="B1233" s="48"/>
      <c r="C1233" s="48"/>
      <c r="D1233" s="48"/>
      <c r="E1233" s="48"/>
      <c r="F1233" s="48"/>
      <c r="G1233" s="48"/>
      <c r="H1233" s="48"/>
      <c r="I1233" s="48"/>
      <c r="J1233" s="48"/>
    </row>
    <row r="1234" spans="1:10">
      <c r="A1234" s="48"/>
      <c r="B1234" s="48"/>
      <c r="C1234" s="48"/>
      <c r="D1234" s="48"/>
      <c r="E1234" s="48"/>
      <c r="F1234" s="48"/>
      <c r="G1234" s="48"/>
      <c r="H1234" s="48"/>
      <c r="I1234" s="48"/>
      <c r="J1234" s="48"/>
    </row>
    <row r="1235" spans="1:10">
      <c r="A1235" s="48"/>
      <c r="B1235" s="48"/>
      <c r="C1235" s="48"/>
      <c r="D1235" s="48"/>
      <c r="E1235" s="48"/>
      <c r="F1235" s="48"/>
      <c r="G1235" s="48"/>
      <c r="H1235" s="48"/>
      <c r="I1235" s="48"/>
      <c r="J1235" s="48"/>
    </row>
    <row r="1236" spans="1:10">
      <c r="A1236" s="48"/>
      <c r="B1236" s="48"/>
      <c r="C1236" s="48"/>
      <c r="D1236" s="48"/>
      <c r="E1236" s="48"/>
      <c r="F1236" s="48"/>
      <c r="G1236" s="48"/>
      <c r="H1236" s="48"/>
      <c r="I1236" s="48"/>
      <c r="J1236" s="48"/>
    </row>
    <row r="1237" spans="1:10">
      <c r="A1237" s="48"/>
      <c r="B1237" s="48"/>
      <c r="C1237" s="48"/>
      <c r="D1237" s="48"/>
      <c r="E1237" s="48"/>
      <c r="F1237" s="48"/>
      <c r="G1237" s="48"/>
      <c r="H1237" s="48"/>
      <c r="I1237" s="48"/>
      <c r="J1237" s="48"/>
    </row>
    <row r="1238" spans="1:10">
      <c r="A1238" s="48"/>
      <c r="B1238" s="48"/>
      <c r="C1238" s="48"/>
      <c r="D1238" s="48"/>
      <c r="E1238" s="48"/>
      <c r="F1238" s="48"/>
      <c r="G1238" s="48"/>
      <c r="H1238" s="48"/>
      <c r="I1238" s="48"/>
      <c r="J1238" s="48"/>
    </row>
    <row r="1239" spans="1:10">
      <c r="A1239" s="48"/>
      <c r="B1239" s="48"/>
      <c r="C1239" s="48"/>
      <c r="D1239" s="48"/>
      <c r="E1239" s="48"/>
      <c r="F1239" s="48"/>
      <c r="G1239" s="48"/>
      <c r="H1239" s="48"/>
      <c r="I1239" s="48"/>
      <c r="J1239" s="48"/>
    </row>
    <row r="1240" spans="1:10">
      <c r="A1240" s="48"/>
      <c r="B1240" s="48"/>
      <c r="C1240" s="48"/>
      <c r="D1240" s="48"/>
      <c r="E1240" s="48"/>
      <c r="F1240" s="48"/>
      <c r="G1240" s="48"/>
      <c r="H1240" s="48"/>
      <c r="I1240" s="48"/>
      <c r="J1240" s="48"/>
    </row>
    <row r="1241" spans="1:10">
      <c r="A1241" s="48"/>
      <c r="B1241" s="48"/>
      <c r="C1241" s="48"/>
      <c r="D1241" s="48"/>
      <c r="E1241" s="48"/>
      <c r="F1241" s="48"/>
      <c r="G1241" s="48"/>
      <c r="H1241" s="48"/>
      <c r="I1241" s="48"/>
      <c r="J1241" s="48"/>
    </row>
    <row r="1242" spans="1:10">
      <c r="A1242" s="48"/>
      <c r="B1242" s="48"/>
      <c r="C1242" s="48"/>
      <c r="D1242" s="48"/>
      <c r="E1242" s="48"/>
      <c r="F1242" s="48"/>
      <c r="G1242" s="48"/>
      <c r="H1242" s="48"/>
      <c r="I1242" s="48"/>
      <c r="J1242" s="48"/>
    </row>
    <row r="1243" spans="1:10">
      <c r="A1243" s="48"/>
      <c r="B1243" s="48"/>
      <c r="C1243" s="48"/>
      <c r="D1243" s="48"/>
      <c r="E1243" s="48"/>
      <c r="F1243" s="48"/>
      <c r="G1243" s="48"/>
      <c r="H1243" s="48"/>
      <c r="I1243" s="48"/>
      <c r="J1243" s="48"/>
    </row>
    <row r="1244" spans="1:10">
      <c r="A1244" s="48"/>
      <c r="B1244" s="48"/>
      <c r="C1244" s="48"/>
      <c r="D1244" s="48"/>
      <c r="E1244" s="48"/>
      <c r="F1244" s="48"/>
      <c r="G1244" s="48"/>
      <c r="H1244" s="48"/>
      <c r="I1244" s="48"/>
      <c r="J1244" s="48"/>
    </row>
    <row r="1245" spans="1:10">
      <c r="A1245" s="48"/>
      <c r="B1245" s="48"/>
      <c r="C1245" s="48"/>
      <c r="D1245" s="48"/>
      <c r="E1245" s="48"/>
      <c r="F1245" s="48"/>
      <c r="G1245" s="48"/>
      <c r="H1245" s="48"/>
      <c r="I1245" s="48"/>
      <c r="J1245" s="48"/>
    </row>
    <row r="1246" spans="1:10">
      <c r="A1246" s="48"/>
      <c r="B1246" s="48"/>
      <c r="C1246" s="48"/>
      <c r="D1246" s="48"/>
      <c r="E1246" s="48"/>
      <c r="F1246" s="48"/>
      <c r="G1246" s="48"/>
      <c r="H1246" s="48"/>
      <c r="I1246" s="48"/>
      <c r="J1246" s="48"/>
    </row>
    <row r="1247" spans="1:10">
      <c r="A1247" s="48"/>
      <c r="B1247" s="48"/>
      <c r="C1247" s="48"/>
      <c r="D1247" s="48"/>
      <c r="E1247" s="48"/>
      <c r="F1247" s="48"/>
      <c r="G1247" s="48"/>
      <c r="H1247" s="48"/>
      <c r="I1247" s="48"/>
      <c r="J1247" s="48"/>
    </row>
    <row r="1248" spans="1:10">
      <c r="A1248" s="48"/>
      <c r="B1248" s="48"/>
      <c r="C1248" s="48"/>
      <c r="D1248" s="48"/>
      <c r="E1248" s="48"/>
      <c r="F1248" s="48"/>
      <c r="G1248" s="48"/>
      <c r="H1248" s="48"/>
      <c r="I1248" s="48"/>
      <c r="J1248" s="48"/>
    </row>
    <row r="1249" spans="1:10">
      <c r="A1249" s="48"/>
      <c r="B1249" s="48"/>
      <c r="C1249" s="48"/>
      <c r="D1249" s="48"/>
      <c r="E1249" s="48"/>
      <c r="F1249" s="48"/>
      <c r="G1249" s="48"/>
      <c r="H1249" s="48"/>
      <c r="I1249" s="48"/>
      <c r="J1249" s="48"/>
    </row>
    <row r="1250" spans="1:10">
      <c r="A1250" s="48"/>
      <c r="B1250" s="48"/>
      <c r="C1250" s="48"/>
      <c r="D1250" s="48"/>
      <c r="E1250" s="48"/>
      <c r="F1250" s="48"/>
      <c r="G1250" s="48"/>
      <c r="H1250" s="48"/>
      <c r="I1250" s="48"/>
      <c r="J1250" s="48"/>
    </row>
    <row r="1251" spans="1:10">
      <c r="A1251" s="48"/>
      <c r="B1251" s="48"/>
      <c r="C1251" s="48"/>
      <c r="D1251" s="48"/>
      <c r="E1251" s="48"/>
      <c r="F1251" s="48"/>
      <c r="G1251" s="48"/>
      <c r="H1251" s="48"/>
      <c r="I1251" s="48"/>
      <c r="J1251" s="48"/>
    </row>
    <row r="1252" spans="1:10">
      <c r="A1252" s="48"/>
      <c r="B1252" s="48"/>
      <c r="C1252" s="48"/>
      <c r="D1252" s="48"/>
      <c r="E1252" s="48"/>
      <c r="F1252" s="48"/>
      <c r="G1252" s="48"/>
      <c r="H1252" s="48"/>
      <c r="I1252" s="48"/>
      <c r="J1252" s="48"/>
    </row>
    <row r="1253" spans="1:10">
      <c r="A1253" s="48"/>
      <c r="B1253" s="48"/>
      <c r="C1253" s="48"/>
      <c r="D1253" s="48"/>
      <c r="E1253" s="48"/>
      <c r="F1253" s="48"/>
      <c r="G1253" s="48"/>
      <c r="H1253" s="48"/>
      <c r="I1253" s="48"/>
      <c r="J1253" s="48"/>
    </row>
    <row r="1254" spans="1:10">
      <c r="A1254" s="48"/>
      <c r="B1254" s="48"/>
      <c r="C1254" s="48"/>
      <c r="D1254" s="48"/>
      <c r="E1254" s="48"/>
      <c r="F1254" s="48"/>
      <c r="G1254" s="48"/>
      <c r="H1254" s="48"/>
      <c r="I1254" s="48"/>
      <c r="J1254" s="48"/>
    </row>
    <row r="1255" spans="1:10">
      <c r="A1255" s="48"/>
      <c r="B1255" s="48"/>
      <c r="C1255" s="48"/>
      <c r="D1255" s="48"/>
      <c r="E1255" s="48"/>
      <c r="F1255" s="48"/>
      <c r="G1255" s="48"/>
      <c r="H1255" s="48"/>
      <c r="I1255" s="48"/>
      <c r="J1255" s="48"/>
    </row>
    <row r="1256" spans="1:10">
      <c r="A1256" s="48"/>
      <c r="B1256" s="48"/>
      <c r="C1256" s="48"/>
      <c r="D1256" s="48"/>
      <c r="E1256" s="48"/>
      <c r="F1256" s="48"/>
      <c r="G1256" s="48"/>
      <c r="H1256" s="48"/>
      <c r="I1256" s="48"/>
      <c r="J1256" s="48"/>
    </row>
    <row r="1257" spans="1:10">
      <c r="A1257" s="48"/>
      <c r="B1257" s="48"/>
      <c r="C1257" s="48"/>
      <c r="D1257" s="48"/>
      <c r="E1257" s="48"/>
      <c r="F1257" s="48"/>
      <c r="G1257" s="48"/>
      <c r="H1257" s="48"/>
      <c r="I1257" s="48"/>
      <c r="J1257" s="48"/>
    </row>
    <row r="1258" spans="1:10">
      <c r="A1258" s="48"/>
      <c r="B1258" s="48"/>
      <c r="C1258" s="48"/>
      <c r="D1258" s="48"/>
      <c r="E1258" s="48"/>
      <c r="F1258" s="48"/>
      <c r="G1258" s="48"/>
      <c r="H1258" s="48"/>
      <c r="I1258" s="48"/>
      <c r="J1258" s="48"/>
    </row>
    <row r="1259" spans="1:10">
      <c r="A1259" s="48"/>
      <c r="B1259" s="48"/>
      <c r="C1259" s="48"/>
      <c r="D1259" s="48"/>
      <c r="E1259" s="48"/>
      <c r="F1259" s="48"/>
      <c r="G1259" s="48"/>
      <c r="H1259" s="48"/>
      <c r="I1259" s="48"/>
      <c r="J1259" s="48"/>
    </row>
    <row r="1260" spans="1:10">
      <c r="A1260" s="48"/>
      <c r="B1260" s="48"/>
      <c r="C1260" s="48"/>
      <c r="D1260" s="48"/>
      <c r="E1260" s="48"/>
      <c r="F1260" s="48"/>
      <c r="G1260" s="48"/>
      <c r="H1260" s="48"/>
      <c r="I1260" s="48"/>
      <c r="J1260" s="48"/>
    </row>
    <row r="1261" spans="1:10">
      <c r="A1261" s="48"/>
      <c r="B1261" s="48"/>
      <c r="C1261" s="48"/>
      <c r="D1261" s="48"/>
      <c r="E1261" s="48"/>
      <c r="F1261" s="48"/>
      <c r="G1261" s="48"/>
      <c r="H1261" s="48"/>
      <c r="I1261" s="48"/>
      <c r="J1261" s="48"/>
    </row>
    <row r="1262" spans="1:10">
      <c r="A1262" s="48"/>
      <c r="B1262" s="48"/>
      <c r="C1262" s="48"/>
      <c r="D1262" s="48"/>
      <c r="E1262" s="48"/>
      <c r="F1262" s="48"/>
      <c r="G1262" s="48"/>
      <c r="H1262" s="48"/>
      <c r="I1262" s="48"/>
      <c r="J1262" s="48"/>
    </row>
    <row r="1263" spans="1:10">
      <c r="A1263" s="48"/>
      <c r="B1263" s="48"/>
      <c r="C1263" s="48"/>
      <c r="D1263" s="48"/>
      <c r="E1263" s="48"/>
      <c r="F1263" s="48"/>
      <c r="G1263" s="48"/>
      <c r="H1263" s="48"/>
      <c r="I1263" s="48"/>
      <c r="J1263" s="48"/>
    </row>
    <row r="1264" spans="1:10">
      <c r="A1264" s="48"/>
      <c r="B1264" s="48"/>
      <c r="C1264" s="48"/>
      <c r="D1264" s="48"/>
      <c r="E1264" s="48"/>
      <c r="F1264" s="48"/>
      <c r="G1264" s="48"/>
      <c r="H1264" s="48"/>
      <c r="I1264" s="48"/>
      <c r="J1264" s="48"/>
    </row>
    <row r="1265" spans="1:10">
      <c r="A1265" s="48"/>
      <c r="B1265" s="48"/>
      <c r="C1265" s="48"/>
      <c r="D1265" s="48"/>
      <c r="E1265" s="48"/>
      <c r="F1265" s="48"/>
      <c r="G1265" s="48"/>
      <c r="H1265" s="48"/>
      <c r="I1265" s="48"/>
      <c r="J1265" s="48"/>
    </row>
    <row r="1266" spans="1:10">
      <c r="A1266" s="48"/>
      <c r="B1266" s="48"/>
      <c r="C1266" s="48"/>
      <c r="D1266" s="48"/>
      <c r="E1266" s="48"/>
      <c r="F1266" s="48"/>
      <c r="G1266" s="48"/>
      <c r="H1266" s="48"/>
      <c r="I1266" s="48"/>
      <c r="J1266" s="48"/>
    </row>
    <row r="1267" spans="1:10">
      <c r="A1267" s="48"/>
      <c r="B1267" s="48"/>
      <c r="C1267" s="48"/>
      <c r="D1267" s="48"/>
      <c r="E1267" s="48"/>
      <c r="F1267" s="48"/>
      <c r="G1267" s="48"/>
      <c r="H1267" s="48"/>
      <c r="I1267" s="48"/>
      <c r="J1267" s="48"/>
    </row>
    <row r="1268" spans="1:10">
      <c r="A1268" s="48"/>
      <c r="B1268" s="48"/>
      <c r="C1268" s="48"/>
      <c r="D1268" s="48"/>
      <c r="E1268" s="48"/>
      <c r="F1268" s="48"/>
      <c r="G1268" s="48"/>
      <c r="H1268" s="48"/>
      <c r="I1268" s="48"/>
      <c r="J1268" s="48"/>
    </row>
    <row r="1269" spans="1:10">
      <c r="A1269" s="48"/>
      <c r="B1269" s="48"/>
      <c r="C1269" s="48"/>
      <c r="D1269" s="48"/>
      <c r="E1269" s="48"/>
      <c r="F1269" s="48"/>
      <c r="G1269" s="48"/>
      <c r="H1269" s="48"/>
      <c r="I1269" s="48"/>
      <c r="J1269" s="48"/>
    </row>
    <row r="1270" spans="1:10">
      <c r="A1270" s="48"/>
      <c r="B1270" s="48"/>
      <c r="C1270" s="48"/>
      <c r="D1270" s="48"/>
      <c r="E1270" s="48"/>
      <c r="F1270" s="48"/>
      <c r="G1270" s="48"/>
      <c r="H1270" s="48"/>
      <c r="I1270" s="48"/>
      <c r="J1270" s="48"/>
    </row>
    <row r="1271" spans="1:10">
      <c r="A1271" s="48"/>
      <c r="B1271" s="48"/>
      <c r="C1271" s="48"/>
      <c r="D1271" s="48"/>
      <c r="E1271" s="48"/>
      <c r="F1271" s="48"/>
      <c r="G1271" s="48"/>
      <c r="H1271" s="48"/>
      <c r="I1271" s="48"/>
      <c r="J1271" s="48"/>
    </row>
    <row r="1272" spans="1:10">
      <c r="A1272" s="48"/>
      <c r="B1272" s="48"/>
      <c r="C1272" s="48"/>
      <c r="D1272" s="48"/>
      <c r="E1272" s="48"/>
      <c r="F1272" s="48"/>
      <c r="G1272" s="48"/>
      <c r="H1272" s="48"/>
      <c r="I1272" s="48"/>
      <c r="J1272" s="48"/>
    </row>
    <row r="1273" spans="1:10">
      <c r="A1273" s="48"/>
      <c r="B1273" s="48"/>
      <c r="C1273" s="48"/>
      <c r="D1273" s="48"/>
      <c r="E1273" s="48"/>
      <c r="F1273" s="48"/>
      <c r="G1273" s="48"/>
      <c r="H1273" s="48"/>
      <c r="I1273" s="48"/>
      <c r="J1273" s="48"/>
    </row>
    <row r="1274" spans="1:10">
      <c r="A1274" s="48"/>
      <c r="B1274" s="48"/>
      <c r="C1274" s="48"/>
      <c r="D1274" s="48"/>
      <c r="E1274" s="48"/>
      <c r="F1274" s="48"/>
      <c r="G1274" s="48"/>
      <c r="H1274" s="48"/>
      <c r="I1274" s="48"/>
      <c r="J1274" s="48"/>
    </row>
    <row r="1275" spans="1:10">
      <c r="A1275" s="48"/>
      <c r="B1275" s="48"/>
      <c r="C1275" s="48"/>
      <c r="D1275" s="48"/>
      <c r="E1275" s="48"/>
      <c r="F1275" s="48"/>
      <c r="G1275" s="48"/>
      <c r="H1275" s="48"/>
      <c r="I1275" s="48"/>
      <c r="J1275" s="48"/>
    </row>
    <row r="1276" spans="1:10">
      <c r="A1276" s="48"/>
      <c r="B1276" s="48"/>
      <c r="C1276" s="48"/>
      <c r="D1276" s="48"/>
      <c r="E1276" s="48"/>
      <c r="F1276" s="48"/>
      <c r="G1276" s="48"/>
      <c r="H1276" s="48"/>
      <c r="I1276" s="48"/>
      <c r="J1276" s="48"/>
    </row>
    <row r="1277" spans="1:10">
      <c r="A1277" s="48"/>
      <c r="B1277" s="48"/>
      <c r="C1277" s="48"/>
      <c r="D1277" s="48"/>
      <c r="E1277" s="48"/>
      <c r="F1277" s="48"/>
      <c r="G1277" s="48"/>
      <c r="H1277" s="48"/>
      <c r="I1277" s="48"/>
      <c r="J1277" s="48"/>
    </row>
    <row r="1278" spans="1:10">
      <c r="A1278" s="48"/>
      <c r="B1278" s="48"/>
      <c r="C1278" s="48"/>
      <c r="D1278" s="48"/>
      <c r="E1278" s="48"/>
      <c r="F1278" s="48"/>
      <c r="G1278" s="48"/>
      <c r="H1278" s="48"/>
      <c r="I1278" s="48"/>
      <c r="J1278" s="48"/>
    </row>
    <row r="1279" spans="1:10">
      <c r="A1279" s="48"/>
      <c r="B1279" s="48"/>
      <c r="C1279" s="48"/>
      <c r="D1279" s="48"/>
      <c r="E1279" s="48"/>
      <c r="F1279" s="48"/>
      <c r="G1279" s="48"/>
      <c r="H1279" s="48"/>
      <c r="I1279" s="48"/>
      <c r="J1279" s="48"/>
    </row>
    <row r="1280" spans="1:10">
      <c r="A1280" s="48"/>
      <c r="B1280" s="48"/>
      <c r="C1280" s="48"/>
      <c r="D1280" s="48"/>
      <c r="E1280" s="48"/>
      <c r="F1280" s="48"/>
      <c r="G1280" s="48"/>
      <c r="H1280" s="48"/>
      <c r="I1280" s="48"/>
      <c r="J1280" s="48"/>
    </row>
    <row r="1281" spans="1:10">
      <c r="A1281" s="48"/>
      <c r="B1281" s="48"/>
      <c r="C1281" s="48"/>
      <c r="D1281" s="48"/>
      <c r="E1281" s="48"/>
      <c r="F1281" s="48"/>
      <c r="G1281" s="48"/>
      <c r="H1281" s="48"/>
      <c r="I1281" s="48"/>
      <c r="J1281" s="48"/>
    </row>
    <row r="1282" spans="1:10">
      <c r="A1282" s="48"/>
      <c r="B1282" s="48"/>
      <c r="C1282" s="48"/>
      <c r="D1282" s="48"/>
      <c r="E1282" s="48"/>
      <c r="F1282" s="48"/>
      <c r="G1282" s="48"/>
      <c r="H1282" s="48"/>
      <c r="I1282" s="48"/>
      <c r="J1282" s="48"/>
    </row>
    <row r="1283" spans="1:10">
      <c r="A1283" s="48"/>
      <c r="B1283" s="48"/>
      <c r="C1283" s="48"/>
      <c r="D1283" s="48"/>
      <c r="E1283" s="48"/>
      <c r="F1283" s="48"/>
      <c r="G1283" s="48"/>
      <c r="H1283" s="48"/>
      <c r="I1283" s="48"/>
      <c r="J1283" s="48"/>
    </row>
    <row r="1284" spans="1:10">
      <c r="A1284" s="48"/>
      <c r="B1284" s="48"/>
      <c r="C1284" s="48"/>
      <c r="D1284" s="48"/>
      <c r="E1284" s="48"/>
      <c r="F1284" s="48"/>
      <c r="G1284" s="48"/>
      <c r="H1284" s="48"/>
      <c r="I1284" s="48"/>
      <c r="J1284" s="48"/>
    </row>
    <row r="1285" spans="1:10">
      <c r="A1285" s="48"/>
      <c r="B1285" s="48"/>
      <c r="C1285" s="48"/>
      <c r="D1285" s="48"/>
      <c r="E1285" s="48"/>
      <c r="F1285" s="48"/>
      <c r="G1285" s="48"/>
      <c r="H1285" s="48"/>
      <c r="I1285" s="48"/>
      <c r="J1285" s="48"/>
    </row>
    <row r="1286" spans="1:10">
      <c r="A1286" s="48"/>
      <c r="B1286" s="48"/>
      <c r="C1286" s="48"/>
      <c r="D1286" s="48"/>
      <c r="E1286" s="48"/>
      <c r="F1286" s="48"/>
      <c r="G1286" s="48"/>
      <c r="H1286" s="48"/>
      <c r="I1286" s="48"/>
      <c r="J1286" s="48"/>
    </row>
    <row r="1287" spans="1:10">
      <c r="A1287" s="48"/>
      <c r="B1287" s="48"/>
      <c r="C1287" s="48"/>
      <c r="D1287" s="48"/>
      <c r="E1287" s="48"/>
      <c r="F1287" s="48"/>
      <c r="G1287" s="48"/>
      <c r="H1287" s="48"/>
      <c r="I1287" s="48"/>
      <c r="J1287" s="48"/>
    </row>
    <row r="1288" spans="1:10">
      <c r="A1288" s="48"/>
      <c r="B1288" s="48"/>
      <c r="C1288" s="48"/>
      <c r="D1288" s="48"/>
      <c r="E1288" s="48"/>
      <c r="F1288" s="48"/>
      <c r="G1288" s="48"/>
      <c r="H1288" s="48"/>
      <c r="I1288" s="48"/>
      <c r="J1288" s="48"/>
    </row>
    <row r="1289" spans="1:10">
      <c r="A1289" s="48"/>
      <c r="B1289" s="48"/>
      <c r="C1289" s="48"/>
      <c r="D1289" s="48"/>
      <c r="E1289" s="48"/>
      <c r="F1289" s="48"/>
      <c r="G1289" s="48"/>
      <c r="H1289" s="48"/>
      <c r="I1289" s="48"/>
      <c r="J1289" s="48"/>
    </row>
    <row r="1290" spans="1:10">
      <c r="A1290" s="48"/>
      <c r="B1290" s="48"/>
      <c r="C1290" s="48"/>
      <c r="D1290" s="48"/>
      <c r="E1290" s="48"/>
      <c r="F1290" s="48"/>
      <c r="G1290" s="48"/>
      <c r="H1290" s="48"/>
      <c r="I1290" s="48"/>
      <c r="J1290" s="48"/>
    </row>
    <row r="1291" spans="1:10">
      <c r="A1291" s="48"/>
      <c r="B1291" s="48"/>
      <c r="C1291" s="48"/>
      <c r="D1291" s="48"/>
      <c r="E1291" s="48"/>
      <c r="F1291" s="48"/>
      <c r="G1291" s="48"/>
      <c r="H1291" s="48"/>
      <c r="I1291" s="48"/>
      <c r="J1291" s="48"/>
    </row>
    <row r="1292" spans="1:10">
      <c r="A1292" s="48"/>
      <c r="B1292" s="48"/>
      <c r="C1292" s="48"/>
      <c r="D1292" s="48"/>
      <c r="E1292" s="48"/>
      <c r="F1292" s="48"/>
      <c r="G1292" s="48"/>
      <c r="H1292" s="48"/>
      <c r="I1292" s="48"/>
      <c r="J1292" s="48"/>
    </row>
    <row r="1293" spans="1:10">
      <c r="A1293" s="48"/>
      <c r="B1293" s="48"/>
      <c r="C1293" s="48"/>
      <c r="D1293" s="48"/>
      <c r="E1293" s="48"/>
      <c r="F1293" s="48"/>
      <c r="G1293" s="48"/>
      <c r="H1293" s="48"/>
      <c r="I1293" s="48"/>
      <c r="J1293" s="48"/>
    </row>
    <row r="1294" spans="1:10">
      <c r="A1294" s="48"/>
      <c r="B1294" s="48"/>
      <c r="C1294" s="48"/>
      <c r="D1294" s="48"/>
      <c r="E1294" s="48"/>
      <c r="F1294" s="48"/>
      <c r="G1294" s="48"/>
      <c r="H1294" s="48"/>
      <c r="I1294" s="48"/>
      <c r="J1294" s="48"/>
    </row>
    <row r="1295" spans="1:10">
      <c r="A1295" s="48"/>
      <c r="B1295" s="48"/>
      <c r="C1295" s="48"/>
      <c r="D1295" s="48"/>
      <c r="E1295" s="48"/>
      <c r="F1295" s="48"/>
      <c r="G1295" s="48"/>
      <c r="H1295" s="48"/>
      <c r="I1295" s="48"/>
      <c r="J1295" s="48"/>
    </row>
    <row r="1296" spans="1:10">
      <c r="A1296" s="48"/>
      <c r="B1296" s="48"/>
      <c r="C1296" s="48"/>
      <c r="D1296" s="48"/>
      <c r="E1296" s="48"/>
      <c r="F1296" s="48"/>
      <c r="G1296" s="48"/>
      <c r="H1296" s="48"/>
      <c r="I1296" s="48"/>
      <c r="J1296" s="48"/>
    </row>
    <row r="1297" spans="1:10">
      <c r="A1297" s="48"/>
      <c r="B1297" s="48"/>
      <c r="C1297" s="48"/>
      <c r="D1297" s="48"/>
      <c r="E1297" s="48"/>
      <c r="F1297" s="48"/>
      <c r="G1297" s="48"/>
      <c r="H1297" s="48"/>
      <c r="I1297" s="48"/>
      <c r="J1297" s="48"/>
    </row>
    <row r="1298" spans="1:10">
      <c r="A1298" s="48"/>
      <c r="B1298" s="48"/>
      <c r="C1298" s="48"/>
      <c r="D1298" s="48"/>
      <c r="E1298" s="48"/>
      <c r="F1298" s="48"/>
      <c r="G1298" s="48"/>
      <c r="H1298" s="48"/>
      <c r="I1298" s="48"/>
      <c r="J1298" s="48"/>
    </row>
    <row r="1299" spans="1:10">
      <c r="A1299" s="48"/>
      <c r="B1299" s="48"/>
      <c r="C1299" s="48"/>
      <c r="D1299" s="48"/>
      <c r="E1299" s="48"/>
      <c r="F1299" s="48"/>
      <c r="G1299" s="48"/>
      <c r="H1299" s="48"/>
      <c r="I1299" s="48"/>
      <c r="J1299" s="48"/>
    </row>
    <row r="1300" spans="1:10">
      <c r="A1300" s="48"/>
      <c r="B1300" s="48"/>
      <c r="C1300" s="48"/>
      <c r="D1300" s="48"/>
      <c r="E1300" s="48"/>
      <c r="F1300" s="48"/>
      <c r="G1300" s="48"/>
      <c r="H1300" s="48"/>
      <c r="I1300" s="48"/>
      <c r="J1300" s="48"/>
    </row>
    <row r="1301" spans="1:10">
      <c r="A1301" s="48"/>
      <c r="B1301" s="48"/>
      <c r="C1301" s="48"/>
      <c r="D1301" s="48"/>
      <c r="E1301" s="48"/>
      <c r="F1301" s="48"/>
      <c r="G1301" s="48"/>
      <c r="H1301" s="48"/>
      <c r="I1301" s="48"/>
      <c r="J1301" s="48"/>
    </row>
    <row r="1302" spans="1:10">
      <c r="A1302" s="48"/>
      <c r="B1302" s="48"/>
      <c r="C1302" s="48"/>
      <c r="D1302" s="48"/>
      <c r="E1302" s="48"/>
      <c r="F1302" s="48"/>
      <c r="G1302" s="48"/>
      <c r="H1302" s="48"/>
      <c r="I1302" s="48"/>
      <c r="J1302" s="48"/>
    </row>
    <row r="1303" spans="1:10">
      <c r="A1303" s="48"/>
      <c r="B1303" s="48"/>
      <c r="C1303" s="48"/>
      <c r="D1303" s="48"/>
      <c r="E1303" s="48"/>
      <c r="F1303" s="48"/>
      <c r="G1303" s="48"/>
      <c r="H1303" s="48"/>
      <c r="I1303" s="48"/>
      <c r="J1303" s="48"/>
    </row>
    <row r="1304" spans="1:10">
      <c r="A1304" s="48"/>
      <c r="B1304" s="48"/>
      <c r="C1304" s="48"/>
      <c r="D1304" s="48"/>
      <c r="E1304" s="48"/>
      <c r="F1304" s="48"/>
      <c r="G1304" s="48"/>
      <c r="H1304" s="48"/>
      <c r="I1304" s="48"/>
      <c r="J1304" s="48"/>
    </row>
    <row r="1305" spans="1:10">
      <c r="A1305" s="48"/>
      <c r="B1305" s="48"/>
      <c r="C1305" s="48"/>
      <c r="D1305" s="48"/>
      <c r="E1305" s="48"/>
      <c r="F1305" s="48"/>
      <c r="G1305" s="48"/>
      <c r="H1305" s="48"/>
      <c r="I1305" s="48"/>
      <c r="J1305" s="48"/>
    </row>
    <row r="1306" spans="1:10">
      <c r="A1306" s="48"/>
      <c r="B1306" s="48"/>
      <c r="C1306" s="48"/>
      <c r="D1306" s="48"/>
      <c r="E1306" s="48"/>
      <c r="F1306" s="48"/>
      <c r="G1306" s="48"/>
      <c r="H1306" s="48"/>
      <c r="I1306" s="48"/>
      <c r="J1306" s="48"/>
    </row>
    <row r="1307" spans="1:10">
      <c r="A1307" s="48"/>
      <c r="B1307" s="48"/>
      <c r="C1307" s="48"/>
      <c r="D1307" s="48"/>
      <c r="E1307" s="48"/>
      <c r="F1307" s="48"/>
      <c r="G1307" s="48"/>
      <c r="H1307" s="48"/>
      <c r="I1307" s="48"/>
      <c r="J1307" s="48"/>
    </row>
    <row r="1308" spans="1:10">
      <c r="A1308" s="48"/>
      <c r="B1308" s="48"/>
      <c r="C1308" s="48"/>
      <c r="D1308" s="48"/>
      <c r="E1308" s="48"/>
      <c r="F1308" s="48"/>
      <c r="G1308" s="48"/>
      <c r="H1308" s="48"/>
      <c r="I1308" s="48"/>
      <c r="J1308" s="48"/>
    </row>
    <row r="1309" spans="1:10">
      <c r="A1309" s="48"/>
      <c r="B1309" s="48"/>
      <c r="C1309" s="48"/>
      <c r="D1309" s="48"/>
      <c r="E1309" s="48"/>
      <c r="F1309" s="48"/>
      <c r="G1309" s="48"/>
      <c r="H1309" s="48"/>
      <c r="I1309" s="48"/>
      <c r="J1309" s="48"/>
    </row>
    <row r="1310" spans="1:10">
      <c r="A1310" s="48"/>
      <c r="B1310" s="48"/>
      <c r="C1310" s="48"/>
      <c r="D1310" s="48"/>
      <c r="E1310" s="48"/>
      <c r="F1310" s="48"/>
      <c r="G1310" s="48"/>
      <c r="H1310" s="48"/>
      <c r="I1310" s="48"/>
      <c r="J1310" s="48"/>
    </row>
    <row r="1311" spans="1:10">
      <c r="A1311" s="48"/>
      <c r="B1311" s="48"/>
      <c r="C1311" s="48"/>
      <c r="D1311" s="48"/>
      <c r="E1311" s="48"/>
      <c r="F1311" s="48"/>
      <c r="G1311" s="48"/>
      <c r="H1311" s="48"/>
      <c r="I1311" s="48"/>
      <c r="J1311" s="48"/>
    </row>
    <row r="1312" spans="1:10">
      <c r="A1312" s="48"/>
      <c r="B1312" s="48"/>
      <c r="C1312" s="48"/>
      <c r="D1312" s="48"/>
      <c r="E1312" s="48"/>
      <c r="F1312" s="48"/>
      <c r="G1312" s="48"/>
      <c r="H1312" s="48"/>
      <c r="I1312" s="48"/>
      <c r="J1312" s="48"/>
    </row>
    <row r="1313" spans="1:10">
      <c r="A1313" s="48"/>
      <c r="B1313" s="48"/>
      <c r="C1313" s="48"/>
      <c r="D1313" s="48"/>
      <c r="E1313" s="48"/>
      <c r="F1313" s="48"/>
      <c r="G1313" s="48"/>
      <c r="H1313" s="48"/>
      <c r="I1313" s="48"/>
      <c r="J1313" s="48"/>
    </row>
    <row r="1314" spans="1:10">
      <c r="A1314" s="48"/>
      <c r="B1314" s="48"/>
      <c r="C1314" s="48"/>
      <c r="D1314" s="48"/>
      <c r="E1314" s="48"/>
      <c r="F1314" s="48"/>
      <c r="G1314" s="48"/>
      <c r="H1314" s="48"/>
      <c r="I1314" s="48"/>
      <c r="J1314" s="48"/>
    </row>
    <row r="1315" spans="1:10">
      <c r="A1315" s="48"/>
      <c r="B1315" s="48"/>
      <c r="C1315" s="48"/>
      <c r="D1315" s="48"/>
      <c r="E1315" s="48"/>
      <c r="F1315" s="48"/>
      <c r="G1315" s="48"/>
      <c r="H1315" s="48"/>
      <c r="I1315" s="48"/>
      <c r="J1315" s="48"/>
    </row>
    <row r="1316" spans="1:10">
      <c r="A1316" s="48"/>
      <c r="B1316" s="48"/>
      <c r="C1316" s="48"/>
      <c r="D1316" s="48"/>
      <c r="E1316" s="48"/>
      <c r="F1316" s="48"/>
      <c r="G1316" s="48"/>
      <c r="H1316" s="48"/>
      <c r="I1316" s="48"/>
      <c r="J1316" s="48"/>
    </row>
    <row r="1317" spans="1:10">
      <c r="A1317" s="48"/>
      <c r="B1317" s="48"/>
      <c r="C1317" s="48"/>
      <c r="D1317" s="48"/>
      <c r="E1317" s="48"/>
      <c r="F1317" s="48"/>
      <c r="G1317" s="48"/>
      <c r="H1317" s="48"/>
      <c r="I1317" s="48"/>
      <c r="J1317" s="48"/>
    </row>
    <row r="1318" spans="1:10">
      <c r="A1318" s="48"/>
      <c r="B1318" s="48"/>
      <c r="C1318" s="48"/>
      <c r="D1318" s="48"/>
      <c r="E1318" s="48"/>
      <c r="F1318" s="48"/>
      <c r="G1318" s="48"/>
      <c r="H1318" s="48"/>
      <c r="I1318" s="48"/>
      <c r="J1318" s="48"/>
    </row>
    <row r="1319" spans="1:10">
      <c r="A1319" s="48"/>
      <c r="B1319" s="48"/>
      <c r="C1319" s="48"/>
      <c r="D1319" s="48"/>
      <c r="E1319" s="48"/>
      <c r="F1319" s="48"/>
      <c r="G1319" s="48"/>
      <c r="H1319" s="48"/>
      <c r="I1319" s="48"/>
      <c r="J1319" s="48"/>
    </row>
    <row r="1320" spans="1:10">
      <c r="A1320" s="48"/>
      <c r="B1320" s="48"/>
      <c r="C1320" s="48"/>
      <c r="D1320" s="48"/>
      <c r="E1320" s="48"/>
      <c r="F1320" s="48"/>
      <c r="G1320" s="48"/>
      <c r="H1320" s="48"/>
      <c r="I1320" s="48"/>
      <c r="J1320" s="48"/>
    </row>
    <row r="1321" spans="1:10">
      <c r="A1321" s="48"/>
      <c r="B1321" s="48"/>
      <c r="C1321" s="48"/>
      <c r="D1321" s="48"/>
      <c r="E1321" s="48"/>
      <c r="F1321" s="48"/>
      <c r="G1321" s="48"/>
      <c r="H1321" s="48"/>
      <c r="I1321" s="48"/>
      <c r="J1321" s="48"/>
    </row>
    <row r="1322" spans="1:10">
      <c r="A1322" s="48"/>
      <c r="B1322" s="48"/>
      <c r="C1322" s="48"/>
      <c r="D1322" s="48"/>
      <c r="E1322" s="48"/>
      <c r="F1322" s="48"/>
      <c r="G1322" s="48"/>
      <c r="H1322" s="48"/>
      <c r="I1322" s="48"/>
      <c r="J1322" s="48"/>
    </row>
    <row r="1323" spans="1:10">
      <c r="A1323" s="48"/>
      <c r="B1323" s="48"/>
      <c r="C1323" s="48"/>
      <c r="D1323" s="48"/>
      <c r="E1323" s="48"/>
      <c r="F1323" s="48"/>
      <c r="G1323" s="48"/>
      <c r="H1323" s="48"/>
      <c r="I1323" s="48"/>
      <c r="J1323" s="48"/>
    </row>
    <row r="1324" spans="1:10">
      <c r="A1324" s="48"/>
      <c r="B1324" s="48"/>
      <c r="C1324" s="48"/>
      <c r="D1324" s="48"/>
      <c r="E1324" s="48"/>
      <c r="F1324" s="48"/>
      <c r="G1324" s="48"/>
      <c r="H1324" s="48"/>
      <c r="I1324" s="48"/>
      <c r="J1324" s="48"/>
    </row>
    <row r="1325" spans="1:10">
      <c r="A1325" s="48"/>
      <c r="B1325" s="48"/>
      <c r="C1325" s="48"/>
      <c r="D1325" s="48"/>
      <c r="E1325" s="48"/>
      <c r="F1325" s="48"/>
      <c r="G1325" s="48"/>
      <c r="H1325" s="48"/>
      <c r="I1325" s="48"/>
      <c r="J1325" s="48"/>
    </row>
    <row r="1326" spans="1:10">
      <c r="A1326" s="48"/>
      <c r="B1326" s="48"/>
      <c r="C1326" s="48"/>
      <c r="D1326" s="48"/>
      <c r="E1326" s="48"/>
      <c r="F1326" s="48"/>
      <c r="G1326" s="48"/>
      <c r="H1326" s="48"/>
      <c r="I1326" s="48"/>
      <c r="J1326" s="48"/>
    </row>
    <row r="1327" spans="1:10">
      <c r="A1327" s="48"/>
      <c r="B1327" s="48"/>
      <c r="C1327" s="48"/>
      <c r="D1327" s="48"/>
      <c r="E1327" s="48"/>
      <c r="F1327" s="48"/>
      <c r="G1327" s="48"/>
      <c r="H1327" s="48"/>
      <c r="I1327" s="48"/>
      <c r="J1327" s="48"/>
    </row>
    <row r="1328" spans="1:10">
      <c r="A1328" s="48"/>
      <c r="B1328" s="48"/>
      <c r="C1328" s="48"/>
      <c r="D1328" s="48"/>
      <c r="E1328" s="48"/>
      <c r="F1328" s="48"/>
      <c r="G1328" s="48"/>
      <c r="H1328" s="48"/>
      <c r="I1328" s="48"/>
      <c r="J1328" s="48"/>
    </row>
    <row r="1329" spans="1:10">
      <c r="A1329" s="48"/>
      <c r="B1329" s="48"/>
      <c r="C1329" s="48"/>
      <c r="D1329" s="48"/>
      <c r="E1329" s="48"/>
      <c r="F1329" s="48"/>
      <c r="G1329" s="48"/>
      <c r="H1329" s="48"/>
      <c r="I1329" s="48"/>
      <c r="J1329" s="48"/>
    </row>
    <row r="1330" spans="1:10">
      <c r="A1330" s="48"/>
      <c r="B1330" s="48"/>
      <c r="C1330" s="48"/>
      <c r="D1330" s="48"/>
      <c r="E1330" s="48"/>
      <c r="F1330" s="48"/>
      <c r="G1330" s="48"/>
      <c r="H1330" s="48"/>
      <c r="I1330" s="48"/>
      <c r="J1330" s="48"/>
    </row>
    <row r="1331" spans="1:10">
      <c r="A1331" s="48"/>
      <c r="B1331" s="48"/>
      <c r="C1331" s="48"/>
      <c r="D1331" s="48"/>
      <c r="E1331" s="48"/>
      <c r="F1331" s="48"/>
      <c r="G1331" s="48"/>
      <c r="H1331" s="48"/>
      <c r="I1331" s="48"/>
      <c r="J1331" s="48"/>
    </row>
    <row r="1332" spans="1:10">
      <c r="A1332" s="48"/>
      <c r="B1332" s="48"/>
      <c r="C1332" s="48"/>
      <c r="D1332" s="48"/>
      <c r="E1332" s="48"/>
      <c r="F1332" s="48"/>
      <c r="G1332" s="48"/>
      <c r="H1332" s="48"/>
      <c r="I1332" s="48"/>
      <c r="J1332" s="48"/>
    </row>
    <row r="1333" spans="1:10">
      <c r="A1333" s="48"/>
      <c r="B1333" s="48"/>
      <c r="C1333" s="48"/>
      <c r="D1333" s="48"/>
      <c r="E1333" s="48"/>
      <c r="F1333" s="48"/>
      <c r="G1333" s="48"/>
      <c r="H1333" s="48"/>
      <c r="I1333" s="48"/>
      <c r="J1333" s="48"/>
    </row>
    <row r="1334" spans="1:10">
      <c r="A1334" s="48"/>
      <c r="B1334" s="48"/>
      <c r="C1334" s="48"/>
      <c r="D1334" s="48"/>
      <c r="E1334" s="48"/>
      <c r="F1334" s="48"/>
      <c r="G1334" s="48"/>
      <c r="H1334" s="48"/>
      <c r="I1334" s="48"/>
      <c r="J1334" s="48"/>
    </row>
    <row r="1335" spans="1:10">
      <c r="A1335" s="48"/>
      <c r="B1335" s="48"/>
      <c r="C1335" s="48"/>
      <c r="D1335" s="48"/>
      <c r="E1335" s="48"/>
      <c r="F1335" s="48"/>
      <c r="G1335" s="48"/>
      <c r="H1335" s="48"/>
      <c r="I1335" s="48"/>
      <c r="J1335" s="48"/>
    </row>
    <row r="1336" spans="1:10">
      <c r="A1336" s="48"/>
      <c r="B1336" s="48"/>
      <c r="C1336" s="48"/>
      <c r="D1336" s="48"/>
      <c r="E1336" s="48"/>
      <c r="F1336" s="48"/>
      <c r="G1336" s="48"/>
      <c r="H1336" s="48"/>
      <c r="I1336" s="48"/>
      <c r="J1336" s="48"/>
    </row>
    <row r="1337" spans="1:10">
      <c r="A1337" s="48"/>
      <c r="B1337" s="48"/>
      <c r="C1337" s="48"/>
      <c r="D1337" s="48"/>
      <c r="E1337" s="48"/>
      <c r="F1337" s="48"/>
      <c r="G1337" s="48"/>
      <c r="H1337" s="48"/>
      <c r="I1337" s="48"/>
      <c r="J1337" s="48"/>
    </row>
    <row r="1338" spans="1:10">
      <c r="A1338" s="48"/>
      <c r="B1338" s="48"/>
      <c r="C1338" s="48"/>
      <c r="D1338" s="48"/>
      <c r="E1338" s="48"/>
      <c r="F1338" s="48"/>
      <c r="G1338" s="48"/>
      <c r="H1338" s="48"/>
      <c r="I1338" s="48"/>
      <c r="J1338" s="48"/>
    </row>
    <row r="1339" spans="1:10">
      <c r="A1339" s="48"/>
      <c r="B1339" s="48"/>
      <c r="C1339" s="48"/>
      <c r="D1339" s="48"/>
      <c r="E1339" s="48"/>
      <c r="F1339" s="48"/>
      <c r="G1339" s="48"/>
      <c r="H1339" s="48"/>
      <c r="I1339" s="48"/>
      <c r="J1339" s="48"/>
    </row>
    <row r="1340" spans="1:10">
      <c r="A1340" s="48"/>
      <c r="B1340" s="48"/>
      <c r="C1340" s="48"/>
      <c r="D1340" s="48"/>
      <c r="E1340" s="48"/>
      <c r="F1340" s="48"/>
      <c r="G1340" s="48"/>
      <c r="H1340" s="48"/>
      <c r="I1340" s="48"/>
      <c r="J1340" s="48"/>
    </row>
    <row r="1341" spans="1:10">
      <c r="A1341" s="48"/>
      <c r="B1341" s="48"/>
      <c r="C1341" s="48"/>
      <c r="D1341" s="48"/>
      <c r="E1341" s="48"/>
      <c r="F1341" s="48"/>
      <c r="G1341" s="48"/>
      <c r="H1341" s="48"/>
      <c r="I1341" s="48"/>
      <c r="J1341" s="48"/>
    </row>
    <row r="1342" spans="1:10">
      <c r="A1342" s="48"/>
      <c r="B1342" s="48"/>
      <c r="C1342" s="48"/>
      <c r="D1342" s="48"/>
      <c r="E1342" s="48"/>
      <c r="F1342" s="48"/>
      <c r="G1342" s="48"/>
      <c r="H1342" s="48"/>
      <c r="I1342" s="48"/>
      <c r="J1342" s="48"/>
    </row>
    <row r="1343" spans="1:10">
      <c r="A1343" s="48"/>
      <c r="B1343" s="48"/>
      <c r="C1343" s="48"/>
      <c r="D1343" s="48"/>
      <c r="E1343" s="48"/>
      <c r="F1343" s="48"/>
      <c r="G1343" s="48"/>
      <c r="H1343" s="48"/>
      <c r="I1343" s="48"/>
      <c r="J1343" s="48"/>
    </row>
    <row r="1344" spans="1:10">
      <c r="A1344" s="48"/>
      <c r="B1344" s="48"/>
      <c r="C1344" s="48"/>
      <c r="D1344" s="48"/>
      <c r="E1344" s="48"/>
      <c r="F1344" s="48"/>
      <c r="G1344" s="48"/>
      <c r="H1344" s="48"/>
      <c r="I1344" s="48"/>
      <c r="J1344" s="48"/>
    </row>
    <row r="1345" spans="1:10">
      <c r="A1345" s="48"/>
      <c r="B1345" s="48"/>
      <c r="C1345" s="48"/>
      <c r="D1345" s="48"/>
      <c r="E1345" s="48"/>
      <c r="F1345" s="48"/>
      <c r="G1345" s="48"/>
      <c r="H1345" s="48"/>
      <c r="I1345" s="48"/>
      <c r="J1345" s="48"/>
    </row>
    <row r="1346" spans="1:10">
      <c r="A1346" s="48"/>
      <c r="B1346" s="48"/>
      <c r="C1346" s="48"/>
      <c r="D1346" s="48"/>
      <c r="E1346" s="48"/>
      <c r="F1346" s="48"/>
      <c r="G1346" s="48"/>
      <c r="H1346" s="48"/>
      <c r="I1346" s="48"/>
      <c r="J1346" s="48"/>
    </row>
    <row r="1347" spans="1:10">
      <c r="A1347" s="48"/>
      <c r="B1347" s="48"/>
      <c r="C1347" s="48"/>
      <c r="D1347" s="48"/>
      <c r="E1347" s="48"/>
      <c r="F1347" s="48"/>
      <c r="G1347" s="48"/>
      <c r="H1347" s="48"/>
      <c r="I1347" s="48"/>
      <c r="J1347" s="48"/>
    </row>
    <row r="1348" spans="1:10">
      <c r="A1348" s="48"/>
      <c r="B1348" s="48"/>
      <c r="C1348" s="48"/>
      <c r="D1348" s="48"/>
      <c r="E1348" s="48"/>
      <c r="F1348" s="48"/>
      <c r="G1348" s="48"/>
      <c r="H1348" s="48"/>
      <c r="I1348" s="48"/>
      <c r="J1348" s="48"/>
    </row>
    <row r="1349" spans="1:10">
      <c r="A1349" s="48"/>
      <c r="B1349" s="48"/>
      <c r="C1349" s="48"/>
      <c r="D1349" s="48"/>
      <c r="E1349" s="48"/>
      <c r="F1349" s="48"/>
      <c r="G1349" s="48"/>
      <c r="H1349" s="48"/>
      <c r="I1349" s="48"/>
      <c r="J1349" s="48"/>
    </row>
    <row r="1350" spans="1:10">
      <c r="A1350" s="48"/>
      <c r="B1350" s="48"/>
      <c r="C1350" s="48"/>
      <c r="D1350" s="48"/>
      <c r="E1350" s="48"/>
      <c r="F1350" s="48"/>
      <c r="G1350" s="48"/>
      <c r="H1350" s="48"/>
      <c r="I1350" s="48"/>
      <c r="J1350" s="48"/>
    </row>
    <row r="1351" spans="1:10">
      <c r="A1351" s="48"/>
      <c r="B1351" s="48"/>
      <c r="C1351" s="48"/>
      <c r="D1351" s="48"/>
      <c r="E1351" s="48"/>
      <c r="F1351" s="48"/>
      <c r="G1351" s="48"/>
      <c r="H1351" s="48"/>
      <c r="I1351" s="48"/>
      <c r="J1351" s="48"/>
    </row>
    <row r="1352" spans="1:10">
      <c r="A1352" s="48"/>
      <c r="B1352" s="48"/>
      <c r="C1352" s="48"/>
      <c r="D1352" s="48"/>
      <c r="E1352" s="48"/>
      <c r="F1352" s="48"/>
      <c r="G1352" s="48"/>
      <c r="H1352" s="48"/>
      <c r="I1352" s="48"/>
      <c r="J1352" s="48"/>
    </row>
    <row r="1353" spans="1:10">
      <c r="A1353" s="48"/>
      <c r="B1353" s="48"/>
      <c r="C1353" s="48"/>
      <c r="D1353" s="48"/>
      <c r="E1353" s="48"/>
      <c r="F1353" s="48"/>
      <c r="G1353" s="48"/>
      <c r="H1353" s="48"/>
      <c r="I1353" s="48"/>
      <c r="J1353" s="48"/>
    </row>
    <row r="1354" spans="1:10">
      <c r="A1354" s="48"/>
      <c r="B1354" s="48"/>
      <c r="C1354" s="48"/>
      <c r="D1354" s="48"/>
      <c r="E1354" s="48"/>
      <c r="F1354" s="48"/>
      <c r="G1354" s="48"/>
      <c r="H1354" s="48"/>
      <c r="I1354" s="48"/>
      <c r="J1354" s="48"/>
    </row>
    <row r="1355" spans="1:10">
      <c r="A1355" s="48"/>
      <c r="B1355" s="48"/>
      <c r="C1355" s="48"/>
      <c r="D1355" s="48"/>
      <c r="E1355" s="48"/>
      <c r="F1355" s="48"/>
      <c r="G1355" s="48"/>
      <c r="H1355" s="48"/>
      <c r="I1355" s="48"/>
      <c r="J1355" s="48"/>
    </row>
    <row r="1356" spans="1:10">
      <c r="A1356" s="48"/>
      <c r="B1356" s="48"/>
      <c r="C1356" s="48"/>
      <c r="D1356" s="48"/>
      <c r="E1356" s="48"/>
      <c r="F1356" s="48"/>
      <c r="G1356" s="48"/>
      <c r="H1356" s="48"/>
      <c r="I1356" s="48"/>
      <c r="J1356" s="48"/>
    </row>
    <row r="1357" spans="1:10">
      <c r="A1357" s="48"/>
      <c r="B1357" s="48"/>
      <c r="C1357" s="48"/>
      <c r="D1357" s="48"/>
      <c r="E1357" s="48"/>
      <c r="F1357" s="48"/>
      <c r="G1357" s="48"/>
      <c r="H1357" s="48"/>
      <c r="I1357" s="48"/>
      <c r="J1357" s="48"/>
    </row>
    <row r="1358" spans="1:10">
      <c r="A1358" s="48"/>
      <c r="B1358" s="48"/>
      <c r="C1358" s="48"/>
      <c r="D1358" s="48"/>
      <c r="E1358" s="48"/>
      <c r="F1358" s="48"/>
      <c r="G1358" s="48"/>
      <c r="H1358" s="48"/>
      <c r="I1358" s="48"/>
      <c r="J1358" s="48"/>
    </row>
    <row r="1359" spans="1:10">
      <c r="A1359" s="48"/>
      <c r="B1359" s="48"/>
      <c r="C1359" s="48"/>
      <c r="D1359" s="48"/>
      <c r="E1359" s="48"/>
      <c r="F1359" s="48"/>
      <c r="G1359" s="48"/>
      <c r="H1359" s="48"/>
      <c r="I1359" s="48"/>
      <c r="J1359" s="48"/>
    </row>
    <row r="1360" spans="1:10">
      <c r="A1360" s="48"/>
      <c r="B1360" s="48"/>
      <c r="C1360" s="48"/>
      <c r="D1360" s="48"/>
      <c r="E1360" s="48"/>
      <c r="F1360" s="48"/>
      <c r="G1360" s="48"/>
      <c r="H1360" s="48"/>
      <c r="I1360" s="48"/>
      <c r="J1360" s="48"/>
    </row>
    <row r="1361" spans="1:10">
      <c r="A1361" s="48"/>
      <c r="B1361" s="48"/>
      <c r="C1361" s="48"/>
      <c r="D1361" s="48"/>
      <c r="E1361" s="48"/>
      <c r="F1361" s="48"/>
      <c r="G1361" s="48"/>
      <c r="H1361" s="48"/>
      <c r="I1361" s="48"/>
      <c r="J1361" s="48"/>
    </row>
    <row r="1362" spans="1:10">
      <c r="A1362" s="48"/>
      <c r="B1362" s="48"/>
      <c r="C1362" s="48"/>
      <c r="D1362" s="48"/>
      <c r="E1362" s="48"/>
      <c r="F1362" s="48"/>
      <c r="G1362" s="48"/>
      <c r="H1362" s="48"/>
      <c r="I1362" s="48"/>
      <c r="J1362" s="48"/>
    </row>
    <row r="1363" spans="1:10">
      <c r="A1363" s="48"/>
      <c r="B1363" s="48"/>
      <c r="C1363" s="48"/>
      <c r="D1363" s="48"/>
      <c r="E1363" s="48"/>
      <c r="F1363" s="48"/>
      <c r="G1363" s="48"/>
      <c r="H1363" s="48"/>
      <c r="I1363" s="48"/>
      <c r="J1363" s="48"/>
    </row>
    <row r="1364" spans="1:10">
      <c r="A1364" s="48"/>
      <c r="B1364" s="48"/>
      <c r="C1364" s="48"/>
      <c r="D1364" s="48"/>
      <c r="E1364" s="48"/>
      <c r="F1364" s="48"/>
      <c r="G1364" s="48"/>
      <c r="H1364" s="48"/>
      <c r="I1364" s="48"/>
      <c r="J1364" s="48"/>
    </row>
    <row r="1365" spans="1:10">
      <c r="A1365" s="48"/>
      <c r="B1365" s="48"/>
      <c r="C1365" s="48"/>
      <c r="D1365" s="48"/>
      <c r="E1365" s="48"/>
      <c r="F1365" s="48"/>
      <c r="G1365" s="48"/>
      <c r="H1365" s="48"/>
      <c r="I1365" s="48"/>
      <c r="J1365" s="48"/>
    </row>
    <row r="1366" spans="1:10">
      <c r="A1366" s="48"/>
      <c r="B1366" s="48"/>
      <c r="C1366" s="48"/>
      <c r="D1366" s="48"/>
      <c r="E1366" s="48"/>
      <c r="F1366" s="48"/>
      <c r="G1366" s="48"/>
      <c r="H1366" s="48"/>
      <c r="I1366" s="48"/>
      <c r="J1366" s="48"/>
    </row>
    <row r="1367" spans="1:10">
      <c r="A1367" s="48"/>
      <c r="B1367" s="48"/>
      <c r="C1367" s="48"/>
      <c r="D1367" s="48"/>
      <c r="E1367" s="48"/>
      <c r="F1367" s="48"/>
      <c r="G1367" s="48"/>
      <c r="H1367" s="48"/>
      <c r="I1367" s="48"/>
      <c r="J1367" s="48"/>
    </row>
    <row r="1368" spans="1:10">
      <c r="A1368" s="48"/>
      <c r="B1368" s="48"/>
      <c r="C1368" s="48"/>
      <c r="D1368" s="48"/>
      <c r="E1368" s="48"/>
      <c r="F1368" s="48"/>
      <c r="G1368" s="48"/>
      <c r="H1368" s="48"/>
      <c r="I1368" s="48"/>
      <c r="J1368" s="48"/>
    </row>
    <row r="1369" spans="1:10">
      <c r="A1369" s="48"/>
      <c r="B1369" s="48"/>
      <c r="C1369" s="48"/>
      <c r="D1369" s="48"/>
      <c r="E1369" s="48"/>
      <c r="F1369" s="48"/>
      <c r="G1369" s="48"/>
      <c r="H1369" s="48"/>
      <c r="I1369" s="48"/>
      <c r="J1369" s="48"/>
    </row>
    <row r="1370" spans="1:10">
      <c r="A1370" s="48"/>
      <c r="B1370" s="48"/>
      <c r="C1370" s="48"/>
      <c r="D1370" s="48"/>
      <c r="E1370" s="48"/>
      <c r="F1370" s="48"/>
      <c r="G1370" s="48"/>
      <c r="H1370" s="48"/>
      <c r="I1370" s="48"/>
      <c r="J1370" s="48"/>
    </row>
    <row r="1371" spans="1:10">
      <c r="A1371" s="48"/>
      <c r="B1371" s="48"/>
      <c r="C1371" s="48"/>
      <c r="D1371" s="48"/>
      <c r="E1371" s="48"/>
      <c r="F1371" s="48"/>
      <c r="G1371" s="48"/>
      <c r="H1371" s="48"/>
      <c r="I1371" s="48"/>
      <c r="J1371" s="48"/>
    </row>
    <row r="1372" spans="1:10">
      <c r="A1372" s="48"/>
      <c r="B1372" s="48"/>
      <c r="C1372" s="48"/>
      <c r="D1372" s="48"/>
      <c r="E1372" s="48"/>
      <c r="F1372" s="48"/>
      <c r="G1372" s="48"/>
      <c r="H1372" s="48"/>
      <c r="I1372" s="48"/>
      <c r="J1372" s="48"/>
    </row>
    <row r="1373" spans="1:10">
      <c r="A1373" s="48"/>
      <c r="B1373" s="48"/>
      <c r="C1373" s="48"/>
      <c r="D1373" s="48"/>
      <c r="E1373" s="48"/>
      <c r="F1373" s="48"/>
      <c r="G1373" s="48"/>
      <c r="H1373" s="48"/>
      <c r="I1373" s="48"/>
      <c r="J1373" s="48"/>
    </row>
    <row r="1374" spans="1:10">
      <c r="A1374" s="48"/>
      <c r="B1374" s="48"/>
      <c r="C1374" s="48"/>
      <c r="D1374" s="48"/>
      <c r="E1374" s="48"/>
      <c r="F1374" s="48"/>
      <c r="G1374" s="48"/>
      <c r="H1374" s="48"/>
      <c r="I1374" s="48"/>
      <c r="J1374" s="48"/>
    </row>
    <row r="1375" spans="1:10">
      <c r="A1375" s="48"/>
      <c r="B1375" s="48"/>
      <c r="C1375" s="48"/>
      <c r="D1375" s="48"/>
      <c r="E1375" s="48"/>
      <c r="F1375" s="48"/>
      <c r="G1375" s="48"/>
      <c r="H1375" s="48"/>
      <c r="I1375" s="48"/>
      <c r="J1375" s="48"/>
    </row>
    <row r="1376" spans="1:10">
      <c r="A1376" s="48"/>
      <c r="B1376" s="48"/>
      <c r="C1376" s="48"/>
      <c r="D1376" s="48"/>
      <c r="E1376" s="48"/>
      <c r="F1376" s="48"/>
      <c r="G1376" s="48"/>
      <c r="H1376" s="48"/>
      <c r="I1376" s="48"/>
      <c r="J1376" s="48"/>
    </row>
    <row r="1377" spans="1:10">
      <c r="A1377" s="48"/>
      <c r="B1377" s="48"/>
      <c r="C1377" s="48"/>
      <c r="D1377" s="48"/>
      <c r="E1377" s="48"/>
      <c r="F1377" s="48"/>
      <c r="G1377" s="48"/>
      <c r="H1377" s="48"/>
      <c r="I1377" s="48"/>
      <c r="J1377" s="48"/>
    </row>
    <row r="1378" spans="1:10">
      <c r="A1378" s="48"/>
      <c r="B1378" s="48"/>
      <c r="C1378" s="48"/>
      <c r="D1378" s="48"/>
      <c r="E1378" s="48"/>
      <c r="F1378" s="48"/>
      <c r="G1378" s="48"/>
      <c r="H1378" s="48"/>
      <c r="I1378" s="48"/>
      <c r="J1378" s="48"/>
    </row>
    <row r="1379" spans="1:10">
      <c r="A1379" s="48"/>
      <c r="B1379" s="48"/>
      <c r="C1379" s="48"/>
      <c r="D1379" s="48"/>
      <c r="E1379" s="48"/>
      <c r="F1379" s="48"/>
      <c r="G1379" s="48"/>
      <c r="H1379" s="48"/>
      <c r="I1379" s="48"/>
      <c r="J1379" s="48"/>
    </row>
    <row r="1380" spans="1:10">
      <c r="A1380" s="48"/>
      <c r="B1380" s="48"/>
      <c r="C1380" s="48"/>
      <c r="D1380" s="48"/>
      <c r="E1380" s="48"/>
      <c r="F1380" s="48"/>
      <c r="G1380" s="48"/>
      <c r="H1380" s="48"/>
      <c r="I1380" s="48"/>
      <c r="J1380" s="48"/>
    </row>
    <row r="1381" spans="1:10">
      <c r="A1381" s="48"/>
      <c r="B1381" s="48"/>
      <c r="C1381" s="48"/>
      <c r="D1381" s="48"/>
      <c r="E1381" s="48"/>
      <c r="F1381" s="48"/>
      <c r="G1381" s="48"/>
      <c r="H1381" s="48"/>
      <c r="I1381" s="48"/>
      <c r="J1381" s="48"/>
    </row>
    <row r="1382" spans="1:10">
      <c r="A1382" s="48"/>
      <c r="B1382" s="48"/>
      <c r="C1382" s="48"/>
      <c r="D1382" s="48"/>
      <c r="E1382" s="48"/>
      <c r="F1382" s="48"/>
      <c r="G1382" s="48"/>
      <c r="H1382" s="48"/>
      <c r="I1382" s="48"/>
      <c r="J1382" s="48"/>
    </row>
    <row r="1383" spans="1:10">
      <c r="A1383" s="48"/>
      <c r="B1383" s="48"/>
      <c r="C1383" s="48"/>
      <c r="D1383" s="48"/>
      <c r="E1383" s="48"/>
      <c r="F1383" s="48"/>
      <c r="G1383" s="48"/>
      <c r="H1383" s="48"/>
      <c r="I1383" s="48"/>
      <c r="J1383" s="48"/>
    </row>
    <row r="1384" spans="1:10">
      <c r="A1384" s="48"/>
      <c r="B1384" s="48"/>
      <c r="C1384" s="48"/>
      <c r="D1384" s="48"/>
      <c r="E1384" s="48"/>
      <c r="F1384" s="48"/>
      <c r="G1384" s="48"/>
      <c r="H1384" s="48"/>
      <c r="I1384" s="48"/>
      <c r="J1384" s="48"/>
    </row>
    <row r="1385" spans="1:10">
      <c r="A1385" s="48"/>
      <c r="B1385" s="48"/>
      <c r="C1385" s="48"/>
      <c r="D1385" s="48"/>
      <c r="E1385" s="48"/>
      <c r="F1385" s="48"/>
      <c r="G1385" s="48"/>
      <c r="H1385" s="48"/>
      <c r="I1385" s="48"/>
      <c r="J1385" s="48"/>
    </row>
    <row r="1386" spans="1:10">
      <c r="A1386" s="48"/>
      <c r="B1386" s="48"/>
      <c r="C1386" s="48"/>
      <c r="D1386" s="48"/>
      <c r="E1386" s="48"/>
      <c r="F1386" s="48"/>
      <c r="G1386" s="48"/>
      <c r="H1386" s="48"/>
      <c r="I1386" s="48"/>
      <c r="J1386" s="48"/>
    </row>
    <row r="1387" spans="1:10">
      <c r="A1387" s="48"/>
      <c r="B1387" s="48"/>
      <c r="C1387" s="48"/>
      <c r="D1387" s="48"/>
      <c r="E1387" s="48"/>
      <c r="F1387" s="48"/>
      <c r="G1387" s="48"/>
      <c r="H1387" s="48"/>
      <c r="I1387" s="48"/>
      <c r="J1387" s="48"/>
    </row>
    <row r="1388" spans="1:10">
      <c r="A1388" s="48"/>
      <c r="B1388" s="48"/>
      <c r="C1388" s="48"/>
      <c r="D1388" s="48"/>
      <c r="E1388" s="48"/>
      <c r="F1388" s="48"/>
      <c r="G1388" s="48"/>
      <c r="H1388" s="48"/>
      <c r="I1388" s="48"/>
      <c r="J1388" s="48"/>
    </row>
    <row r="1389" spans="1:10">
      <c r="A1389" s="48"/>
      <c r="B1389" s="48"/>
      <c r="C1389" s="48"/>
      <c r="D1389" s="48"/>
      <c r="E1389" s="48"/>
      <c r="F1389" s="48"/>
      <c r="G1389" s="48"/>
      <c r="H1389" s="48"/>
      <c r="I1389" s="48"/>
      <c r="J1389" s="48"/>
    </row>
    <row r="1390" spans="1:10">
      <c r="A1390" s="48"/>
      <c r="B1390" s="48"/>
      <c r="C1390" s="48"/>
      <c r="D1390" s="48"/>
      <c r="E1390" s="48"/>
      <c r="F1390" s="48"/>
      <c r="G1390" s="48"/>
      <c r="H1390" s="48"/>
      <c r="I1390" s="48"/>
      <c r="J1390" s="48"/>
    </row>
    <row r="1391" spans="1:10">
      <c r="A1391" s="48"/>
      <c r="B1391" s="48"/>
      <c r="C1391" s="48"/>
      <c r="D1391" s="48"/>
      <c r="E1391" s="48"/>
      <c r="F1391" s="48"/>
      <c r="G1391" s="48"/>
      <c r="H1391" s="48"/>
      <c r="I1391" s="48"/>
      <c r="J1391" s="48"/>
    </row>
    <row r="1392" spans="1:10">
      <c r="A1392" s="48"/>
      <c r="B1392" s="48"/>
      <c r="C1392" s="48"/>
      <c r="D1392" s="48"/>
      <c r="E1392" s="48"/>
      <c r="F1392" s="48"/>
      <c r="G1392" s="48"/>
      <c r="H1392" s="48"/>
      <c r="I1392" s="48"/>
      <c r="J1392" s="48"/>
    </row>
    <row r="1393" spans="1:10">
      <c r="A1393" s="48"/>
      <c r="B1393" s="48"/>
      <c r="C1393" s="48"/>
      <c r="D1393" s="48"/>
      <c r="E1393" s="48"/>
      <c r="F1393" s="48"/>
      <c r="G1393" s="48"/>
      <c r="H1393" s="48"/>
      <c r="I1393" s="48"/>
      <c r="J1393" s="48"/>
    </row>
    <row r="1394" spans="1:10">
      <c r="A1394" s="48"/>
      <c r="B1394" s="48"/>
      <c r="C1394" s="48"/>
      <c r="D1394" s="48"/>
      <c r="E1394" s="48"/>
      <c r="F1394" s="48"/>
      <c r="G1394" s="48"/>
      <c r="H1394" s="48"/>
      <c r="I1394" s="48"/>
      <c r="J1394" s="48"/>
    </row>
    <row r="1395" spans="1:10">
      <c r="A1395" s="48"/>
      <c r="B1395" s="48"/>
      <c r="C1395" s="48"/>
      <c r="D1395" s="48"/>
      <c r="E1395" s="48"/>
      <c r="F1395" s="48"/>
      <c r="G1395" s="48"/>
      <c r="H1395" s="48"/>
      <c r="I1395" s="48"/>
      <c r="J1395" s="48"/>
    </row>
    <row r="1396" spans="1:10">
      <c r="A1396" s="48"/>
      <c r="B1396" s="48"/>
      <c r="C1396" s="48"/>
      <c r="D1396" s="48"/>
      <c r="E1396" s="48"/>
      <c r="F1396" s="48"/>
      <c r="G1396" s="48"/>
      <c r="H1396" s="48"/>
      <c r="I1396" s="48"/>
      <c r="J1396" s="48"/>
    </row>
    <row r="1397" spans="1:10">
      <c r="A1397" s="48"/>
      <c r="B1397" s="48"/>
      <c r="C1397" s="48"/>
      <c r="D1397" s="48"/>
      <c r="E1397" s="48"/>
      <c r="F1397" s="48"/>
      <c r="G1397" s="48"/>
      <c r="H1397" s="48"/>
      <c r="I1397" s="48"/>
      <c r="J1397" s="48"/>
    </row>
    <row r="1398" spans="1:10">
      <c r="A1398" s="48"/>
      <c r="B1398" s="48"/>
      <c r="C1398" s="48"/>
      <c r="D1398" s="48"/>
      <c r="E1398" s="48"/>
      <c r="F1398" s="48"/>
      <c r="G1398" s="48"/>
      <c r="H1398" s="48"/>
      <c r="I1398" s="48"/>
      <c r="J1398" s="48"/>
    </row>
    <row r="1399" spans="1:10">
      <c r="A1399" s="48"/>
      <c r="B1399" s="48"/>
      <c r="C1399" s="48"/>
      <c r="D1399" s="48"/>
      <c r="E1399" s="48"/>
      <c r="F1399" s="48"/>
      <c r="G1399" s="48"/>
      <c r="H1399" s="48"/>
      <c r="I1399" s="48"/>
      <c r="J1399" s="48"/>
    </row>
    <row r="1400" spans="1:10">
      <c r="A1400" s="48"/>
      <c r="B1400" s="48"/>
      <c r="C1400" s="48"/>
      <c r="D1400" s="48"/>
      <c r="E1400" s="48"/>
      <c r="F1400" s="48"/>
      <c r="G1400" s="48"/>
      <c r="H1400" s="48"/>
      <c r="I1400" s="48"/>
      <c r="J1400" s="48"/>
    </row>
    <row r="1401" spans="1:10">
      <c r="A1401" s="48"/>
      <c r="B1401" s="48"/>
      <c r="C1401" s="48"/>
      <c r="D1401" s="48"/>
      <c r="E1401" s="48"/>
      <c r="F1401" s="48"/>
      <c r="G1401" s="48"/>
      <c r="H1401" s="48"/>
      <c r="I1401" s="48"/>
      <c r="J1401" s="48"/>
    </row>
    <row r="1402" spans="1:10">
      <c r="A1402" s="48"/>
      <c r="B1402" s="48"/>
      <c r="C1402" s="48"/>
      <c r="D1402" s="48"/>
      <c r="E1402" s="48"/>
      <c r="F1402" s="48"/>
      <c r="G1402" s="48"/>
      <c r="H1402" s="48"/>
      <c r="I1402" s="48"/>
      <c r="J1402" s="48"/>
    </row>
    <row r="1403" spans="1:10">
      <c r="A1403" s="48"/>
      <c r="B1403" s="48"/>
      <c r="C1403" s="48"/>
      <c r="D1403" s="48"/>
      <c r="E1403" s="48"/>
      <c r="F1403" s="48"/>
      <c r="G1403" s="48"/>
      <c r="H1403" s="48"/>
      <c r="I1403" s="48"/>
      <c r="J1403" s="48"/>
    </row>
    <row r="1404" spans="1:10">
      <c r="A1404" s="48"/>
      <c r="B1404" s="48"/>
      <c r="C1404" s="48"/>
      <c r="D1404" s="48"/>
      <c r="E1404" s="48"/>
      <c r="F1404" s="48"/>
      <c r="G1404" s="48"/>
      <c r="H1404" s="48"/>
      <c r="I1404" s="48"/>
      <c r="J1404" s="48"/>
    </row>
    <row r="1405" spans="1:10">
      <c r="A1405" s="48"/>
      <c r="B1405" s="48"/>
      <c r="C1405" s="48"/>
      <c r="D1405" s="48"/>
      <c r="E1405" s="48"/>
      <c r="F1405" s="48"/>
      <c r="G1405" s="48"/>
      <c r="H1405" s="48"/>
      <c r="I1405" s="48"/>
      <c r="J1405" s="48"/>
    </row>
    <row r="1406" spans="1:10">
      <c r="A1406" s="48"/>
      <c r="B1406" s="48"/>
      <c r="C1406" s="48"/>
      <c r="D1406" s="48"/>
      <c r="E1406" s="48"/>
      <c r="F1406" s="48"/>
      <c r="G1406" s="48"/>
      <c r="H1406" s="48"/>
      <c r="I1406" s="48"/>
      <c r="J1406" s="48"/>
    </row>
    <row r="1407" spans="1:10">
      <c r="A1407" s="48"/>
      <c r="B1407" s="48"/>
      <c r="C1407" s="48"/>
      <c r="D1407" s="48"/>
      <c r="E1407" s="48"/>
      <c r="F1407" s="48"/>
      <c r="G1407" s="48"/>
      <c r="H1407" s="48"/>
      <c r="I1407" s="48"/>
      <c r="J1407" s="48"/>
    </row>
    <row r="1408" spans="1:10">
      <c r="A1408" s="48"/>
      <c r="B1408" s="48"/>
      <c r="C1408" s="48"/>
      <c r="D1408" s="48"/>
      <c r="E1408" s="48"/>
      <c r="F1408" s="48"/>
      <c r="G1408" s="48"/>
      <c r="H1408" s="48"/>
      <c r="I1408" s="48"/>
      <c r="J1408" s="48"/>
    </row>
    <row r="1409" spans="1:10">
      <c r="A1409" s="48"/>
      <c r="B1409" s="48"/>
      <c r="C1409" s="48"/>
      <c r="D1409" s="48"/>
      <c r="E1409" s="48"/>
      <c r="F1409" s="48"/>
      <c r="G1409" s="48"/>
      <c r="H1409" s="48"/>
      <c r="I1409" s="48"/>
      <c r="J1409" s="48"/>
    </row>
    <row r="1410" spans="1:10">
      <c r="A1410" s="48"/>
      <c r="B1410" s="48"/>
      <c r="C1410" s="48"/>
      <c r="D1410" s="48"/>
      <c r="E1410" s="48"/>
      <c r="F1410" s="48"/>
      <c r="G1410" s="48"/>
      <c r="H1410" s="48"/>
      <c r="I1410" s="48"/>
      <c r="J1410" s="48"/>
    </row>
    <row r="1411" spans="1:10">
      <c r="A1411" s="48"/>
      <c r="B1411" s="48"/>
      <c r="C1411" s="48"/>
      <c r="D1411" s="48"/>
      <c r="E1411" s="48"/>
      <c r="F1411" s="48"/>
      <c r="G1411" s="48"/>
      <c r="H1411" s="48"/>
      <c r="I1411" s="48"/>
      <c r="J1411" s="48"/>
    </row>
    <row r="1412" spans="1:10">
      <c r="A1412" s="48"/>
      <c r="B1412" s="48"/>
      <c r="C1412" s="48"/>
      <c r="D1412" s="48"/>
      <c r="E1412" s="48"/>
      <c r="F1412" s="48"/>
      <c r="G1412" s="48"/>
      <c r="H1412" s="48"/>
      <c r="I1412" s="48"/>
      <c r="J1412" s="48"/>
    </row>
    <row r="1413" spans="1:10">
      <c r="A1413" s="48"/>
      <c r="B1413" s="48"/>
      <c r="C1413" s="48"/>
      <c r="D1413" s="48"/>
      <c r="E1413" s="48"/>
      <c r="F1413" s="48"/>
      <c r="G1413" s="48"/>
      <c r="H1413" s="48"/>
      <c r="I1413" s="48"/>
      <c r="J1413" s="48"/>
    </row>
    <row r="1414" spans="1:10">
      <c r="A1414" s="48"/>
      <c r="B1414" s="48"/>
      <c r="C1414" s="48"/>
      <c r="D1414" s="48"/>
      <c r="E1414" s="48"/>
      <c r="F1414" s="48"/>
      <c r="G1414" s="48"/>
      <c r="H1414" s="48"/>
      <c r="I1414" s="48"/>
      <c r="J1414" s="48"/>
    </row>
    <row r="1415" spans="1:10">
      <c r="A1415" s="48"/>
      <c r="B1415" s="48"/>
      <c r="C1415" s="48"/>
      <c r="D1415" s="48"/>
      <c r="E1415" s="48"/>
      <c r="F1415" s="48"/>
      <c r="G1415" s="48"/>
      <c r="H1415" s="48"/>
      <c r="I1415" s="48"/>
      <c r="J1415" s="48"/>
    </row>
    <row r="1416" spans="1:10">
      <c r="A1416" s="48"/>
      <c r="B1416" s="48"/>
      <c r="C1416" s="48"/>
      <c r="D1416" s="48"/>
      <c r="E1416" s="48"/>
      <c r="F1416" s="48"/>
      <c r="G1416" s="48"/>
      <c r="H1416" s="48"/>
      <c r="I1416" s="48"/>
      <c r="J1416" s="48"/>
    </row>
    <row r="1417" spans="1:10">
      <c r="A1417" s="48"/>
      <c r="B1417" s="48"/>
      <c r="C1417" s="48"/>
      <c r="D1417" s="48"/>
      <c r="E1417" s="48"/>
      <c r="F1417" s="48"/>
      <c r="G1417" s="48"/>
      <c r="H1417" s="48"/>
      <c r="I1417" s="48"/>
      <c r="J1417" s="48"/>
    </row>
    <row r="1418" spans="1:10">
      <c r="A1418" s="48"/>
      <c r="B1418" s="48"/>
      <c r="C1418" s="48"/>
      <c r="D1418" s="48"/>
      <c r="E1418" s="48"/>
      <c r="F1418" s="48"/>
      <c r="G1418" s="48"/>
      <c r="H1418" s="48"/>
      <c r="I1418" s="48"/>
      <c r="J1418" s="48"/>
    </row>
    <row r="1419" spans="1:10">
      <c r="A1419" s="48"/>
      <c r="B1419" s="48"/>
      <c r="C1419" s="48"/>
      <c r="D1419" s="48"/>
      <c r="E1419" s="48"/>
      <c r="F1419" s="48"/>
      <c r="G1419" s="48"/>
      <c r="H1419" s="48"/>
      <c r="I1419" s="48"/>
      <c r="J1419" s="48"/>
    </row>
    <row r="1420" spans="1:10">
      <c r="A1420" s="48"/>
      <c r="B1420" s="48"/>
      <c r="C1420" s="48"/>
      <c r="D1420" s="48"/>
      <c r="E1420" s="48"/>
      <c r="F1420" s="48"/>
      <c r="G1420" s="48"/>
      <c r="H1420" s="48"/>
      <c r="I1420" s="48"/>
      <c r="J1420" s="48"/>
    </row>
    <row r="1421" spans="1:10">
      <c r="A1421" s="48"/>
      <c r="B1421" s="48"/>
      <c r="C1421" s="48"/>
      <c r="D1421" s="48"/>
      <c r="E1421" s="48"/>
      <c r="F1421" s="48"/>
      <c r="G1421" s="48"/>
      <c r="H1421" s="48"/>
      <c r="I1421" s="48"/>
      <c r="J1421" s="48"/>
    </row>
    <row r="1422" spans="1:10">
      <c r="A1422" s="48"/>
      <c r="B1422" s="48"/>
      <c r="C1422" s="48"/>
      <c r="D1422" s="48"/>
      <c r="E1422" s="48"/>
      <c r="F1422" s="48"/>
      <c r="G1422" s="48"/>
      <c r="H1422" s="48"/>
      <c r="I1422" s="48"/>
      <c r="J1422" s="48"/>
    </row>
    <row r="1423" spans="1:10">
      <c r="A1423" s="48"/>
      <c r="B1423" s="48"/>
      <c r="C1423" s="48"/>
      <c r="D1423" s="48"/>
      <c r="E1423" s="48"/>
      <c r="F1423" s="48"/>
      <c r="G1423" s="48"/>
      <c r="H1423" s="48"/>
      <c r="I1423" s="48"/>
      <c r="J1423" s="48"/>
    </row>
    <row r="1424" spans="1:10">
      <c r="A1424" s="48"/>
      <c r="B1424" s="48"/>
      <c r="C1424" s="48"/>
      <c r="D1424" s="48"/>
      <c r="E1424" s="48"/>
      <c r="F1424" s="48"/>
      <c r="G1424" s="48"/>
      <c r="H1424" s="48"/>
      <c r="I1424" s="48"/>
      <c r="J1424" s="48"/>
    </row>
    <row r="1425" spans="1:10">
      <c r="A1425" s="48"/>
      <c r="B1425" s="48"/>
      <c r="C1425" s="48"/>
      <c r="D1425" s="48"/>
      <c r="E1425" s="48"/>
      <c r="F1425" s="48"/>
      <c r="G1425" s="48"/>
      <c r="H1425" s="48"/>
      <c r="I1425" s="48"/>
      <c r="J1425" s="48"/>
    </row>
    <row r="1426" spans="1:10">
      <c r="A1426" s="48"/>
      <c r="B1426" s="48"/>
      <c r="C1426" s="48"/>
      <c r="D1426" s="48"/>
      <c r="E1426" s="48"/>
      <c r="F1426" s="48"/>
      <c r="G1426" s="48"/>
      <c r="H1426" s="48"/>
      <c r="I1426" s="48"/>
      <c r="J1426" s="48"/>
    </row>
    <row r="1427" spans="1:10">
      <c r="A1427" s="48"/>
      <c r="B1427" s="48"/>
      <c r="C1427" s="48"/>
      <c r="D1427" s="48"/>
      <c r="E1427" s="48"/>
      <c r="F1427" s="48"/>
      <c r="G1427" s="48"/>
      <c r="H1427" s="48"/>
      <c r="I1427" s="48"/>
      <c r="J1427" s="48"/>
    </row>
    <row r="1428" spans="1:10">
      <c r="A1428" s="48"/>
      <c r="B1428" s="48"/>
      <c r="C1428" s="48"/>
      <c r="D1428" s="48"/>
      <c r="E1428" s="48"/>
      <c r="F1428" s="48"/>
      <c r="G1428" s="48"/>
      <c r="H1428" s="48"/>
      <c r="I1428" s="48"/>
      <c r="J1428" s="48"/>
    </row>
    <row r="1429" spans="1:10">
      <c r="A1429" s="48"/>
      <c r="B1429" s="48"/>
      <c r="C1429" s="48"/>
      <c r="D1429" s="48"/>
      <c r="E1429" s="48"/>
      <c r="F1429" s="48"/>
      <c r="G1429" s="48"/>
      <c r="H1429" s="48"/>
      <c r="I1429" s="48"/>
      <c r="J1429" s="48"/>
    </row>
    <row r="1430" spans="1:10">
      <c r="A1430" s="48"/>
      <c r="B1430" s="48"/>
      <c r="C1430" s="48"/>
      <c r="D1430" s="48"/>
      <c r="E1430" s="48"/>
      <c r="F1430" s="48"/>
      <c r="G1430" s="48"/>
      <c r="H1430" s="48"/>
      <c r="I1430" s="48"/>
      <c r="J1430" s="48"/>
    </row>
    <row r="1431" spans="1:10">
      <c r="A1431" s="48"/>
      <c r="B1431" s="48"/>
      <c r="C1431" s="48"/>
      <c r="D1431" s="48"/>
      <c r="E1431" s="48"/>
      <c r="F1431" s="48"/>
      <c r="G1431" s="48"/>
      <c r="H1431" s="48"/>
      <c r="I1431" s="48"/>
      <c r="J1431" s="48"/>
    </row>
    <row r="1432" spans="1:10">
      <c r="A1432" s="48"/>
      <c r="B1432" s="48"/>
      <c r="C1432" s="48"/>
      <c r="D1432" s="48"/>
      <c r="E1432" s="48"/>
      <c r="F1432" s="48"/>
      <c r="G1432" s="48"/>
      <c r="H1432" s="48"/>
      <c r="I1432" s="48"/>
      <c r="J1432" s="48"/>
    </row>
    <row r="1433" spans="1:10">
      <c r="A1433" s="48"/>
      <c r="B1433" s="48"/>
      <c r="C1433" s="48"/>
      <c r="D1433" s="48"/>
      <c r="E1433" s="48"/>
      <c r="F1433" s="48"/>
      <c r="G1433" s="48"/>
      <c r="H1433" s="48"/>
      <c r="I1433" s="48"/>
      <c r="J1433" s="48"/>
    </row>
    <row r="1434" spans="1:10">
      <c r="A1434" s="48"/>
      <c r="B1434" s="48"/>
      <c r="C1434" s="48"/>
      <c r="D1434" s="48"/>
      <c r="E1434" s="48"/>
      <c r="F1434" s="48"/>
      <c r="G1434" s="48"/>
      <c r="H1434" s="48"/>
      <c r="I1434" s="48"/>
      <c r="J1434" s="48"/>
    </row>
    <row r="1435" spans="1:10">
      <c r="A1435" s="48"/>
      <c r="B1435" s="48"/>
      <c r="C1435" s="48"/>
      <c r="D1435" s="48"/>
      <c r="E1435" s="48"/>
      <c r="F1435" s="48"/>
      <c r="G1435" s="48"/>
      <c r="H1435" s="48"/>
      <c r="I1435" s="48"/>
      <c r="J1435" s="48"/>
    </row>
    <row r="1436" spans="1:10">
      <c r="A1436" s="48"/>
      <c r="B1436" s="48"/>
      <c r="C1436" s="48"/>
      <c r="D1436" s="48"/>
      <c r="E1436" s="48"/>
      <c r="F1436" s="48"/>
      <c r="G1436" s="48"/>
      <c r="H1436" s="48"/>
      <c r="I1436" s="48"/>
      <c r="J1436" s="48"/>
    </row>
    <row r="1437" spans="1:10">
      <c r="A1437" s="48"/>
      <c r="B1437" s="48"/>
      <c r="C1437" s="48"/>
      <c r="D1437" s="48"/>
      <c r="E1437" s="48"/>
      <c r="F1437" s="48"/>
      <c r="G1437" s="48"/>
      <c r="H1437" s="48"/>
      <c r="I1437" s="48"/>
      <c r="J1437" s="48"/>
    </row>
    <row r="1438" spans="1:10">
      <c r="A1438" s="48"/>
      <c r="B1438" s="48"/>
      <c r="C1438" s="48"/>
      <c r="D1438" s="48"/>
      <c r="E1438" s="48"/>
      <c r="F1438" s="48"/>
      <c r="G1438" s="48"/>
      <c r="H1438" s="48"/>
      <c r="I1438" s="48"/>
      <c r="J1438" s="48"/>
    </row>
    <row r="1439" spans="1:10">
      <c r="A1439" s="48"/>
      <c r="B1439" s="48"/>
      <c r="C1439" s="48"/>
      <c r="D1439" s="48"/>
      <c r="E1439" s="48"/>
      <c r="F1439" s="48"/>
      <c r="G1439" s="48"/>
      <c r="H1439" s="48"/>
      <c r="I1439" s="48"/>
      <c r="J1439" s="48"/>
    </row>
    <row r="1440" spans="1:10">
      <c r="A1440" s="48"/>
      <c r="B1440" s="48"/>
      <c r="C1440" s="48"/>
      <c r="D1440" s="48"/>
      <c r="E1440" s="48"/>
      <c r="F1440" s="48"/>
      <c r="G1440" s="48"/>
      <c r="H1440" s="48"/>
      <c r="I1440" s="48"/>
      <c r="J1440" s="48"/>
    </row>
    <row r="1441" spans="1:10">
      <c r="A1441" s="48"/>
      <c r="B1441" s="48"/>
      <c r="C1441" s="48"/>
      <c r="D1441" s="48"/>
      <c r="E1441" s="48"/>
      <c r="F1441" s="48"/>
      <c r="G1441" s="48"/>
      <c r="H1441" s="48"/>
      <c r="I1441" s="48"/>
      <c r="J1441" s="48"/>
    </row>
    <row r="1442" spans="1:10">
      <c r="A1442" s="48"/>
      <c r="B1442" s="48"/>
      <c r="C1442" s="48"/>
      <c r="D1442" s="48"/>
      <c r="E1442" s="48"/>
      <c r="F1442" s="48"/>
      <c r="G1442" s="48"/>
      <c r="H1442" s="48"/>
      <c r="I1442" s="48"/>
      <c r="J1442" s="48"/>
    </row>
    <row r="1443" spans="1:10">
      <c r="A1443" s="48"/>
      <c r="B1443" s="48"/>
      <c r="C1443" s="48"/>
      <c r="D1443" s="48"/>
      <c r="E1443" s="48"/>
      <c r="F1443" s="48"/>
      <c r="G1443" s="48"/>
      <c r="H1443" s="48"/>
      <c r="I1443" s="48"/>
      <c r="J1443" s="48"/>
    </row>
    <row r="1444" spans="1:10">
      <c r="A1444" s="48"/>
      <c r="B1444" s="48"/>
      <c r="C1444" s="48"/>
      <c r="D1444" s="48"/>
      <c r="E1444" s="48"/>
      <c r="F1444" s="48"/>
      <c r="G1444" s="48"/>
      <c r="H1444" s="48"/>
      <c r="I1444" s="48"/>
      <c r="J1444" s="48"/>
    </row>
    <row r="1445" spans="1:10">
      <c r="A1445" s="48"/>
      <c r="B1445" s="48"/>
      <c r="C1445" s="48"/>
      <c r="D1445" s="48"/>
      <c r="E1445" s="48"/>
      <c r="F1445" s="48"/>
      <c r="G1445" s="48"/>
      <c r="H1445" s="48"/>
      <c r="I1445" s="48"/>
      <c r="J1445" s="48"/>
    </row>
    <row r="1446" spans="1:10">
      <c r="A1446" s="48"/>
      <c r="B1446" s="48"/>
      <c r="C1446" s="48"/>
      <c r="D1446" s="48"/>
      <c r="E1446" s="48"/>
      <c r="F1446" s="48"/>
      <c r="G1446" s="48"/>
      <c r="H1446" s="48"/>
      <c r="I1446" s="48"/>
      <c r="J1446" s="48"/>
    </row>
    <row r="1447" spans="1:10">
      <c r="A1447" s="48"/>
      <c r="B1447" s="48"/>
      <c r="C1447" s="48"/>
      <c r="D1447" s="48"/>
      <c r="E1447" s="48"/>
      <c r="F1447" s="48"/>
      <c r="G1447" s="48"/>
      <c r="H1447" s="48"/>
      <c r="I1447" s="48"/>
      <c r="J1447" s="48"/>
    </row>
    <row r="1448" spans="1:10">
      <c r="A1448" s="48"/>
      <c r="B1448" s="48"/>
      <c r="C1448" s="48"/>
      <c r="D1448" s="48"/>
      <c r="E1448" s="48"/>
      <c r="F1448" s="48"/>
      <c r="G1448" s="48"/>
      <c r="H1448" s="48"/>
      <c r="I1448" s="48"/>
      <c r="J1448" s="48"/>
    </row>
    <row r="1449" spans="1:10">
      <c r="A1449" s="48"/>
      <c r="B1449" s="48"/>
      <c r="C1449" s="48"/>
      <c r="D1449" s="48"/>
      <c r="E1449" s="48"/>
      <c r="F1449" s="48"/>
      <c r="G1449" s="48"/>
      <c r="H1449" s="48"/>
      <c r="I1449" s="48"/>
      <c r="J1449" s="48"/>
    </row>
    <row r="1450" spans="1:10">
      <c r="A1450" s="48"/>
      <c r="B1450" s="48"/>
      <c r="C1450" s="48"/>
      <c r="D1450" s="48"/>
      <c r="E1450" s="48"/>
      <c r="F1450" s="48"/>
      <c r="G1450" s="48"/>
      <c r="H1450" s="48"/>
      <c r="I1450" s="48"/>
      <c r="J1450" s="48"/>
    </row>
    <row r="1451" spans="1:10">
      <c r="A1451" s="48"/>
      <c r="B1451" s="48"/>
      <c r="C1451" s="48"/>
      <c r="D1451" s="48"/>
      <c r="E1451" s="48"/>
      <c r="F1451" s="48"/>
      <c r="G1451" s="48"/>
      <c r="H1451" s="48"/>
      <c r="I1451" s="48"/>
      <c r="J1451" s="48"/>
    </row>
    <row r="1452" spans="1:10">
      <c r="A1452" s="48"/>
      <c r="B1452" s="48"/>
      <c r="C1452" s="48"/>
      <c r="D1452" s="48"/>
      <c r="E1452" s="48"/>
      <c r="F1452" s="48"/>
      <c r="G1452" s="48"/>
      <c r="H1452" s="48"/>
      <c r="I1452" s="48"/>
      <c r="J1452" s="48"/>
    </row>
    <row r="1453" spans="1:10">
      <c r="A1453" s="48"/>
      <c r="B1453" s="48"/>
      <c r="C1453" s="48"/>
      <c r="D1453" s="48"/>
      <c r="E1453" s="48"/>
      <c r="F1453" s="48"/>
      <c r="G1453" s="48"/>
      <c r="H1453" s="48"/>
      <c r="I1453" s="48"/>
      <c r="J1453" s="48"/>
    </row>
    <row r="1454" spans="1:10">
      <c r="A1454" s="48"/>
      <c r="B1454" s="48"/>
      <c r="C1454" s="48"/>
      <c r="D1454" s="48"/>
      <c r="E1454" s="48"/>
      <c r="F1454" s="48"/>
      <c r="G1454" s="48"/>
      <c r="H1454" s="48"/>
      <c r="I1454" s="48"/>
      <c r="J1454" s="48"/>
    </row>
    <row r="1455" spans="1:10">
      <c r="A1455" s="48"/>
      <c r="B1455" s="48"/>
      <c r="C1455" s="48"/>
      <c r="D1455" s="48"/>
      <c r="E1455" s="48"/>
      <c r="F1455" s="48"/>
      <c r="G1455" s="48"/>
      <c r="H1455" s="48"/>
      <c r="I1455" s="48"/>
      <c r="J1455" s="48"/>
    </row>
    <row r="1456" spans="1:10">
      <c r="A1456" s="48"/>
      <c r="B1456" s="48"/>
      <c r="C1456" s="48"/>
      <c r="D1456" s="48"/>
      <c r="E1456" s="48"/>
      <c r="F1456" s="48"/>
      <c r="G1456" s="48"/>
      <c r="H1456" s="48"/>
      <c r="I1456" s="48"/>
      <c r="J1456" s="48"/>
    </row>
    <row r="1457" spans="1:10">
      <c r="A1457" s="48"/>
      <c r="B1457" s="48"/>
      <c r="C1457" s="48"/>
      <c r="D1457" s="48"/>
      <c r="E1457" s="48"/>
      <c r="F1457" s="48"/>
      <c r="G1457" s="48"/>
      <c r="H1457" s="48"/>
      <c r="I1457" s="48"/>
      <c r="J1457" s="48"/>
    </row>
    <row r="1458" spans="1:10">
      <c r="A1458" s="48"/>
      <c r="B1458" s="48"/>
      <c r="C1458" s="48"/>
      <c r="D1458" s="48"/>
      <c r="E1458" s="48"/>
      <c r="F1458" s="48"/>
      <c r="G1458" s="48"/>
      <c r="H1458" s="48"/>
      <c r="I1458" s="48"/>
      <c r="J1458" s="48"/>
    </row>
    <row r="1459" spans="1:10">
      <c r="A1459" s="48"/>
      <c r="B1459" s="48"/>
      <c r="C1459" s="48"/>
      <c r="D1459" s="48"/>
      <c r="E1459" s="48"/>
      <c r="F1459" s="48"/>
      <c r="G1459" s="48"/>
      <c r="H1459" s="48"/>
      <c r="I1459" s="48"/>
      <c r="J1459" s="48"/>
    </row>
    <row r="1460" spans="1:10">
      <c r="A1460" s="48"/>
      <c r="B1460" s="48"/>
      <c r="C1460" s="48"/>
      <c r="D1460" s="48"/>
      <c r="E1460" s="48"/>
      <c r="F1460" s="48"/>
      <c r="G1460" s="48"/>
      <c r="H1460" s="48"/>
      <c r="I1460" s="48"/>
      <c r="J1460" s="48"/>
    </row>
    <row r="1461" spans="1:10">
      <c r="A1461" s="48"/>
      <c r="B1461" s="48"/>
      <c r="C1461" s="48"/>
      <c r="D1461" s="48"/>
      <c r="E1461" s="48"/>
      <c r="F1461" s="48"/>
      <c r="G1461" s="48"/>
      <c r="H1461" s="48"/>
      <c r="I1461" s="48"/>
      <c r="J1461" s="48"/>
    </row>
    <row r="1462" spans="1:10">
      <c r="A1462" s="48"/>
      <c r="B1462" s="48"/>
      <c r="C1462" s="48"/>
      <c r="D1462" s="48"/>
      <c r="E1462" s="48"/>
      <c r="F1462" s="48"/>
      <c r="G1462" s="48"/>
      <c r="H1462" s="48"/>
      <c r="I1462" s="48"/>
      <c r="J1462" s="48"/>
    </row>
    <row r="1463" spans="1:10">
      <c r="A1463" s="48"/>
      <c r="B1463" s="48"/>
      <c r="C1463" s="48"/>
      <c r="D1463" s="48"/>
      <c r="E1463" s="48"/>
      <c r="F1463" s="48"/>
      <c r="G1463" s="48"/>
      <c r="H1463" s="48"/>
      <c r="I1463" s="48"/>
      <c r="J1463" s="48"/>
    </row>
    <row r="1464" spans="1:10">
      <c r="A1464" s="48"/>
      <c r="B1464" s="48"/>
      <c r="C1464" s="48"/>
      <c r="D1464" s="48"/>
      <c r="E1464" s="48"/>
      <c r="F1464" s="48"/>
      <c r="G1464" s="48"/>
      <c r="H1464" s="48"/>
      <c r="I1464" s="48"/>
      <c r="J1464" s="48"/>
    </row>
    <row r="1465" spans="1:10">
      <c r="A1465" s="48"/>
      <c r="B1465" s="48"/>
      <c r="C1465" s="48"/>
      <c r="D1465" s="48"/>
      <c r="E1465" s="48"/>
      <c r="F1465" s="48"/>
      <c r="G1465" s="48"/>
      <c r="H1465" s="48"/>
      <c r="I1465" s="48"/>
      <c r="J1465" s="48"/>
    </row>
    <row r="1466" spans="1:10">
      <c r="A1466" s="48"/>
      <c r="B1466" s="48"/>
      <c r="C1466" s="48"/>
      <c r="D1466" s="48"/>
      <c r="E1466" s="48"/>
      <c r="F1466" s="48"/>
      <c r="G1466" s="48"/>
      <c r="H1466" s="48"/>
      <c r="I1466" s="48"/>
      <c r="J1466" s="48"/>
    </row>
    <row r="1467" spans="1:10">
      <c r="A1467" s="48"/>
      <c r="B1467" s="48"/>
      <c r="C1467" s="48"/>
      <c r="D1467" s="48"/>
      <c r="E1467" s="48"/>
      <c r="F1467" s="48"/>
      <c r="G1467" s="48"/>
      <c r="H1467" s="48"/>
      <c r="I1467" s="48"/>
      <c r="J1467" s="48"/>
    </row>
    <row r="1468" spans="1:10">
      <c r="A1468" s="48"/>
      <c r="B1468" s="48"/>
      <c r="C1468" s="48"/>
      <c r="D1468" s="48"/>
      <c r="E1468" s="48"/>
      <c r="F1468" s="48"/>
      <c r="G1468" s="48"/>
      <c r="H1468" s="48"/>
      <c r="I1468" s="48"/>
      <c r="J1468" s="48"/>
    </row>
    <row r="1469" spans="1:10">
      <c r="A1469" s="48"/>
      <c r="B1469" s="48"/>
      <c r="C1469" s="48"/>
      <c r="D1469" s="48"/>
      <c r="E1469" s="48"/>
      <c r="F1469" s="48"/>
      <c r="G1469" s="48"/>
      <c r="H1469" s="48"/>
      <c r="I1469" s="48"/>
      <c r="J1469" s="48"/>
    </row>
    <row r="1470" spans="1:10">
      <c r="A1470" s="48"/>
      <c r="B1470" s="48"/>
      <c r="C1470" s="48"/>
      <c r="D1470" s="48"/>
      <c r="E1470" s="48"/>
      <c r="F1470" s="48"/>
      <c r="G1470" s="48"/>
      <c r="H1470" s="48"/>
      <c r="I1470" s="48"/>
      <c r="J1470" s="48"/>
    </row>
    <row r="1471" spans="1:10">
      <c r="A1471" s="48"/>
      <c r="B1471" s="48"/>
      <c r="C1471" s="48"/>
      <c r="D1471" s="48"/>
      <c r="E1471" s="48"/>
      <c r="F1471" s="48"/>
      <c r="G1471" s="48"/>
      <c r="H1471" s="48"/>
      <c r="I1471" s="48"/>
      <c r="J1471" s="48"/>
    </row>
    <row r="1472" spans="1:10">
      <c r="A1472" s="48"/>
      <c r="B1472" s="48"/>
      <c r="C1472" s="48"/>
      <c r="D1472" s="48"/>
      <c r="E1472" s="48"/>
      <c r="F1472" s="48"/>
      <c r="G1472" s="48"/>
      <c r="H1472" s="48"/>
      <c r="I1472" s="48"/>
      <c r="J1472" s="48"/>
    </row>
    <row r="1473" spans="1:10">
      <c r="A1473" s="48"/>
      <c r="B1473" s="48"/>
      <c r="C1473" s="48"/>
      <c r="D1473" s="48"/>
      <c r="E1473" s="48"/>
      <c r="F1473" s="48"/>
      <c r="G1473" s="48"/>
      <c r="H1473" s="48"/>
      <c r="I1473" s="48"/>
      <c r="J1473" s="48"/>
    </row>
    <row r="1474" spans="1:10">
      <c r="A1474" s="48"/>
      <c r="B1474" s="48"/>
      <c r="C1474" s="48"/>
      <c r="D1474" s="48"/>
      <c r="E1474" s="48"/>
      <c r="F1474" s="48"/>
      <c r="G1474" s="48"/>
      <c r="H1474" s="48"/>
      <c r="I1474" s="48"/>
      <c r="J1474" s="48"/>
    </row>
    <row r="1475" spans="1:10">
      <c r="A1475" s="48"/>
      <c r="B1475" s="48"/>
      <c r="C1475" s="48"/>
      <c r="D1475" s="48"/>
      <c r="E1475" s="48"/>
      <c r="F1475" s="48"/>
      <c r="G1475" s="48"/>
      <c r="H1475" s="48"/>
      <c r="I1475" s="48"/>
      <c r="J1475" s="48"/>
    </row>
    <row r="1476" spans="1:10">
      <c r="A1476" s="48"/>
      <c r="B1476" s="48"/>
      <c r="C1476" s="48"/>
      <c r="D1476" s="48"/>
      <c r="E1476" s="48"/>
      <c r="F1476" s="48"/>
      <c r="G1476" s="48"/>
      <c r="H1476" s="48"/>
      <c r="I1476" s="48"/>
      <c r="J1476" s="48"/>
    </row>
    <row r="1477" spans="1:10">
      <c r="A1477" s="48"/>
      <c r="B1477" s="48"/>
      <c r="C1477" s="48"/>
      <c r="D1477" s="48"/>
      <c r="E1477" s="48"/>
      <c r="F1477" s="48"/>
      <c r="G1477" s="48"/>
      <c r="H1477" s="48"/>
      <c r="I1477" s="48"/>
      <c r="J1477" s="48"/>
    </row>
    <row r="1478" spans="1:10">
      <c r="A1478" s="48"/>
      <c r="B1478" s="48"/>
      <c r="C1478" s="48"/>
      <c r="D1478" s="48"/>
      <c r="E1478" s="48"/>
      <c r="F1478" s="48"/>
      <c r="G1478" s="48"/>
      <c r="H1478" s="48"/>
      <c r="I1478" s="48"/>
      <c r="J1478" s="48"/>
    </row>
    <row r="1479" spans="1:10">
      <c r="A1479" s="48"/>
      <c r="B1479" s="48"/>
      <c r="C1479" s="48"/>
      <c r="D1479" s="48"/>
      <c r="E1479" s="48"/>
      <c r="F1479" s="48"/>
      <c r="G1479" s="48"/>
      <c r="H1479" s="48"/>
      <c r="I1479" s="48"/>
      <c r="J1479" s="48"/>
    </row>
    <row r="1480" spans="1:10">
      <c r="A1480" s="48"/>
      <c r="B1480" s="48"/>
      <c r="C1480" s="48"/>
      <c r="D1480" s="48"/>
      <c r="E1480" s="48"/>
      <c r="F1480" s="48"/>
      <c r="G1480" s="48"/>
      <c r="H1480" s="48"/>
      <c r="I1480" s="48"/>
      <c r="J1480" s="48"/>
    </row>
    <row r="1481" spans="1:10">
      <c r="A1481" s="48"/>
      <c r="B1481" s="48"/>
      <c r="C1481" s="48"/>
      <c r="D1481" s="48"/>
      <c r="E1481" s="48"/>
      <c r="F1481" s="48"/>
      <c r="G1481" s="48"/>
      <c r="H1481" s="48"/>
      <c r="I1481" s="48"/>
      <c r="J1481" s="48"/>
    </row>
    <row r="1482" spans="1:10">
      <c r="A1482" s="48"/>
      <c r="B1482" s="48"/>
      <c r="C1482" s="48"/>
      <c r="D1482" s="48"/>
      <c r="E1482" s="48"/>
      <c r="F1482" s="48"/>
      <c r="G1482" s="48"/>
      <c r="H1482" s="48"/>
      <c r="I1482" s="48"/>
      <c r="J1482" s="48"/>
    </row>
    <row r="1483" spans="1:10">
      <c r="A1483" s="48"/>
      <c r="B1483" s="48"/>
      <c r="C1483" s="48"/>
      <c r="D1483" s="48"/>
      <c r="E1483" s="48"/>
      <c r="F1483" s="48"/>
      <c r="G1483" s="48"/>
      <c r="H1483" s="48"/>
      <c r="I1483" s="48"/>
      <c r="J1483" s="48"/>
    </row>
    <row r="1484" spans="1:10">
      <c r="A1484" s="48"/>
      <c r="B1484" s="48"/>
      <c r="C1484" s="48"/>
      <c r="D1484" s="48"/>
      <c r="E1484" s="48"/>
      <c r="F1484" s="48"/>
      <c r="G1484" s="48"/>
      <c r="H1484" s="48"/>
      <c r="I1484" s="48"/>
      <c r="J1484" s="48"/>
    </row>
    <row r="1485" spans="1:10">
      <c r="A1485" s="48"/>
      <c r="B1485" s="48"/>
      <c r="C1485" s="48"/>
      <c r="D1485" s="48"/>
      <c r="E1485" s="48"/>
      <c r="F1485" s="48"/>
      <c r="G1485" s="48"/>
      <c r="H1485" s="48"/>
      <c r="I1485" s="48"/>
      <c r="J1485" s="48"/>
    </row>
    <row r="1486" spans="1:10">
      <c r="A1486" s="48"/>
      <c r="B1486" s="48"/>
      <c r="C1486" s="48"/>
      <c r="D1486" s="48"/>
      <c r="E1486" s="48"/>
      <c r="F1486" s="48"/>
      <c r="G1486" s="48"/>
      <c r="H1486" s="48"/>
      <c r="I1486" s="48"/>
      <c r="J1486" s="48"/>
    </row>
    <row r="1487" spans="1:10">
      <c r="A1487" s="48"/>
      <c r="B1487" s="48"/>
      <c r="C1487" s="48"/>
      <c r="D1487" s="48"/>
      <c r="E1487" s="48"/>
      <c r="F1487" s="48"/>
      <c r="G1487" s="48"/>
      <c r="H1487" s="48"/>
      <c r="I1487" s="48"/>
      <c r="J1487" s="48"/>
    </row>
    <row r="1488" spans="1:10">
      <c r="A1488" s="48"/>
      <c r="B1488" s="48"/>
      <c r="C1488" s="48"/>
      <c r="D1488" s="48"/>
      <c r="E1488" s="48"/>
      <c r="F1488" s="48"/>
      <c r="G1488" s="48"/>
      <c r="H1488" s="48"/>
      <c r="I1488" s="48"/>
      <c r="J1488" s="48"/>
    </row>
    <row r="1489" spans="1:10">
      <c r="A1489" s="48"/>
      <c r="B1489" s="48"/>
      <c r="C1489" s="48"/>
      <c r="D1489" s="48"/>
      <c r="E1489" s="48"/>
      <c r="F1489" s="48"/>
      <c r="G1489" s="48"/>
      <c r="H1489" s="48"/>
      <c r="I1489" s="48"/>
      <c r="J1489" s="48"/>
    </row>
    <row r="1490" spans="1:10">
      <c r="A1490" s="48"/>
      <c r="B1490" s="48"/>
      <c r="C1490" s="48"/>
      <c r="D1490" s="48"/>
      <c r="E1490" s="48"/>
      <c r="F1490" s="48"/>
      <c r="G1490" s="48"/>
      <c r="H1490" s="48"/>
      <c r="I1490" s="48"/>
      <c r="J1490" s="48"/>
    </row>
    <row r="1491" spans="1:10">
      <c r="A1491" s="48"/>
      <c r="B1491" s="48"/>
      <c r="C1491" s="48"/>
      <c r="D1491" s="48"/>
      <c r="E1491" s="48"/>
      <c r="F1491" s="48"/>
      <c r="G1491" s="48"/>
      <c r="H1491" s="48"/>
      <c r="I1491" s="48"/>
      <c r="J1491" s="48"/>
    </row>
    <row r="1492" spans="1:10">
      <c r="A1492" s="48"/>
      <c r="B1492" s="48"/>
      <c r="C1492" s="48"/>
      <c r="D1492" s="48"/>
      <c r="E1492" s="48"/>
      <c r="F1492" s="48"/>
      <c r="G1492" s="48"/>
      <c r="H1492" s="48"/>
      <c r="I1492" s="48"/>
      <c r="J1492" s="48"/>
    </row>
    <row r="1493" spans="1:10">
      <c r="A1493" s="48"/>
      <c r="B1493" s="48"/>
      <c r="C1493" s="48"/>
      <c r="D1493" s="48"/>
      <c r="E1493" s="48"/>
      <c r="F1493" s="48"/>
      <c r="G1493" s="48"/>
      <c r="H1493" s="48"/>
      <c r="I1493" s="48"/>
      <c r="J1493" s="48"/>
    </row>
    <row r="1494" spans="1:10">
      <c r="A1494" s="48"/>
      <c r="B1494" s="48"/>
      <c r="C1494" s="48"/>
      <c r="D1494" s="48"/>
      <c r="E1494" s="48"/>
      <c r="F1494" s="48"/>
      <c r="G1494" s="48"/>
      <c r="H1494" s="48"/>
      <c r="I1494" s="48"/>
      <c r="J1494" s="48"/>
    </row>
    <row r="1495" spans="1:10">
      <c r="A1495" s="48"/>
      <c r="B1495" s="48"/>
      <c r="C1495" s="48"/>
      <c r="D1495" s="48"/>
      <c r="E1495" s="48"/>
      <c r="F1495" s="48"/>
      <c r="G1495" s="48"/>
      <c r="H1495" s="48"/>
      <c r="I1495" s="48"/>
      <c r="J1495" s="48"/>
    </row>
    <row r="1496" spans="1:10">
      <c r="A1496" s="48"/>
      <c r="B1496" s="48"/>
      <c r="C1496" s="48"/>
      <c r="D1496" s="48"/>
      <c r="E1496" s="48"/>
      <c r="F1496" s="48"/>
      <c r="G1496" s="48"/>
      <c r="H1496" s="48"/>
      <c r="I1496" s="48"/>
      <c r="J1496" s="48"/>
    </row>
    <row r="1497" spans="1:10">
      <c r="A1497" s="48"/>
      <c r="B1497" s="48"/>
      <c r="C1497" s="48"/>
      <c r="D1497" s="48"/>
      <c r="E1497" s="48"/>
      <c r="F1497" s="48"/>
      <c r="G1497" s="48"/>
      <c r="H1497" s="48"/>
      <c r="I1497" s="48"/>
      <c r="J1497" s="48"/>
    </row>
    <row r="1498" spans="1:10">
      <c r="A1498" s="48"/>
      <c r="B1498" s="48"/>
      <c r="C1498" s="48"/>
      <c r="D1498" s="48"/>
      <c r="E1498" s="48"/>
      <c r="F1498" s="48"/>
      <c r="G1498" s="48"/>
      <c r="H1498" s="48"/>
      <c r="I1498" s="48"/>
      <c r="J1498" s="48"/>
    </row>
    <row r="1499" spans="1:10">
      <c r="A1499" s="48"/>
      <c r="B1499" s="48"/>
      <c r="C1499" s="48"/>
      <c r="D1499" s="48"/>
      <c r="E1499" s="48"/>
      <c r="F1499" s="48"/>
      <c r="G1499" s="48"/>
      <c r="H1499" s="48"/>
      <c r="I1499" s="48"/>
      <c r="J1499" s="48"/>
    </row>
    <row r="1500" spans="1:10">
      <c r="A1500" s="48"/>
      <c r="B1500" s="48"/>
      <c r="C1500" s="48"/>
      <c r="D1500" s="48"/>
      <c r="E1500" s="48"/>
      <c r="F1500" s="48"/>
      <c r="G1500" s="48"/>
      <c r="H1500" s="48"/>
      <c r="I1500" s="48"/>
      <c r="J1500" s="48"/>
    </row>
    <row r="1501" spans="1:10">
      <c r="A1501" s="48"/>
      <c r="B1501" s="48"/>
      <c r="C1501" s="48"/>
      <c r="D1501" s="48"/>
      <c r="E1501" s="48"/>
      <c r="F1501" s="48"/>
      <c r="G1501" s="48"/>
      <c r="H1501" s="48"/>
      <c r="I1501" s="48"/>
      <c r="J1501" s="48"/>
    </row>
    <row r="1502" spans="1:10">
      <c r="A1502" s="48"/>
      <c r="B1502" s="48"/>
      <c r="C1502" s="48"/>
      <c r="D1502" s="48"/>
      <c r="E1502" s="48"/>
      <c r="F1502" s="48"/>
      <c r="G1502" s="48"/>
      <c r="H1502" s="48"/>
      <c r="I1502" s="48"/>
      <c r="J1502" s="48"/>
    </row>
    <row r="1503" spans="1:10">
      <c r="A1503" s="48"/>
      <c r="B1503" s="48"/>
      <c r="C1503" s="48"/>
      <c r="D1503" s="48"/>
      <c r="E1503" s="48"/>
      <c r="F1503" s="48"/>
      <c r="G1503" s="48"/>
      <c r="H1503" s="48"/>
      <c r="I1503" s="48"/>
      <c r="J1503" s="48"/>
    </row>
    <row r="1504" spans="1:10">
      <c r="A1504" s="48"/>
      <c r="B1504" s="48"/>
      <c r="C1504" s="48"/>
      <c r="D1504" s="48"/>
      <c r="E1504" s="48"/>
      <c r="F1504" s="48"/>
      <c r="G1504" s="48"/>
      <c r="H1504" s="48"/>
      <c r="I1504" s="48"/>
      <c r="J1504" s="48"/>
    </row>
    <row r="1505" spans="1:10">
      <c r="A1505" s="48"/>
      <c r="B1505" s="48"/>
      <c r="C1505" s="48"/>
      <c r="D1505" s="48"/>
      <c r="E1505" s="48"/>
      <c r="F1505" s="48"/>
      <c r="G1505" s="48"/>
      <c r="H1505" s="48"/>
      <c r="I1505" s="48"/>
      <c r="J1505" s="48"/>
    </row>
    <row r="1506" spans="1:10">
      <c r="A1506" s="48"/>
      <c r="B1506" s="48"/>
      <c r="C1506" s="48"/>
      <c r="D1506" s="48"/>
      <c r="E1506" s="48"/>
      <c r="F1506" s="48"/>
      <c r="G1506" s="48"/>
      <c r="H1506" s="48"/>
      <c r="I1506" s="48"/>
      <c r="J1506" s="48"/>
    </row>
    <row r="1507" spans="1:10">
      <c r="A1507" s="48"/>
      <c r="B1507" s="48"/>
      <c r="C1507" s="48"/>
      <c r="D1507" s="48"/>
      <c r="E1507" s="48"/>
      <c r="F1507" s="48"/>
      <c r="G1507" s="48"/>
      <c r="H1507" s="48"/>
      <c r="I1507" s="48"/>
      <c r="J1507" s="48"/>
    </row>
    <row r="1508" spans="1:10">
      <c r="A1508" s="48"/>
      <c r="B1508" s="48"/>
      <c r="C1508" s="48"/>
      <c r="D1508" s="48"/>
      <c r="E1508" s="48"/>
      <c r="F1508" s="48"/>
      <c r="G1508" s="48"/>
      <c r="H1508" s="48"/>
      <c r="I1508" s="48"/>
      <c r="J1508" s="48"/>
    </row>
    <row r="1509" spans="1:10">
      <c r="A1509" s="48"/>
      <c r="B1509" s="48"/>
      <c r="C1509" s="48"/>
      <c r="D1509" s="48"/>
      <c r="E1509" s="48"/>
      <c r="F1509" s="48"/>
      <c r="G1509" s="48"/>
      <c r="H1509" s="48"/>
      <c r="I1509" s="48"/>
      <c r="J1509" s="48"/>
    </row>
    <row r="1510" spans="1:10">
      <c r="A1510" s="48"/>
      <c r="B1510" s="48"/>
      <c r="C1510" s="48"/>
      <c r="D1510" s="48"/>
      <c r="E1510" s="48"/>
      <c r="F1510" s="48"/>
      <c r="G1510" s="48"/>
      <c r="H1510" s="48"/>
      <c r="I1510" s="48"/>
      <c r="J1510" s="48"/>
    </row>
    <row r="1511" spans="1:10">
      <c r="A1511" s="48"/>
      <c r="B1511" s="48"/>
      <c r="C1511" s="48"/>
      <c r="D1511" s="48"/>
      <c r="E1511" s="48"/>
      <c r="F1511" s="48"/>
      <c r="G1511" s="48"/>
      <c r="H1511" s="48"/>
      <c r="I1511" s="48"/>
      <c r="J1511" s="48"/>
    </row>
    <row r="1512" spans="1:10">
      <c r="A1512" s="48"/>
      <c r="B1512" s="48"/>
      <c r="C1512" s="48"/>
      <c r="D1512" s="48"/>
      <c r="E1512" s="48"/>
      <c r="F1512" s="48"/>
      <c r="G1512" s="48"/>
      <c r="H1512" s="48"/>
      <c r="I1512" s="48"/>
      <c r="J1512" s="48"/>
    </row>
    <row r="1513" spans="1:10">
      <c r="A1513" s="48"/>
      <c r="B1513" s="48"/>
      <c r="C1513" s="48"/>
      <c r="D1513" s="48"/>
      <c r="E1513" s="48"/>
      <c r="F1513" s="48"/>
      <c r="G1513" s="48"/>
      <c r="H1513" s="48"/>
      <c r="I1513" s="48"/>
      <c r="J1513" s="48"/>
    </row>
    <row r="1514" spans="1:10">
      <c r="A1514" s="48"/>
      <c r="B1514" s="48"/>
      <c r="C1514" s="48"/>
      <c r="D1514" s="48"/>
      <c r="E1514" s="48"/>
      <c r="F1514" s="48"/>
      <c r="G1514" s="48"/>
      <c r="H1514" s="48"/>
      <c r="I1514" s="48"/>
      <c r="J1514" s="48"/>
    </row>
    <row r="1515" spans="1:10">
      <c r="A1515" s="48"/>
      <c r="B1515" s="48"/>
      <c r="C1515" s="48"/>
      <c r="D1515" s="48"/>
      <c r="E1515" s="48"/>
      <c r="F1515" s="48"/>
      <c r="G1515" s="48"/>
      <c r="H1515" s="48"/>
      <c r="I1515" s="48"/>
      <c r="J1515" s="48"/>
    </row>
    <row r="1516" spans="1:10">
      <c r="A1516" s="48"/>
      <c r="B1516" s="48"/>
      <c r="C1516" s="48"/>
      <c r="D1516" s="48"/>
      <c r="E1516" s="48"/>
      <c r="F1516" s="48"/>
      <c r="G1516" s="48"/>
      <c r="H1516" s="48"/>
      <c r="I1516" s="48"/>
      <c r="J1516" s="48"/>
    </row>
    <row r="1517" spans="1:10">
      <c r="A1517" s="48"/>
      <c r="B1517" s="48"/>
      <c r="C1517" s="48"/>
      <c r="D1517" s="48"/>
      <c r="E1517" s="48"/>
      <c r="F1517" s="48"/>
      <c r="G1517" s="48"/>
      <c r="H1517" s="48"/>
      <c r="I1517" s="48"/>
      <c r="J1517" s="48"/>
    </row>
    <row r="1518" spans="1:10">
      <c r="A1518" s="48"/>
      <c r="B1518" s="48"/>
      <c r="C1518" s="48"/>
      <c r="D1518" s="48"/>
      <c r="E1518" s="48"/>
      <c r="F1518" s="48"/>
      <c r="G1518" s="48"/>
      <c r="H1518" s="48"/>
      <c r="I1518" s="48"/>
      <c r="J1518" s="48"/>
    </row>
    <row r="1519" spans="1:10">
      <c r="A1519" s="48"/>
      <c r="B1519" s="48"/>
      <c r="C1519" s="48"/>
      <c r="D1519" s="48"/>
      <c r="E1519" s="48"/>
      <c r="F1519" s="48"/>
      <c r="G1519" s="48"/>
      <c r="H1519" s="48"/>
      <c r="I1519" s="48"/>
      <c r="J1519" s="48"/>
    </row>
    <row r="1520" spans="1:10">
      <c r="A1520" s="48"/>
      <c r="B1520" s="48"/>
      <c r="C1520" s="48"/>
      <c r="D1520" s="48"/>
      <c r="E1520" s="48"/>
      <c r="F1520" s="48"/>
      <c r="G1520" s="48"/>
      <c r="H1520" s="48"/>
      <c r="I1520" s="48"/>
      <c r="J1520" s="48"/>
    </row>
    <row r="1521" spans="1:10">
      <c r="A1521" s="48"/>
      <c r="B1521" s="48"/>
      <c r="C1521" s="48"/>
      <c r="D1521" s="48"/>
      <c r="E1521" s="48"/>
      <c r="F1521" s="48"/>
      <c r="G1521" s="48"/>
      <c r="H1521" s="48"/>
      <c r="I1521" s="48"/>
      <c r="J1521" s="48"/>
    </row>
    <row r="1522" spans="1:10">
      <c r="A1522" s="48"/>
      <c r="B1522" s="48"/>
      <c r="C1522" s="48"/>
      <c r="D1522" s="48"/>
      <c r="E1522" s="48"/>
      <c r="F1522" s="48"/>
      <c r="G1522" s="48"/>
      <c r="H1522" s="48"/>
      <c r="I1522" s="48"/>
      <c r="J1522" s="48"/>
    </row>
    <row r="1523" spans="1:10">
      <c r="A1523" s="48"/>
      <c r="B1523" s="48"/>
      <c r="C1523" s="48"/>
      <c r="D1523" s="48"/>
      <c r="E1523" s="48"/>
      <c r="F1523" s="48"/>
      <c r="G1523" s="48"/>
      <c r="H1523" s="48"/>
      <c r="I1523" s="48"/>
      <c r="J1523" s="48"/>
    </row>
    <row r="1524" spans="1:10">
      <c r="A1524" s="48"/>
      <c r="B1524" s="48"/>
      <c r="C1524" s="48"/>
      <c r="D1524" s="48"/>
      <c r="E1524" s="48"/>
      <c r="F1524" s="48"/>
      <c r="G1524" s="48"/>
      <c r="H1524" s="48"/>
      <c r="I1524" s="48"/>
      <c r="J1524" s="48"/>
    </row>
    <row r="1525" spans="1:10">
      <c r="A1525" s="48"/>
      <c r="B1525" s="48"/>
      <c r="C1525" s="48"/>
      <c r="D1525" s="48"/>
      <c r="E1525" s="48"/>
      <c r="F1525" s="48"/>
      <c r="G1525" s="48"/>
      <c r="H1525" s="48"/>
      <c r="I1525" s="48"/>
      <c r="J1525" s="48"/>
    </row>
    <row r="1526" spans="1:10">
      <c r="A1526" s="48"/>
      <c r="B1526" s="48"/>
      <c r="C1526" s="48"/>
      <c r="D1526" s="48"/>
      <c r="E1526" s="48"/>
      <c r="F1526" s="48"/>
      <c r="G1526" s="48"/>
      <c r="H1526" s="48"/>
      <c r="I1526" s="48"/>
      <c r="J1526" s="48"/>
    </row>
    <row r="1527" spans="1:10">
      <c r="A1527" s="48"/>
      <c r="B1527" s="48"/>
      <c r="C1527" s="48"/>
      <c r="D1527" s="48"/>
      <c r="E1527" s="48"/>
      <c r="F1527" s="48"/>
      <c r="G1527" s="48"/>
      <c r="H1527" s="48"/>
      <c r="I1527" s="48"/>
      <c r="J1527" s="48"/>
    </row>
    <row r="1528" spans="1:10">
      <c r="A1528" s="48"/>
      <c r="B1528" s="48"/>
      <c r="C1528" s="48"/>
      <c r="D1528" s="48"/>
      <c r="E1528" s="48"/>
      <c r="F1528" s="48"/>
      <c r="G1528" s="48"/>
      <c r="H1528" s="48"/>
      <c r="I1528" s="48"/>
      <c r="J1528" s="48"/>
    </row>
    <row r="1529" spans="1:10">
      <c r="A1529" s="48"/>
      <c r="B1529" s="48"/>
      <c r="C1529" s="48"/>
      <c r="D1529" s="48"/>
      <c r="E1529" s="48"/>
      <c r="F1529" s="48"/>
      <c r="G1529" s="48"/>
      <c r="H1529" s="48"/>
      <c r="I1529" s="48"/>
      <c r="J1529" s="48"/>
    </row>
    <row r="1530" spans="1:10">
      <c r="A1530" s="48"/>
      <c r="B1530" s="48"/>
      <c r="C1530" s="48"/>
      <c r="D1530" s="48"/>
      <c r="E1530" s="48"/>
      <c r="F1530" s="48"/>
      <c r="G1530" s="48"/>
      <c r="H1530" s="48"/>
      <c r="I1530" s="48"/>
      <c r="J1530" s="48"/>
    </row>
    <row r="1531" spans="1:10">
      <c r="A1531" s="48"/>
      <c r="B1531" s="48"/>
      <c r="C1531" s="48"/>
      <c r="D1531" s="48"/>
      <c r="E1531" s="48"/>
      <c r="F1531" s="48"/>
      <c r="G1531" s="48"/>
      <c r="H1531" s="48"/>
      <c r="I1531" s="48"/>
      <c r="J1531" s="48"/>
    </row>
    <row r="1532" spans="1:10">
      <c r="A1532" s="48"/>
      <c r="B1532" s="48"/>
      <c r="C1532" s="48"/>
      <c r="D1532" s="48"/>
      <c r="E1532" s="48"/>
      <c r="F1532" s="48"/>
      <c r="G1532" s="48"/>
      <c r="H1532" s="48"/>
      <c r="I1532" s="48"/>
      <c r="J1532" s="48"/>
    </row>
    <row r="1533" spans="1:10">
      <c r="A1533" s="48"/>
      <c r="B1533" s="48"/>
      <c r="C1533" s="48"/>
      <c r="D1533" s="48"/>
      <c r="E1533" s="48"/>
      <c r="F1533" s="48"/>
      <c r="G1533" s="48"/>
      <c r="H1533" s="48"/>
      <c r="I1533" s="48"/>
      <c r="J1533" s="48"/>
    </row>
    <row r="1534" spans="1:10">
      <c r="A1534" s="48"/>
      <c r="B1534" s="48"/>
      <c r="C1534" s="48"/>
      <c r="D1534" s="48"/>
      <c r="E1534" s="48"/>
      <c r="F1534" s="48"/>
      <c r="G1534" s="48"/>
      <c r="H1534" s="48"/>
      <c r="I1534" s="48"/>
      <c r="J1534" s="48"/>
    </row>
    <row r="1535" spans="1:10">
      <c r="A1535" s="48"/>
      <c r="B1535" s="48"/>
      <c r="C1535" s="48"/>
      <c r="D1535" s="48"/>
      <c r="E1535" s="48"/>
      <c r="F1535" s="48"/>
      <c r="G1535" s="48"/>
      <c r="H1535" s="48"/>
      <c r="I1535" s="48"/>
      <c r="J1535" s="48"/>
    </row>
    <row r="1536" spans="1:10">
      <c r="A1536" s="48"/>
      <c r="B1536" s="48"/>
      <c r="C1536" s="48"/>
      <c r="D1536" s="48"/>
      <c r="E1536" s="48"/>
      <c r="F1536" s="48"/>
      <c r="G1536" s="48"/>
      <c r="H1536" s="48"/>
      <c r="I1536" s="48"/>
      <c r="J1536" s="48"/>
    </row>
    <row r="1537" spans="1:10">
      <c r="A1537" s="48"/>
      <c r="B1537" s="48"/>
      <c r="C1537" s="48"/>
      <c r="D1537" s="48"/>
      <c r="E1537" s="48"/>
      <c r="F1537" s="48"/>
      <c r="G1537" s="48"/>
      <c r="H1537" s="48"/>
      <c r="I1537" s="48"/>
      <c r="J1537" s="48"/>
    </row>
    <row r="1538" spans="1:10">
      <c r="A1538" s="48"/>
      <c r="B1538" s="48"/>
      <c r="C1538" s="48"/>
      <c r="D1538" s="48"/>
      <c r="E1538" s="48"/>
      <c r="F1538" s="48"/>
      <c r="G1538" s="48"/>
      <c r="H1538" s="48"/>
      <c r="I1538" s="48"/>
      <c r="J1538" s="48"/>
    </row>
    <row r="1539" spans="1:10">
      <c r="A1539" s="48"/>
      <c r="B1539" s="48"/>
      <c r="C1539" s="48"/>
      <c r="D1539" s="48"/>
      <c r="E1539" s="48"/>
      <c r="F1539" s="48"/>
      <c r="G1539" s="48"/>
      <c r="H1539" s="48"/>
      <c r="I1539" s="48"/>
      <c r="J1539" s="48"/>
    </row>
    <row r="1540" spans="1:10">
      <c r="A1540" s="48"/>
      <c r="B1540" s="48"/>
      <c r="C1540" s="48"/>
      <c r="D1540" s="48"/>
      <c r="E1540" s="48"/>
      <c r="F1540" s="48"/>
      <c r="G1540" s="48"/>
      <c r="H1540" s="48"/>
      <c r="I1540" s="48"/>
      <c r="J1540" s="48"/>
    </row>
    <row r="1541" spans="1:10">
      <c r="A1541" s="48"/>
      <c r="B1541" s="48"/>
      <c r="C1541" s="48"/>
      <c r="D1541" s="48"/>
      <c r="E1541" s="48"/>
      <c r="F1541" s="48"/>
      <c r="G1541" s="48"/>
      <c r="H1541" s="48"/>
      <c r="I1541" s="48"/>
      <c r="J1541" s="48"/>
    </row>
    <row r="1542" spans="1:10">
      <c r="A1542" s="48"/>
      <c r="B1542" s="48"/>
      <c r="C1542" s="48"/>
      <c r="D1542" s="48"/>
      <c r="E1542" s="48"/>
      <c r="F1542" s="48"/>
      <c r="G1542" s="48"/>
      <c r="H1542" s="48"/>
      <c r="I1542" s="48"/>
      <c r="J1542" s="48"/>
    </row>
    <row r="1543" spans="1:10">
      <c r="A1543" s="48"/>
      <c r="B1543" s="48"/>
      <c r="C1543" s="48"/>
      <c r="D1543" s="48"/>
      <c r="E1543" s="48"/>
      <c r="F1543" s="48"/>
      <c r="G1543" s="48"/>
      <c r="H1543" s="48"/>
      <c r="I1543" s="48"/>
      <c r="J1543" s="48"/>
    </row>
    <row r="1544" spans="1:10">
      <c r="A1544" s="48"/>
      <c r="B1544" s="48"/>
      <c r="C1544" s="48"/>
      <c r="D1544" s="48"/>
      <c r="E1544" s="48"/>
      <c r="F1544" s="48"/>
      <c r="G1544" s="48"/>
      <c r="H1544" s="48"/>
      <c r="I1544" s="48"/>
      <c r="J1544" s="48"/>
    </row>
    <row r="1545" spans="1:10">
      <c r="A1545" s="48"/>
      <c r="B1545" s="48"/>
      <c r="C1545" s="48"/>
      <c r="D1545" s="48"/>
      <c r="E1545" s="48"/>
      <c r="F1545" s="48"/>
      <c r="G1545" s="48"/>
      <c r="H1545" s="48"/>
      <c r="I1545" s="48"/>
      <c r="J1545" s="48"/>
    </row>
    <row r="1546" spans="1:10">
      <c r="A1546" s="48"/>
      <c r="B1546" s="48"/>
      <c r="C1546" s="48"/>
      <c r="D1546" s="48"/>
      <c r="E1546" s="48"/>
      <c r="F1546" s="48"/>
      <c r="G1546" s="48"/>
      <c r="H1546" s="48"/>
      <c r="I1546" s="48"/>
      <c r="J1546" s="48"/>
    </row>
    <row r="1547" spans="1:10">
      <c r="A1547" s="48"/>
      <c r="B1547" s="48"/>
      <c r="C1547" s="48"/>
      <c r="D1547" s="48"/>
      <c r="E1547" s="48"/>
      <c r="F1547" s="48"/>
      <c r="G1547" s="48"/>
      <c r="H1547" s="48"/>
      <c r="I1547" s="48"/>
      <c r="J1547" s="48"/>
    </row>
    <row r="1548" spans="1:10">
      <c r="A1548" s="48"/>
      <c r="B1548" s="48"/>
      <c r="C1548" s="48"/>
      <c r="D1548" s="48"/>
      <c r="E1548" s="48"/>
      <c r="F1548" s="48"/>
      <c r="G1548" s="48"/>
      <c r="H1548" s="48"/>
      <c r="I1548" s="48"/>
      <c r="J1548" s="48"/>
    </row>
    <row r="1549" spans="1:10">
      <c r="A1549" s="48"/>
      <c r="B1549" s="48"/>
      <c r="C1549" s="48"/>
      <c r="D1549" s="48"/>
      <c r="E1549" s="48"/>
      <c r="F1549" s="48"/>
      <c r="G1549" s="48"/>
      <c r="H1549" s="48"/>
      <c r="I1549" s="48"/>
      <c r="J1549" s="48"/>
    </row>
    <row r="1550" spans="1:10">
      <c r="A1550" s="48"/>
      <c r="B1550" s="48"/>
      <c r="C1550" s="48"/>
      <c r="D1550" s="48"/>
      <c r="E1550" s="48"/>
      <c r="F1550" s="48"/>
      <c r="G1550" s="48"/>
      <c r="H1550" s="48"/>
      <c r="I1550" s="48"/>
      <c r="J1550" s="48"/>
    </row>
    <row r="1551" spans="1:10">
      <c r="A1551" s="48"/>
      <c r="B1551" s="48"/>
      <c r="C1551" s="48"/>
      <c r="D1551" s="48"/>
      <c r="E1551" s="48"/>
      <c r="F1551" s="48"/>
      <c r="G1551" s="48"/>
      <c r="H1551" s="48"/>
      <c r="I1551" s="48"/>
      <c r="J1551" s="48"/>
    </row>
    <row r="1552" spans="1:10">
      <c r="A1552" s="48"/>
      <c r="B1552" s="48"/>
      <c r="C1552" s="48"/>
      <c r="D1552" s="48"/>
      <c r="E1552" s="48"/>
      <c r="F1552" s="48"/>
      <c r="G1552" s="48"/>
      <c r="H1552" s="48"/>
      <c r="I1552" s="48"/>
      <c r="J1552" s="48"/>
    </row>
    <row r="1553" spans="1:10">
      <c r="A1553" s="48"/>
      <c r="B1553" s="48"/>
      <c r="C1553" s="48"/>
      <c r="D1553" s="48"/>
      <c r="E1553" s="48"/>
      <c r="F1553" s="48"/>
      <c r="G1553" s="48"/>
      <c r="H1553" s="48"/>
      <c r="I1553" s="48"/>
      <c r="J1553" s="48"/>
    </row>
    <row r="1554" spans="1:10">
      <c r="A1554" s="48"/>
      <c r="B1554" s="48"/>
      <c r="C1554" s="48"/>
      <c r="D1554" s="48"/>
      <c r="E1554" s="48"/>
      <c r="F1554" s="48"/>
      <c r="G1554" s="48"/>
      <c r="H1554" s="48"/>
      <c r="I1554" s="48"/>
      <c r="J1554" s="48"/>
    </row>
    <row r="1555" spans="1:10">
      <c r="A1555" s="48"/>
      <c r="B1555" s="48"/>
      <c r="C1555" s="48"/>
      <c r="D1555" s="48"/>
      <c r="E1555" s="48"/>
      <c r="F1555" s="48"/>
      <c r="G1555" s="48"/>
      <c r="H1555" s="48"/>
      <c r="I1555" s="48"/>
      <c r="J1555" s="48"/>
    </row>
    <row r="1556" spans="1:10">
      <c r="A1556" s="48"/>
      <c r="B1556" s="48"/>
      <c r="C1556" s="48"/>
      <c r="D1556" s="48"/>
      <c r="E1556" s="48"/>
      <c r="F1556" s="48"/>
      <c r="G1556" s="48"/>
      <c r="H1556" s="48"/>
      <c r="I1556" s="48"/>
      <c r="J1556" s="48"/>
    </row>
    <row r="1557" spans="1:10">
      <c r="A1557" s="48"/>
      <c r="B1557" s="48"/>
      <c r="C1557" s="48"/>
      <c r="D1557" s="48"/>
      <c r="E1557" s="48"/>
      <c r="F1557" s="48"/>
      <c r="G1557" s="48"/>
      <c r="H1557" s="48"/>
      <c r="I1557" s="48"/>
      <c r="J1557" s="48"/>
    </row>
    <row r="1558" spans="1:10">
      <c r="A1558" s="48"/>
      <c r="B1558" s="48"/>
      <c r="C1558" s="48"/>
      <c r="D1558" s="48"/>
      <c r="E1558" s="48"/>
      <c r="F1558" s="48"/>
      <c r="G1558" s="48"/>
      <c r="H1558" s="48"/>
      <c r="I1558" s="48"/>
      <c r="J1558" s="48"/>
    </row>
    <row r="1559" spans="1:10">
      <c r="A1559" s="48"/>
      <c r="B1559" s="48"/>
      <c r="C1559" s="48"/>
      <c r="D1559" s="48"/>
      <c r="E1559" s="48"/>
      <c r="F1559" s="48"/>
      <c r="G1559" s="48"/>
      <c r="H1559" s="48"/>
      <c r="I1559" s="48"/>
      <c r="J1559" s="48"/>
    </row>
    <row r="1560" spans="1:10">
      <c r="A1560" s="48"/>
      <c r="B1560" s="48"/>
      <c r="C1560" s="48"/>
      <c r="D1560" s="48"/>
      <c r="E1560" s="48"/>
      <c r="F1560" s="48"/>
      <c r="G1560" s="48"/>
      <c r="H1560" s="48"/>
      <c r="I1560" s="48"/>
      <c r="J1560" s="48"/>
    </row>
    <row r="1561" spans="1:10">
      <c r="A1561" s="48"/>
      <c r="B1561" s="48"/>
      <c r="C1561" s="48"/>
      <c r="D1561" s="48"/>
      <c r="E1561" s="48"/>
      <c r="F1561" s="48"/>
      <c r="G1561" s="48"/>
      <c r="H1561" s="48"/>
      <c r="I1561" s="48"/>
      <c r="J1561" s="48"/>
    </row>
    <row r="1562" spans="1:10">
      <c r="A1562" s="48"/>
      <c r="B1562" s="48"/>
      <c r="C1562" s="48"/>
      <c r="D1562" s="48"/>
      <c r="E1562" s="48"/>
      <c r="F1562" s="48"/>
      <c r="G1562" s="48"/>
      <c r="H1562" s="48"/>
      <c r="I1562" s="48"/>
      <c r="J1562" s="48"/>
    </row>
    <row r="1563" spans="1:10">
      <c r="A1563" s="48"/>
      <c r="B1563" s="48"/>
      <c r="C1563" s="48"/>
      <c r="D1563" s="48"/>
      <c r="E1563" s="48"/>
      <c r="F1563" s="48"/>
      <c r="G1563" s="48"/>
      <c r="H1563" s="48"/>
      <c r="I1563" s="48"/>
      <c r="J1563" s="48"/>
    </row>
    <row r="1564" spans="1:10">
      <c r="A1564" s="48"/>
      <c r="B1564" s="48"/>
      <c r="C1564" s="48"/>
      <c r="D1564" s="48"/>
      <c r="E1564" s="48"/>
      <c r="F1564" s="48"/>
      <c r="G1564" s="48"/>
      <c r="H1564" s="48"/>
      <c r="I1564" s="48"/>
      <c r="J1564" s="48"/>
    </row>
    <row r="1565" spans="1:10">
      <c r="A1565" s="48"/>
      <c r="B1565" s="48"/>
      <c r="C1565" s="48"/>
      <c r="D1565" s="48"/>
      <c r="E1565" s="48"/>
      <c r="F1565" s="48"/>
      <c r="G1565" s="48"/>
      <c r="H1565" s="48"/>
      <c r="I1565" s="48"/>
      <c r="J1565" s="48"/>
    </row>
    <row r="1566" spans="1:10">
      <c r="A1566" s="48"/>
      <c r="B1566" s="48"/>
      <c r="C1566" s="48"/>
      <c r="D1566" s="48"/>
      <c r="E1566" s="48"/>
      <c r="F1566" s="48"/>
      <c r="G1566" s="48"/>
      <c r="H1566" s="48"/>
      <c r="I1566" s="48"/>
      <c r="J1566" s="48"/>
    </row>
    <row r="1567" spans="1:10">
      <c r="A1567" s="48"/>
      <c r="B1567" s="48"/>
      <c r="C1567" s="48"/>
      <c r="D1567" s="48"/>
      <c r="E1567" s="48"/>
      <c r="F1567" s="48"/>
      <c r="G1567" s="48"/>
      <c r="H1567" s="48"/>
      <c r="I1567" s="48"/>
      <c r="J1567" s="48"/>
    </row>
    <row r="1568" spans="1:10">
      <c r="A1568" s="48"/>
      <c r="B1568" s="48"/>
      <c r="C1568" s="48"/>
      <c r="D1568" s="48"/>
      <c r="E1568" s="48"/>
      <c r="F1568" s="48"/>
      <c r="G1568" s="48"/>
      <c r="H1568" s="48"/>
      <c r="I1568" s="48"/>
      <c r="J1568" s="48"/>
    </row>
    <row r="1569" spans="1:10">
      <c r="A1569" s="48"/>
      <c r="B1569" s="48"/>
      <c r="C1569" s="48"/>
      <c r="D1569" s="48"/>
      <c r="E1569" s="48"/>
      <c r="F1569" s="48"/>
      <c r="G1569" s="48"/>
      <c r="H1569" s="48"/>
      <c r="I1569" s="48"/>
      <c r="J1569" s="48"/>
    </row>
    <row r="1570" spans="1:10">
      <c r="A1570" s="48"/>
      <c r="B1570" s="48"/>
      <c r="C1570" s="48"/>
      <c r="D1570" s="48"/>
      <c r="E1570" s="48"/>
      <c r="F1570" s="48"/>
      <c r="G1570" s="48"/>
      <c r="H1570" s="48"/>
      <c r="I1570" s="48"/>
      <c r="J1570" s="48"/>
    </row>
    <row r="1571" spans="1:10">
      <c r="A1571" s="48"/>
      <c r="B1571" s="48"/>
      <c r="C1571" s="48"/>
      <c r="D1571" s="48"/>
      <c r="E1571" s="48"/>
      <c r="F1571" s="48"/>
      <c r="G1571" s="48"/>
      <c r="H1571" s="48"/>
      <c r="I1571" s="48"/>
      <c r="J1571" s="48"/>
    </row>
    <row r="1572" spans="1:10">
      <c r="A1572" s="48"/>
      <c r="B1572" s="48"/>
      <c r="C1572" s="48"/>
      <c r="D1572" s="48"/>
      <c r="E1572" s="48"/>
      <c r="F1572" s="48"/>
      <c r="G1572" s="48"/>
      <c r="H1572" s="48"/>
      <c r="I1572" s="48"/>
      <c r="J1572" s="48"/>
    </row>
    <row r="1573" spans="1:10">
      <c r="A1573" s="48"/>
      <c r="B1573" s="48"/>
      <c r="C1573" s="48"/>
      <c r="D1573" s="48"/>
      <c r="E1573" s="48"/>
      <c r="F1573" s="48"/>
      <c r="G1573" s="48"/>
      <c r="H1573" s="48"/>
      <c r="I1573" s="48"/>
      <c r="J1573" s="48"/>
    </row>
    <row r="1574" spans="1:10">
      <c r="A1574" s="48"/>
      <c r="B1574" s="48"/>
      <c r="C1574" s="48"/>
      <c r="D1574" s="48"/>
      <c r="E1574" s="48"/>
      <c r="F1574" s="48"/>
      <c r="G1574" s="48"/>
      <c r="H1574" s="48"/>
      <c r="I1574" s="48"/>
      <c r="J1574" s="48"/>
    </row>
    <row r="1575" spans="1:10">
      <c r="A1575" s="48"/>
      <c r="B1575" s="48"/>
      <c r="C1575" s="48"/>
      <c r="D1575" s="48"/>
      <c r="E1575" s="48"/>
      <c r="F1575" s="48"/>
      <c r="G1575" s="48"/>
      <c r="H1575" s="48"/>
      <c r="I1575" s="48"/>
      <c r="J1575" s="48"/>
    </row>
    <row r="1576" spans="1:10">
      <c r="A1576" s="48"/>
      <c r="B1576" s="48"/>
      <c r="C1576" s="48"/>
      <c r="D1576" s="48"/>
      <c r="E1576" s="48"/>
      <c r="F1576" s="48"/>
      <c r="G1576" s="48"/>
      <c r="H1576" s="48"/>
      <c r="I1576" s="48"/>
      <c r="J1576" s="48"/>
    </row>
    <row r="1577" spans="1:10">
      <c r="A1577" s="48"/>
      <c r="B1577" s="48"/>
      <c r="C1577" s="48"/>
      <c r="D1577" s="48"/>
      <c r="E1577" s="48"/>
      <c r="F1577" s="48"/>
      <c r="G1577" s="48"/>
      <c r="H1577" s="48"/>
      <c r="I1577" s="48"/>
      <c r="J1577" s="48"/>
    </row>
    <row r="1578" spans="1:10">
      <c r="A1578" s="48"/>
      <c r="B1578" s="48"/>
      <c r="C1578" s="48"/>
      <c r="D1578" s="48"/>
      <c r="E1578" s="48"/>
      <c r="F1578" s="48"/>
      <c r="G1578" s="48"/>
      <c r="H1578" s="48"/>
      <c r="I1578" s="48"/>
      <c r="J1578" s="48"/>
    </row>
    <row r="1579" spans="1:10">
      <c r="A1579" s="48"/>
      <c r="B1579" s="48"/>
      <c r="C1579" s="48"/>
      <c r="D1579" s="48"/>
      <c r="E1579" s="48"/>
      <c r="F1579" s="48"/>
      <c r="G1579" s="48"/>
      <c r="H1579" s="48"/>
      <c r="I1579" s="48"/>
      <c r="J1579" s="48"/>
    </row>
    <row r="1580" spans="1:10">
      <c r="A1580" s="48"/>
      <c r="B1580" s="48"/>
      <c r="C1580" s="48"/>
      <c r="D1580" s="48"/>
      <c r="E1580" s="48"/>
      <c r="F1580" s="48"/>
      <c r="G1580" s="48"/>
      <c r="H1580" s="48"/>
      <c r="I1580" s="48"/>
      <c r="J1580" s="48"/>
    </row>
    <row r="1581" spans="1:10">
      <c r="A1581" s="48"/>
      <c r="B1581" s="48"/>
      <c r="C1581" s="48"/>
      <c r="D1581" s="48"/>
      <c r="E1581" s="48"/>
      <c r="F1581" s="48"/>
      <c r="G1581" s="48"/>
      <c r="H1581" s="48"/>
      <c r="I1581" s="48"/>
      <c r="J1581" s="48"/>
    </row>
    <row r="1582" spans="1:10">
      <c r="A1582" s="48"/>
      <c r="B1582" s="48"/>
      <c r="C1582" s="48"/>
      <c r="D1582" s="48"/>
      <c r="E1582" s="48"/>
      <c r="F1582" s="48"/>
      <c r="G1582" s="48"/>
      <c r="H1582" s="48"/>
      <c r="I1582" s="48"/>
      <c r="J1582" s="48"/>
    </row>
    <row r="1583" spans="1:10">
      <c r="A1583" s="48"/>
      <c r="B1583" s="48"/>
      <c r="C1583" s="48"/>
      <c r="D1583" s="48"/>
      <c r="E1583" s="48"/>
      <c r="F1583" s="48"/>
      <c r="G1583" s="48"/>
      <c r="H1583" s="48"/>
      <c r="I1583" s="48"/>
      <c r="J1583" s="48"/>
    </row>
    <row r="1584" spans="1:10">
      <c r="A1584" s="48"/>
      <c r="B1584" s="48"/>
      <c r="C1584" s="48"/>
      <c r="D1584" s="48"/>
      <c r="E1584" s="48"/>
      <c r="F1584" s="48"/>
      <c r="G1584" s="48"/>
      <c r="H1584" s="48"/>
      <c r="I1584" s="48"/>
      <c r="J1584" s="48"/>
    </row>
    <row r="1585" spans="1:10">
      <c r="A1585" s="48"/>
      <c r="B1585" s="48"/>
      <c r="C1585" s="48"/>
      <c r="D1585" s="48"/>
      <c r="E1585" s="48"/>
      <c r="F1585" s="48"/>
      <c r="G1585" s="48"/>
      <c r="H1585" s="48"/>
      <c r="I1585" s="48"/>
      <c r="J1585" s="48"/>
    </row>
    <row r="1586" spans="1:10">
      <c r="A1586" s="48"/>
      <c r="B1586" s="48"/>
      <c r="C1586" s="48"/>
      <c r="D1586" s="48"/>
      <c r="E1586" s="48"/>
      <c r="F1586" s="48"/>
      <c r="G1586" s="48"/>
      <c r="H1586" s="48"/>
      <c r="I1586" s="48"/>
      <c r="J1586" s="48"/>
    </row>
    <row r="1587" spans="1:10">
      <c r="A1587" s="48"/>
      <c r="B1587" s="48"/>
      <c r="C1587" s="48"/>
      <c r="D1587" s="48"/>
      <c r="E1587" s="48"/>
      <c r="F1587" s="48"/>
      <c r="G1587" s="48"/>
      <c r="H1587" s="48"/>
      <c r="I1587" s="48"/>
      <c r="J1587" s="48"/>
    </row>
    <row r="1588" spans="1:10">
      <c r="A1588" s="48"/>
      <c r="B1588" s="48"/>
      <c r="C1588" s="48"/>
      <c r="D1588" s="48"/>
      <c r="E1588" s="48"/>
      <c r="F1588" s="48"/>
      <c r="G1588" s="48"/>
      <c r="H1588" s="48"/>
      <c r="I1588" s="48"/>
      <c r="J1588" s="48"/>
    </row>
    <row r="1589" spans="1:10">
      <c r="A1589" s="48"/>
      <c r="B1589" s="48"/>
      <c r="C1589" s="48"/>
      <c r="D1589" s="48"/>
      <c r="E1589" s="48"/>
      <c r="F1589" s="48"/>
      <c r="G1589" s="48"/>
      <c r="H1589" s="48"/>
      <c r="I1589" s="48"/>
      <c r="J1589" s="48"/>
    </row>
    <row r="1590" spans="1:10">
      <c r="A1590" s="48"/>
      <c r="B1590" s="48"/>
      <c r="C1590" s="48"/>
      <c r="D1590" s="48"/>
      <c r="E1590" s="48"/>
      <c r="F1590" s="48"/>
      <c r="G1590" s="48"/>
      <c r="H1590" s="48"/>
      <c r="I1590" s="48"/>
      <c r="J1590" s="48"/>
    </row>
    <row r="1591" spans="1:10">
      <c r="A1591" s="48"/>
      <c r="B1591" s="48"/>
      <c r="C1591" s="48"/>
      <c r="D1591" s="48"/>
      <c r="E1591" s="48"/>
      <c r="F1591" s="48"/>
      <c r="G1591" s="48"/>
      <c r="H1591" s="48"/>
      <c r="I1591" s="48"/>
      <c r="J1591" s="48"/>
    </row>
    <row r="1592" spans="1:10">
      <c r="A1592" s="48"/>
      <c r="B1592" s="48"/>
      <c r="C1592" s="48"/>
      <c r="D1592" s="48"/>
      <c r="E1592" s="48"/>
      <c r="F1592" s="48"/>
      <c r="G1592" s="48"/>
      <c r="H1592" s="48"/>
      <c r="I1592" s="48"/>
      <c r="J1592" s="48"/>
    </row>
    <row r="1593" spans="1:10">
      <c r="A1593" s="48"/>
      <c r="B1593" s="48"/>
      <c r="C1593" s="48"/>
      <c r="D1593" s="48"/>
      <c r="E1593" s="48"/>
      <c r="F1593" s="48"/>
      <c r="G1593" s="48"/>
      <c r="H1593" s="48"/>
      <c r="I1593" s="48"/>
      <c r="J1593" s="48"/>
    </row>
    <row r="1594" spans="1:10">
      <c r="A1594" s="48"/>
      <c r="B1594" s="48"/>
      <c r="C1594" s="48"/>
      <c r="D1594" s="48"/>
      <c r="E1594" s="48"/>
      <c r="F1594" s="48"/>
      <c r="G1594" s="48"/>
      <c r="H1594" s="48"/>
      <c r="I1594" s="48"/>
      <c r="J1594" s="48"/>
    </row>
    <row r="1595" spans="1:10">
      <c r="A1595" s="48"/>
      <c r="B1595" s="48"/>
      <c r="C1595" s="48"/>
      <c r="D1595" s="48"/>
      <c r="E1595" s="48"/>
      <c r="F1595" s="48"/>
      <c r="G1595" s="48"/>
      <c r="H1595" s="48"/>
      <c r="I1595" s="48"/>
      <c r="J1595" s="48"/>
    </row>
    <row r="1596" spans="1:10">
      <c r="A1596" s="48"/>
      <c r="B1596" s="48"/>
      <c r="C1596" s="48"/>
      <c r="D1596" s="48"/>
      <c r="E1596" s="48"/>
      <c r="F1596" s="48"/>
      <c r="G1596" s="48"/>
      <c r="H1596" s="48"/>
      <c r="I1596" s="48"/>
      <c r="J1596" s="48"/>
    </row>
    <row r="1597" spans="1:10">
      <c r="A1597" s="48"/>
      <c r="B1597" s="48"/>
      <c r="C1597" s="48"/>
      <c r="D1597" s="48"/>
      <c r="E1597" s="48"/>
      <c r="F1597" s="48"/>
      <c r="G1597" s="48"/>
      <c r="H1597" s="48"/>
      <c r="I1597" s="48"/>
      <c r="J1597" s="48"/>
    </row>
    <row r="1598" spans="1:10">
      <c r="A1598" s="48"/>
      <c r="B1598" s="48"/>
      <c r="C1598" s="48"/>
      <c r="D1598" s="48"/>
      <c r="E1598" s="48"/>
      <c r="F1598" s="48"/>
      <c r="G1598" s="48"/>
      <c r="H1598" s="48"/>
      <c r="I1598" s="48"/>
      <c r="J1598" s="48"/>
    </row>
    <row r="1599" spans="1:10">
      <c r="A1599" s="48"/>
      <c r="B1599" s="48"/>
      <c r="C1599" s="48"/>
      <c r="D1599" s="48"/>
      <c r="E1599" s="48"/>
      <c r="F1599" s="48"/>
      <c r="G1599" s="48"/>
      <c r="H1599" s="48"/>
      <c r="I1599" s="48"/>
      <c r="J1599" s="48"/>
    </row>
    <row r="1600" spans="1:10">
      <c r="A1600" s="48"/>
      <c r="B1600" s="48"/>
      <c r="C1600" s="48"/>
      <c r="D1600" s="48"/>
      <c r="E1600" s="48"/>
      <c r="F1600" s="48"/>
      <c r="G1600" s="48"/>
      <c r="H1600" s="48"/>
      <c r="I1600" s="48"/>
      <c r="J1600" s="48"/>
    </row>
    <row r="1601" spans="1:10">
      <c r="A1601" s="48"/>
      <c r="B1601" s="48"/>
      <c r="C1601" s="48"/>
      <c r="D1601" s="48"/>
      <c r="E1601" s="48"/>
      <c r="F1601" s="48"/>
      <c r="G1601" s="48"/>
      <c r="H1601" s="48"/>
      <c r="I1601" s="48"/>
      <c r="J1601" s="48"/>
    </row>
    <row r="1602" spans="1:10">
      <c r="A1602" s="48"/>
      <c r="B1602" s="48"/>
      <c r="C1602" s="48"/>
      <c r="D1602" s="48"/>
      <c r="E1602" s="48"/>
      <c r="F1602" s="48"/>
      <c r="G1602" s="48"/>
      <c r="H1602" s="48"/>
      <c r="I1602" s="48"/>
      <c r="J1602" s="48"/>
    </row>
    <row r="1603" spans="1:10">
      <c r="A1603" s="48"/>
      <c r="B1603" s="48"/>
      <c r="C1603" s="48"/>
      <c r="D1603" s="48"/>
      <c r="E1603" s="48"/>
      <c r="F1603" s="48"/>
      <c r="G1603" s="48"/>
      <c r="H1603" s="48"/>
      <c r="I1603" s="48"/>
      <c r="J1603" s="48"/>
    </row>
    <row r="1604" spans="1:10">
      <c r="A1604" s="48"/>
      <c r="B1604" s="48"/>
      <c r="C1604" s="48"/>
      <c r="D1604" s="48"/>
      <c r="E1604" s="48"/>
      <c r="F1604" s="48"/>
      <c r="G1604" s="48"/>
      <c r="H1604" s="48"/>
      <c r="I1604" s="48"/>
      <c r="J1604" s="48"/>
    </row>
    <row r="1605" spans="1:10">
      <c r="A1605" s="48"/>
      <c r="B1605" s="48"/>
      <c r="C1605" s="48"/>
      <c r="D1605" s="48"/>
      <c r="E1605" s="48"/>
      <c r="F1605" s="48"/>
      <c r="G1605" s="48"/>
      <c r="H1605" s="48"/>
      <c r="I1605" s="48"/>
      <c r="J1605" s="48"/>
    </row>
    <row r="1606" spans="1:10">
      <c r="A1606" s="48"/>
      <c r="B1606" s="48"/>
      <c r="C1606" s="48"/>
      <c r="D1606" s="48"/>
      <c r="E1606" s="48"/>
      <c r="F1606" s="48"/>
      <c r="G1606" s="48"/>
      <c r="H1606" s="48"/>
      <c r="I1606" s="48"/>
      <c r="J1606" s="48"/>
    </row>
    <row r="1607" spans="1:10">
      <c r="A1607" s="48"/>
      <c r="B1607" s="48"/>
      <c r="C1607" s="48"/>
      <c r="D1607" s="48"/>
      <c r="E1607" s="48"/>
      <c r="F1607" s="48"/>
      <c r="G1607" s="48"/>
      <c r="H1607" s="48"/>
      <c r="I1607" s="48"/>
      <c r="J1607" s="48"/>
    </row>
    <row r="1608" spans="1:10">
      <c r="A1608" s="48"/>
      <c r="B1608" s="48"/>
      <c r="C1608" s="48"/>
      <c r="D1608" s="48"/>
      <c r="E1608" s="48"/>
      <c r="F1608" s="48"/>
      <c r="G1608" s="48"/>
      <c r="H1608" s="48"/>
      <c r="I1608" s="48"/>
      <c r="J1608" s="48"/>
    </row>
    <row r="1609" spans="1:10">
      <c r="A1609" s="48"/>
      <c r="B1609" s="48"/>
      <c r="C1609" s="48"/>
      <c r="D1609" s="48"/>
      <c r="E1609" s="48"/>
      <c r="F1609" s="48"/>
      <c r="G1609" s="48"/>
      <c r="H1609" s="48"/>
      <c r="I1609" s="48"/>
      <c r="J1609" s="48"/>
    </row>
    <row r="1610" spans="1:10">
      <c r="A1610" s="48"/>
      <c r="B1610" s="48"/>
      <c r="C1610" s="48"/>
      <c r="D1610" s="48"/>
      <c r="E1610" s="48"/>
      <c r="F1610" s="48"/>
      <c r="G1610" s="48"/>
      <c r="H1610" s="48"/>
      <c r="I1610" s="48"/>
      <c r="J1610" s="48"/>
    </row>
    <row r="1611" spans="1:10">
      <c r="A1611" s="48"/>
      <c r="B1611" s="48"/>
      <c r="C1611" s="48"/>
      <c r="D1611" s="48"/>
      <c r="E1611" s="48"/>
      <c r="F1611" s="48"/>
      <c r="G1611" s="48"/>
      <c r="H1611" s="48"/>
      <c r="I1611" s="48"/>
      <c r="J1611" s="48"/>
    </row>
    <row r="1612" spans="1:10">
      <c r="A1612" s="48"/>
      <c r="B1612" s="48"/>
      <c r="C1612" s="48"/>
      <c r="D1612" s="48"/>
      <c r="E1612" s="48"/>
      <c r="F1612" s="48"/>
      <c r="G1612" s="48"/>
      <c r="H1612" s="48"/>
      <c r="I1612" s="48"/>
      <c r="J1612" s="48"/>
    </row>
    <row r="1613" spans="1:10">
      <c r="A1613" s="48"/>
      <c r="B1613" s="48"/>
      <c r="C1613" s="48"/>
      <c r="D1613" s="48"/>
      <c r="E1613" s="48"/>
      <c r="F1613" s="48"/>
      <c r="G1613" s="48"/>
      <c r="H1613" s="48"/>
      <c r="I1613" s="48"/>
      <c r="J1613" s="48"/>
    </row>
    <row r="1614" spans="1:10">
      <c r="A1614" s="48"/>
      <c r="B1614" s="48"/>
      <c r="C1614" s="48"/>
      <c r="D1614" s="48"/>
      <c r="E1614" s="48"/>
      <c r="F1614" s="48"/>
      <c r="G1614" s="48"/>
      <c r="H1614" s="48"/>
      <c r="I1614" s="48"/>
      <c r="J1614" s="48"/>
    </row>
    <row r="1615" spans="1:10">
      <c r="A1615" s="48"/>
      <c r="B1615" s="48"/>
      <c r="C1615" s="48"/>
      <c r="D1615" s="48"/>
      <c r="E1615" s="48"/>
      <c r="F1615" s="48"/>
      <c r="G1615" s="48"/>
      <c r="H1615" s="48"/>
      <c r="I1615" s="48"/>
      <c r="J1615" s="48"/>
    </row>
    <row r="1616" spans="1:10">
      <c r="A1616" s="48"/>
      <c r="B1616" s="48"/>
      <c r="C1616" s="48"/>
      <c r="D1616" s="48"/>
      <c r="E1616" s="48"/>
      <c r="F1616" s="48"/>
      <c r="G1616" s="48"/>
      <c r="H1616" s="48"/>
      <c r="I1616" s="48"/>
      <c r="J1616" s="48"/>
    </row>
    <row r="1617" spans="1:10">
      <c r="A1617" s="48"/>
      <c r="B1617" s="48"/>
      <c r="C1617" s="48"/>
      <c r="D1617" s="48"/>
      <c r="E1617" s="48"/>
      <c r="F1617" s="48"/>
      <c r="G1617" s="48"/>
      <c r="H1617" s="48"/>
      <c r="I1617" s="48"/>
      <c r="J1617" s="48"/>
    </row>
    <row r="1618" spans="1:10">
      <c r="A1618" s="48"/>
      <c r="B1618" s="48"/>
      <c r="C1618" s="48"/>
      <c r="D1618" s="48"/>
      <c r="E1618" s="48"/>
      <c r="F1618" s="48"/>
      <c r="G1618" s="48"/>
      <c r="H1618" s="48"/>
      <c r="I1618" s="48"/>
      <c r="J1618" s="48"/>
    </row>
    <row r="1619" spans="1:10">
      <c r="A1619" s="48"/>
      <c r="B1619" s="48"/>
      <c r="C1619" s="48"/>
      <c r="D1619" s="48"/>
      <c r="E1619" s="48"/>
      <c r="F1619" s="48"/>
      <c r="G1619" s="48"/>
      <c r="H1619" s="48"/>
      <c r="I1619" s="48"/>
      <c r="J1619" s="48"/>
    </row>
    <row r="1620" spans="1:10">
      <c r="A1620" s="48"/>
      <c r="B1620" s="48"/>
      <c r="C1620" s="48"/>
      <c r="D1620" s="48"/>
      <c r="E1620" s="48"/>
      <c r="F1620" s="48"/>
      <c r="G1620" s="48"/>
      <c r="H1620" s="48"/>
      <c r="I1620" s="48"/>
      <c r="J1620" s="48"/>
    </row>
    <row r="1621" spans="1:10">
      <c r="A1621" s="48"/>
      <c r="B1621" s="48"/>
      <c r="C1621" s="48"/>
      <c r="D1621" s="48"/>
      <c r="E1621" s="48"/>
      <c r="F1621" s="48"/>
      <c r="G1621" s="48"/>
      <c r="H1621" s="48"/>
      <c r="I1621" s="48"/>
      <c r="J1621" s="48"/>
    </row>
    <row r="1622" spans="1:10">
      <c r="A1622" s="48"/>
      <c r="B1622" s="48"/>
      <c r="C1622" s="48"/>
      <c r="D1622" s="48"/>
      <c r="E1622" s="48"/>
      <c r="F1622" s="48"/>
      <c r="G1622" s="48"/>
      <c r="H1622" s="48"/>
      <c r="I1622" s="48"/>
      <c r="J1622" s="48"/>
    </row>
    <row r="1623" spans="1:10">
      <c r="A1623" s="48"/>
      <c r="B1623" s="48"/>
      <c r="C1623" s="48"/>
      <c r="D1623" s="48"/>
      <c r="E1623" s="48"/>
      <c r="F1623" s="48"/>
      <c r="G1623" s="48"/>
      <c r="H1623" s="48"/>
      <c r="I1623" s="48"/>
      <c r="J1623" s="48"/>
    </row>
    <row r="1624" spans="1:10">
      <c r="A1624" s="48"/>
      <c r="B1624" s="48"/>
      <c r="C1624" s="48"/>
      <c r="D1624" s="48"/>
      <c r="E1624" s="48"/>
      <c r="F1624" s="48"/>
      <c r="G1624" s="48"/>
      <c r="H1624" s="48"/>
      <c r="I1624" s="48"/>
      <c r="J1624" s="48"/>
    </row>
    <row r="1625" spans="1:10">
      <c r="A1625" s="48"/>
      <c r="B1625" s="48"/>
      <c r="C1625" s="48"/>
      <c r="D1625" s="48"/>
      <c r="E1625" s="48"/>
      <c r="F1625" s="48"/>
      <c r="G1625" s="48"/>
      <c r="H1625" s="48"/>
      <c r="I1625" s="48"/>
      <c r="J1625" s="48"/>
    </row>
    <row r="1626" spans="1:10">
      <c r="A1626" s="48"/>
      <c r="B1626" s="48"/>
      <c r="C1626" s="48"/>
      <c r="D1626" s="48"/>
      <c r="E1626" s="48"/>
      <c r="F1626" s="48"/>
      <c r="G1626" s="48"/>
      <c r="H1626" s="48"/>
      <c r="I1626" s="48"/>
      <c r="J1626" s="48"/>
    </row>
    <row r="1627" spans="1:10">
      <c r="A1627" s="48"/>
      <c r="B1627" s="48"/>
      <c r="C1627" s="48"/>
      <c r="D1627" s="48"/>
      <c r="E1627" s="48"/>
      <c r="F1627" s="48"/>
      <c r="G1627" s="48"/>
      <c r="H1627" s="48"/>
      <c r="I1627" s="48"/>
      <c r="J1627" s="48"/>
    </row>
    <row r="1628" spans="1:10">
      <c r="A1628" s="48"/>
      <c r="B1628" s="48"/>
      <c r="C1628" s="48"/>
      <c r="D1628" s="48"/>
      <c r="E1628" s="48"/>
      <c r="F1628" s="48"/>
      <c r="G1628" s="48"/>
      <c r="H1628" s="48"/>
      <c r="I1628" s="48"/>
      <c r="J1628" s="48"/>
    </row>
    <row r="1629" spans="1:10">
      <c r="A1629" s="48"/>
      <c r="B1629" s="48"/>
      <c r="C1629" s="48"/>
      <c r="D1629" s="48"/>
      <c r="E1629" s="48"/>
      <c r="F1629" s="48"/>
      <c r="G1629" s="48"/>
      <c r="H1629" s="48"/>
      <c r="I1629" s="48"/>
      <c r="J1629" s="48"/>
    </row>
    <row r="1630" spans="1:10">
      <c r="A1630" s="48"/>
      <c r="B1630" s="48"/>
      <c r="C1630" s="48"/>
      <c r="D1630" s="48"/>
      <c r="E1630" s="48"/>
      <c r="F1630" s="48"/>
      <c r="G1630" s="48"/>
      <c r="H1630" s="48"/>
      <c r="I1630" s="48"/>
      <c r="J1630" s="48"/>
    </row>
    <row r="1631" spans="1:10">
      <c r="A1631" s="48"/>
      <c r="B1631" s="48"/>
      <c r="C1631" s="48"/>
      <c r="D1631" s="48"/>
      <c r="E1631" s="48"/>
      <c r="F1631" s="48"/>
      <c r="G1631" s="48"/>
      <c r="H1631" s="48"/>
      <c r="I1631" s="48"/>
      <c r="J1631" s="48"/>
    </row>
    <row r="1632" spans="1:10">
      <c r="A1632" s="48"/>
      <c r="B1632" s="48"/>
      <c r="C1632" s="48"/>
      <c r="D1632" s="48"/>
      <c r="E1632" s="48"/>
      <c r="F1632" s="48"/>
      <c r="G1632" s="48"/>
      <c r="H1632" s="48"/>
      <c r="I1632" s="48"/>
      <c r="J1632" s="48"/>
    </row>
    <row r="1633" spans="1:10">
      <c r="A1633" s="48"/>
      <c r="B1633" s="48"/>
      <c r="C1633" s="48"/>
      <c r="D1633" s="48"/>
      <c r="E1633" s="48"/>
      <c r="F1633" s="48"/>
      <c r="G1633" s="48"/>
      <c r="H1633" s="48"/>
      <c r="I1633" s="48"/>
      <c r="J1633" s="48"/>
    </row>
    <row r="1634" spans="1:10">
      <c r="A1634" s="48"/>
      <c r="B1634" s="48"/>
      <c r="C1634" s="48"/>
      <c r="D1634" s="48"/>
      <c r="E1634" s="48"/>
      <c r="F1634" s="48"/>
      <c r="G1634" s="48"/>
      <c r="H1634" s="48"/>
      <c r="I1634" s="48"/>
      <c r="J1634" s="48"/>
    </row>
    <row r="1635" spans="1:10">
      <c r="A1635" s="48"/>
      <c r="B1635" s="48"/>
      <c r="C1635" s="48"/>
      <c r="D1635" s="48"/>
      <c r="E1635" s="48"/>
      <c r="F1635" s="48"/>
      <c r="G1635" s="48"/>
      <c r="H1635" s="48"/>
      <c r="I1635" s="48"/>
      <c r="J1635" s="48"/>
    </row>
    <row r="1636" spans="1:10">
      <c r="A1636" s="48"/>
      <c r="B1636" s="48"/>
      <c r="C1636" s="48"/>
      <c r="D1636" s="48"/>
      <c r="E1636" s="48"/>
      <c r="F1636" s="48"/>
      <c r="G1636" s="48"/>
      <c r="H1636" s="48"/>
      <c r="I1636" s="48"/>
      <c r="J1636" s="48"/>
    </row>
    <row r="1637" spans="1:10">
      <c r="A1637" s="48"/>
      <c r="B1637" s="48"/>
      <c r="C1637" s="48"/>
      <c r="D1637" s="48"/>
      <c r="E1637" s="48"/>
      <c r="F1637" s="48"/>
      <c r="G1637" s="48"/>
      <c r="H1637" s="48"/>
      <c r="I1637" s="48"/>
      <c r="J1637" s="48"/>
    </row>
    <row r="1638" spans="1:10">
      <c r="A1638" s="48"/>
      <c r="B1638" s="48"/>
      <c r="C1638" s="48"/>
      <c r="D1638" s="48"/>
      <c r="E1638" s="48"/>
      <c r="F1638" s="48"/>
      <c r="G1638" s="48"/>
      <c r="H1638" s="48"/>
      <c r="I1638" s="48"/>
      <c r="J1638" s="48"/>
    </row>
    <row r="1639" spans="1:10">
      <c r="A1639" s="48"/>
      <c r="B1639" s="48"/>
      <c r="C1639" s="48"/>
      <c r="D1639" s="48"/>
      <c r="E1639" s="48"/>
      <c r="F1639" s="48"/>
      <c r="G1639" s="48"/>
      <c r="H1639" s="48"/>
      <c r="I1639" s="48"/>
      <c r="J1639" s="48"/>
    </row>
    <row r="1640" spans="1:10">
      <c r="A1640" s="48"/>
      <c r="B1640" s="48"/>
      <c r="C1640" s="48"/>
      <c r="D1640" s="48"/>
      <c r="E1640" s="48"/>
      <c r="F1640" s="48"/>
      <c r="G1640" s="48"/>
      <c r="H1640" s="48"/>
      <c r="I1640" s="48"/>
      <c r="J1640" s="48"/>
    </row>
    <row r="1641" spans="1:10">
      <c r="A1641" s="48"/>
      <c r="B1641" s="48"/>
      <c r="C1641" s="48"/>
      <c r="D1641" s="48"/>
      <c r="E1641" s="48"/>
      <c r="F1641" s="48"/>
      <c r="G1641" s="48"/>
      <c r="H1641" s="48"/>
      <c r="I1641" s="48"/>
      <c r="J1641" s="48"/>
    </row>
    <row r="1642" spans="1:10">
      <c r="A1642" s="48"/>
      <c r="B1642" s="48"/>
      <c r="C1642" s="48"/>
      <c r="D1642" s="48"/>
      <c r="E1642" s="48"/>
      <c r="F1642" s="48"/>
      <c r="G1642" s="48"/>
      <c r="H1642" s="48"/>
      <c r="I1642" s="48"/>
      <c r="J1642" s="48"/>
    </row>
    <row r="1643" spans="1:10">
      <c r="A1643" s="48"/>
      <c r="B1643" s="48"/>
      <c r="C1643" s="48"/>
      <c r="D1643" s="48"/>
      <c r="E1643" s="48"/>
      <c r="F1643" s="48"/>
      <c r="G1643" s="48"/>
      <c r="H1643" s="48"/>
      <c r="I1643" s="48"/>
      <c r="J1643" s="48"/>
    </row>
    <row r="1644" spans="1:10">
      <c r="A1644" s="48"/>
      <c r="B1644" s="48"/>
      <c r="C1644" s="48"/>
      <c r="D1644" s="48"/>
      <c r="E1644" s="48"/>
      <c r="F1644" s="48"/>
      <c r="G1644" s="48"/>
      <c r="H1644" s="48"/>
      <c r="I1644" s="48"/>
      <c r="J1644" s="48"/>
    </row>
    <row r="1645" spans="1:10">
      <c r="A1645" s="48"/>
      <c r="B1645" s="48"/>
      <c r="C1645" s="48"/>
      <c r="D1645" s="48"/>
      <c r="E1645" s="48"/>
      <c r="F1645" s="48"/>
      <c r="G1645" s="48"/>
      <c r="H1645" s="48"/>
      <c r="I1645" s="48"/>
      <c r="J1645" s="48"/>
    </row>
    <row r="1646" spans="1:10">
      <c r="A1646" s="48"/>
      <c r="B1646" s="48"/>
      <c r="C1646" s="48"/>
      <c r="D1646" s="48"/>
      <c r="E1646" s="48"/>
      <c r="F1646" s="48"/>
      <c r="G1646" s="48"/>
      <c r="H1646" s="48"/>
      <c r="I1646" s="48"/>
      <c r="J1646" s="48"/>
    </row>
    <row r="1647" spans="1:10">
      <c r="A1647" s="48"/>
      <c r="B1647" s="48"/>
      <c r="C1647" s="48"/>
      <c r="D1647" s="48"/>
      <c r="E1647" s="48"/>
      <c r="F1647" s="48"/>
      <c r="G1647" s="48"/>
      <c r="H1647" s="48"/>
      <c r="I1647" s="48"/>
      <c r="J1647" s="48"/>
    </row>
    <row r="1648" spans="1:10">
      <c r="A1648" s="48"/>
      <c r="B1648" s="48"/>
      <c r="C1648" s="48"/>
      <c r="D1648" s="48"/>
      <c r="E1648" s="48"/>
      <c r="F1648" s="48"/>
      <c r="G1648" s="48"/>
      <c r="H1648" s="48"/>
      <c r="I1648" s="48"/>
      <c r="J1648" s="48"/>
    </row>
    <row r="1649" spans="1:10">
      <c r="A1649" s="48"/>
      <c r="B1649" s="48"/>
      <c r="C1649" s="48"/>
      <c r="D1649" s="48"/>
      <c r="E1649" s="48"/>
      <c r="F1649" s="48"/>
      <c r="G1649" s="48"/>
      <c r="H1649" s="48"/>
      <c r="I1649" s="48"/>
      <c r="J1649" s="48"/>
    </row>
    <row r="1650" spans="1:10">
      <c r="A1650" s="48"/>
      <c r="B1650" s="48"/>
      <c r="C1650" s="48"/>
      <c r="D1650" s="48"/>
      <c r="E1650" s="48"/>
      <c r="F1650" s="48"/>
      <c r="G1650" s="48"/>
      <c r="H1650" s="48"/>
      <c r="I1650" s="48"/>
      <c r="J1650" s="48"/>
    </row>
    <row r="1651" spans="1:10">
      <c r="A1651" s="48"/>
      <c r="B1651" s="48"/>
      <c r="C1651" s="48"/>
      <c r="D1651" s="48"/>
      <c r="E1651" s="48"/>
      <c r="F1651" s="48"/>
      <c r="G1651" s="48"/>
      <c r="H1651" s="48"/>
      <c r="I1651" s="48"/>
      <c r="J1651" s="48"/>
    </row>
    <row r="1652" spans="1:10">
      <c r="A1652" s="48"/>
      <c r="B1652" s="48"/>
      <c r="C1652" s="48"/>
      <c r="D1652" s="48"/>
      <c r="E1652" s="48"/>
      <c r="F1652" s="48"/>
      <c r="G1652" s="48"/>
      <c r="H1652" s="48"/>
      <c r="I1652" s="48"/>
      <c r="J1652" s="48"/>
    </row>
    <row r="1653" spans="1:10">
      <c r="A1653" s="48"/>
      <c r="B1653" s="48"/>
      <c r="C1653" s="48"/>
      <c r="D1653" s="48"/>
      <c r="E1653" s="48"/>
      <c r="F1653" s="48"/>
      <c r="G1653" s="48"/>
      <c r="H1653" s="48"/>
      <c r="I1653" s="48"/>
      <c r="J1653" s="48"/>
    </row>
    <row r="1654" spans="1:10">
      <c r="A1654" s="48"/>
      <c r="B1654" s="48"/>
      <c r="C1654" s="48"/>
      <c r="D1654" s="48"/>
      <c r="E1654" s="48"/>
      <c r="F1654" s="48"/>
      <c r="G1654" s="48"/>
      <c r="H1654" s="48"/>
      <c r="I1654" s="48"/>
      <c r="J1654" s="48"/>
    </row>
    <row r="1655" spans="1:10">
      <c r="A1655" s="48"/>
      <c r="B1655" s="48"/>
      <c r="C1655" s="48"/>
      <c r="D1655" s="48"/>
      <c r="E1655" s="48"/>
      <c r="F1655" s="48"/>
      <c r="G1655" s="48"/>
      <c r="H1655" s="48"/>
      <c r="I1655" s="48"/>
      <c r="J1655" s="48"/>
    </row>
    <row r="1656" spans="1:10">
      <c r="A1656" s="48"/>
      <c r="B1656" s="48"/>
      <c r="C1656" s="48"/>
      <c r="D1656" s="48"/>
      <c r="E1656" s="48"/>
      <c r="F1656" s="48"/>
      <c r="G1656" s="48"/>
      <c r="H1656" s="48"/>
      <c r="I1656" s="48"/>
      <c r="J1656" s="48"/>
    </row>
    <row r="1657" spans="1:10">
      <c r="A1657" s="48"/>
      <c r="B1657" s="48"/>
      <c r="C1657" s="48"/>
      <c r="D1657" s="48"/>
      <c r="E1657" s="48"/>
      <c r="F1657" s="48"/>
      <c r="G1657" s="48"/>
      <c r="H1657" s="48"/>
      <c r="I1657" s="48"/>
      <c r="J1657" s="48"/>
    </row>
    <row r="1658" spans="1:10">
      <c r="A1658" s="48"/>
      <c r="B1658" s="48"/>
      <c r="C1658" s="48"/>
      <c r="D1658" s="48"/>
      <c r="E1658" s="48"/>
      <c r="F1658" s="48"/>
      <c r="G1658" s="48"/>
      <c r="H1658" s="48"/>
      <c r="I1658" s="48"/>
      <c r="J1658" s="48"/>
    </row>
    <row r="1659" spans="1:10">
      <c r="A1659" s="48"/>
      <c r="B1659" s="48"/>
      <c r="C1659" s="48"/>
      <c r="D1659" s="48"/>
      <c r="E1659" s="48"/>
      <c r="F1659" s="48"/>
      <c r="G1659" s="48"/>
      <c r="H1659" s="48"/>
      <c r="I1659" s="48"/>
      <c r="J1659" s="48"/>
    </row>
    <row r="1660" spans="1:10">
      <c r="A1660" s="48"/>
      <c r="B1660" s="48"/>
      <c r="C1660" s="48"/>
      <c r="D1660" s="48"/>
      <c r="E1660" s="48"/>
      <c r="F1660" s="48"/>
      <c r="G1660" s="48"/>
      <c r="H1660" s="48"/>
      <c r="I1660" s="48"/>
      <c r="J1660" s="48"/>
    </row>
    <row r="1661" spans="1:10">
      <c r="A1661" s="48"/>
      <c r="B1661" s="48"/>
      <c r="C1661" s="48"/>
      <c r="D1661" s="48"/>
      <c r="E1661" s="48"/>
      <c r="F1661" s="48"/>
      <c r="G1661" s="48"/>
      <c r="H1661" s="48"/>
      <c r="I1661" s="48"/>
      <c r="J1661" s="48"/>
    </row>
    <row r="1662" spans="1:10">
      <c r="A1662" s="48"/>
      <c r="B1662" s="48"/>
      <c r="C1662" s="48"/>
      <c r="D1662" s="48"/>
      <c r="E1662" s="48"/>
      <c r="F1662" s="48"/>
      <c r="G1662" s="48"/>
      <c r="H1662" s="48"/>
      <c r="I1662" s="48"/>
      <c r="J1662" s="48"/>
    </row>
    <row r="1663" spans="1:10">
      <c r="A1663" s="48"/>
      <c r="B1663" s="48"/>
      <c r="C1663" s="48"/>
      <c r="D1663" s="48"/>
      <c r="E1663" s="48"/>
      <c r="F1663" s="48"/>
      <c r="G1663" s="48"/>
      <c r="H1663" s="48"/>
      <c r="I1663" s="48"/>
      <c r="J1663" s="48"/>
    </row>
    <row r="1664" spans="1:10">
      <c r="A1664" s="48"/>
      <c r="B1664" s="48"/>
      <c r="C1664" s="48"/>
      <c r="D1664" s="48"/>
      <c r="E1664" s="48"/>
      <c r="F1664" s="48"/>
      <c r="G1664" s="48"/>
      <c r="H1664" s="48"/>
      <c r="I1664" s="48"/>
      <c r="J1664" s="48"/>
    </row>
    <row r="1665" spans="1:10">
      <c r="A1665" s="48"/>
      <c r="B1665" s="48"/>
      <c r="C1665" s="48"/>
      <c r="D1665" s="48"/>
      <c r="E1665" s="48"/>
      <c r="F1665" s="48"/>
      <c r="G1665" s="48"/>
      <c r="H1665" s="48"/>
      <c r="I1665" s="48"/>
      <c r="J1665" s="48"/>
    </row>
    <row r="1666" spans="1:10">
      <c r="A1666" s="48"/>
      <c r="B1666" s="48"/>
      <c r="C1666" s="48"/>
      <c r="D1666" s="48"/>
      <c r="E1666" s="48"/>
      <c r="F1666" s="48"/>
      <c r="G1666" s="48"/>
      <c r="H1666" s="48"/>
      <c r="I1666" s="48"/>
      <c r="J1666" s="48"/>
    </row>
    <row r="1667" spans="1:10">
      <c r="A1667" s="48"/>
      <c r="B1667" s="48"/>
      <c r="C1667" s="48"/>
      <c r="D1667" s="48"/>
      <c r="E1667" s="48"/>
      <c r="F1667" s="48"/>
      <c r="G1667" s="48"/>
      <c r="H1667" s="48"/>
      <c r="I1667" s="48"/>
      <c r="J1667" s="48"/>
    </row>
    <row r="1668" spans="1:10">
      <c r="A1668" s="48"/>
      <c r="B1668" s="48"/>
      <c r="C1668" s="48"/>
      <c r="D1668" s="48"/>
      <c r="E1668" s="48"/>
      <c r="F1668" s="48"/>
      <c r="G1668" s="48"/>
      <c r="H1668" s="48"/>
      <c r="I1668" s="48"/>
      <c r="J1668" s="48"/>
    </row>
    <row r="1669" spans="1:10">
      <c r="A1669" s="48"/>
      <c r="B1669" s="48"/>
      <c r="C1669" s="48"/>
      <c r="D1669" s="48"/>
      <c r="E1669" s="48"/>
      <c r="F1669" s="48"/>
      <c r="G1669" s="48"/>
      <c r="H1669" s="48"/>
      <c r="I1669" s="48"/>
      <c r="J1669" s="48"/>
    </row>
    <row r="1670" spans="1:10">
      <c r="A1670" s="48"/>
      <c r="B1670" s="48"/>
      <c r="C1670" s="48"/>
      <c r="D1670" s="48"/>
      <c r="E1670" s="48"/>
      <c r="F1670" s="48"/>
      <c r="G1670" s="48"/>
      <c r="H1670" s="48"/>
      <c r="I1670" s="48"/>
      <c r="J1670" s="48"/>
    </row>
    <row r="1671" spans="1:10">
      <c r="A1671" s="48"/>
      <c r="B1671" s="48"/>
      <c r="C1671" s="48"/>
      <c r="D1671" s="48"/>
      <c r="E1671" s="48"/>
      <c r="F1671" s="48"/>
      <c r="G1671" s="48"/>
      <c r="H1671" s="48"/>
      <c r="I1671" s="48"/>
      <c r="J1671" s="48"/>
    </row>
    <row r="1672" spans="1:10">
      <c r="A1672" s="48"/>
      <c r="B1672" s="48"/>
      <c r="C1672" s="48"/>
      <c r="D1672" s="48"/>
      <c r="E1672" s="48"/>
      <c r="F1672" s="48"/>
      <c r="G1672" s="48"/>
      <c r="H1672" s="48"/>
      <c r="I1672" s="48"/>
      <c r="J1672" s="48"/>
    </row>
    <row r="1673" spans="1:10">
      <c r="A1673" s="48"/>
      <c r="B1673" s="48"/>
      <c r="C1673" s="48"/>
      <c r="D1673" s="48"/>
      <c r="E1673" s="48"/>
      <c r="F1673" s="48"/>
      <c r="G1673" s="48"/>
      <c r="H1673" s="48"/>
      <c r="I1673" s="48"/>
      <c r="J1673" s="48"/>
    </row>
    <row r="1674" spans="1:10">
      <c r="A1674" s="48"/>
      <c r="B1674" s="48"/>
      <c r="C1674" s="48"/>
      <c r="D1674" s="48"/>
      <c r="E1674" s="48"/>
      <c r="F1674" s="48"/>
      <c r="G1674" s="48"/>
      <c r="H1674" s="48"/>
      <c r="I1674" s="48"/>
      <c r="J1674" s="48"/>
    </row>
    <row r="1675" spans="1:10">
      <c r="A1675" s="48"/>
      <c r="B1675" s="48"/>
      <c r="C1675" s="48"/>
      <c r="D1675" s="48"/>
      <c r="E1675" s="48"/>
      <c r="F1675" s="48"/>
      <c r="G1675" s="48"/>
      <c r="H1675" s="48"/>
      <c r="I1675" s="48"/>
      <c r="J1675" s="48"/>
    </row>
    <row r="1676" spans="1:10">
      <c r="A1676" s="48"/>
      <c r="B1676" s="48"/>
      <c r="C1676" s="48"/>
      <c r="D1676" s="48"/>
      <c r="E1676" s="48"/>
      <c r="F1676" s="48"/>
      <c r="G1676" s="48"/>
      <c r="H1676" s="48"/>
      <c r="I1676" s="48"/>
      <c r="J1676" s="48"/>
    </row>
    <row r="1677" spans="1:10">
      <c r="A1677" s="48"/>
      <c r="B1677" s="48"/>
      <c r="C1677" s="48"/>
      <c r="D1677" s="48"/>
      <c r="E1677" s="48"/>
      <c r="F1677" s="48"/>
      <c r="G1677" s="48"/>
      <c r="H1677" s="48"/>
      <c r="I1677" s="48"/>
      <c r="J1677" s="48"/>
    </row>
    <row r="1678" spans="1:10">
      <c r="A1678" s="48"/>
      <c r="B1678" s="48"/>
      <c r="C1678" s="48"/>
      <c r="D1678" s="48"/>
      <c r="E1678" s="48"/>
      <c r="F1678" s="48"/>
      <c r="G1678" s="48"/>
      <c r="H1678" s="48"/>
      <c r="I1678" s="48"/>
      <c r="J1678" s="48"/>
    </row>
    <row r="1679" spans="1:10">
      <c r="A1679" s="48"/>
      <c r="B1679" s="48"/>
      <c r="C1679" s="48"/>
      <c r="D1679" s="48"/>
      <c r="E1679" s="48"/>
      <c r="F1679" s="48"/>
      <c r="G1679" s="48"/>
      <c r="H1679" s="48"/>
      <c r="I1679" s="48"/>
      <c r="J1679" s="48"/>
    </row>
    <row r="1680" spans="1:10">
      <c r="A1680" s="48"/>
      <c r="B1680" s="48"/>
      <c r="C1680" s="48"/>
      <c r="D1680" s="48"/>
      <c r="E1680" s="48"/>
      <c r="F1680" s="48"/>
      <c r="G1680" s="48"/>
      <c r="H1680" s="48"/>
      <c r="I1680" s="48"/>
      <c r="J1680" s="48"/>
    </row>
    <row r="1681" spans="1:10">
      <c r="A1681" s="48"/>
      <c r="B1681" s="48"/>
      <c r="C1681" s="48"/>
      <c r="D1681" s="48"/>
      <c r="E1681" s="48"/>
      <c r="F1681" s="48"/>
      <c r="G1681" s="48"/>
      <c r="H1681" s="48"/>
      <c r="I1681" s="48"/>
      <c r="J1681" s="48"/>
    </row>
    <row r="1682" spans="1:10">
      <c r="A1682" s="48"/>
      <c r="B1682" s="48"/>
      <c r="C1682" s="48"/>
      <c r="D1682" s="48"/>
      <c r="E1682" s="48"/>
      <c r="F1682" s="48"/>
      <c r="G1682" s="48"/>
      <c r="H1682" s="48"/>
      <c r="I1682" s="48"/>
      <c r="J1682" s="48"/>
    </row>
    <row r="1683" spans="1:10">
      <c r="A1683" s="48"/>
      <c r="B1683" s="48"/>
      <c r="C1683" s="48"/>
      <c r="D1683" s="48"/>
      <c r="E1683" s="48"/>
      <c r="F1683" s="48"/>
      <c r="G1683" s="48"/>
      <c r="H1683" s="48"/>
      <c r="I1683" s="48"/>
      <c r="J1683" s="48"/>
    </row>
    <row r="1684" spans="1:10">
      <c r="A1684" s="48"/>
      <c r="B1684" s="48"/>
      <c r="C1684" s="48"/>
      <c r="D1684" s="48"/>
      <c r="E1684" s="48"/>
      <c r="F1684" s="48"/>
      <c r="G1684" s="48"/>
      <c r="H1684" s="48"/>
      <c r="I1684" s="48"/>
      <c r="J1684" s="48"/>
    </row>
    <row r="1685" spans="1:10">
      <c r="A1685" s="48"/>
      <c r="B1685" s="48"/>
      <c r="C1685" s="48"/>
      <c r="D1685" s="48"/>
      <c r="E1685" s="48"/>
      <c r="F1685" s="48"/>
      <c r="G1685" s="48"/>
      <c r="H1685" s="48"/>
      <c r="I1685" s="48"/>
      <c r="J1685" s="48"/>
    </row>
    <row r="1686" spans="1:10">
      <c r="A1686" s="48"/>
      <c r="B1686" s="48"/>
      <c r="C1686" s="48"/>
      <c r="D1686" s="48"/>
      <c r="E1686" s="48"/>
      <c r="F1686" s="48"/>
      <c r="G1686" s="48"/>
      <c r="H1686" s="48"/>
      <c r="I1686" s="48"/>
      <c r="J1686" s="48"/>
    </row>
    <row r="1687" spans="1:10">
      <c r="A1687" s="48"/>
      <c r="B1687" s="48"/>
      <c r="C1687" s="48"/>
      <c r="D1687" s="48"/>
      <c r="E1687" s="48"/>
      <c r="F1687" s="48"/>
      <c r="G1687" s="48"/>
      <c r="H1687" s="48"/>
      <c r="I1687" s="48"/>
      <c r="J1687" s="48"/>
    </row>
    <row r="1688" spans="1:10">
      <c r="A1688" s="48"/>
      <c r="B1688" s="48"/>
      <c r="C1688" s="48"/>
      <c r="D1688" s="48"/>
      <c r="E1688" s="48"/>
      <c r="F1688" s="48"/>
      <c r="G1688" s="48"/>
      <c r="H1688" s="48"/>
      <c r="I1688" s="48"/>
      <c r="J1688" s="48"/>
    </row>
    <row r="1689" spans="1:10">
      <c r="A1689" s="48"/>
      <c r="B1689" s="48"/>
      <c r="C1689" s="48"/>
      <c r="D1689" s="48"/>
      <c r="E1689" s="48"/>
      <c r="F1689" s="48"/>
      <c r="G1689" s="48"/>
      <c r="H1689" s="48"/>
      <c r="I1689" s="48"/>
      <c r="J1689" s="48"/>
    </row>
    <row r="1690" spans="1:10">
      <c r="A1690" s="48"/>
      <c r="B1690" s="48"/>
      <c r="C1690" s="48"/>
      <c r="D1690" s="48"/>
      <c r="E1690" s="48"/>
      <c r="F1690" s="48"/>
      <c r="G1690" s="48"/>
      <c r="H1690" s="48"/>
      <c r="I1690" s="48"/>
      <c r="J1690" s="48"/>
    </row>
    <row r="1691" spans="1:10">
      <c r="A1691" s="48"/>
      <c r="B1691" s="48"/>
      <c r="C1691" s="48"/>
      <c r="D1691" s="48"/>
      <c r="E1691" s="48"/>
      <c r="F1691" s="48"/>
      <c r="G1691" s="48"/>
      <c r="H1691" s="48"/>
      <c r="I1691" s="48"/>
      <c r="J1691" s="48"/>
    </row>
    <row r="1692" spans="1:10">
      <c r="A1692" s="48"/>
      <c r="B1692" s="48"/>
      <c r="C1692" s="48"/>
      <c r="D1692" s="48"/>
      <c r="E1692" s="48"/>
      <c r="F1692" s="48"/>
      <c r="G1692" s="48"/>
      <c r="H1692" s="48"/>
      <c r="I1692" s="48"/>
      <c r="J1692" s="48"/>
    </row>
    <row r="1693" spans="1:10">
      <c r="A1693" s="48"/>
      <c r="B1693" s="48"/>
      <c r="C1693" s="48"/>
      <c r="D1693" s="48"/>
      <c r="E1693" s="48"/>
      <c r="F1693" s="48"/>
      <c r="G1693" s="48"/>
      <c r="H1693" s="48"/>
      <c r="I1693" s="48"/>
      <c r="J1693" s="48"/>
    </row>
    <row r="1694" spans="1:10">
      <c r="A1694" s="48"/>
      <c r="B1694" s="48"/>
      <c r="C1694" s="48"/>
      <c r="D1694" s="48"/>
      <c r="E1694" s="48"/>
      <c r="F1694" s="48"/>
      <c r="G1694" s="48"/>
      <c r="H1694" s="48"/>
      <c r="I1694" s="48"/>
      <c r="J1694" s="48"/>
    </row>
    <row r="1695" spans="1:10">
      <c r="A1695" s="48"/>
      <c r="B1695" s="48"/>
      <c r="C1695" s="48"/>
      <c r="D1695" s="48"/>
      <c r="E1695" s="48"/>
      <c r="F1695" s="48"/>
      <c r="G1695" s="48"/>
      <c r="H1695" s="48"/>
      <c r="I1695" s="48"/>
      <c r="J1695" s="48"/>
    </row>
    <row r="1696" spans="1:10">
      <c r="A1696" s="48"/>
      <c r="B1696" s="48"/>
      <c r="C1696" s="48"/>
      <c r="D1696" s="48"/>
      <c r="E1696" s="48"/>
      <c r="F1696" s="48"/>
      <c r="G1696" s="48"/>
      <c r="H1696" s="48"/>
      <c r="I1696" s="48"/>
      <c r="J1696" s="48"/>
    </row>
    <row r="1697" spans="1:10">
      <c r="A1697" s="48"/>
      <c r="B1697" s="48"/>
      <c r="C1697" s="48"/>
      <c r="D1697" s="48"/>
      <c r="E1697" s="48"/>
      <c r="F1697" s="48"/>
      <c r="G1697" s="48"/>
      <c r="H1697" s="48"/>
      <c r="I1697" s="48"/>
      <c r="J1697" s="48"/>
    </row>
    <row r="1698" spans="1:10">
      <c r="A1698" s="48"/>
      <c r="B1698" s="48"/>
      <c r="C1698" s="48"/>
      <c r="D1698" s="48"/>
      <c r="E1698" s="48"/>
      <c r="F1698" s="48"/>
      <c r="G1698" s="48"/>
      <c r="H1698" s="48"/>
      <c r="I1698" s="48"/>
      <c r="J1698" s="48"/>
    </row>
    <row r="1699" spans="1:10">
      <c r="A1699" s="48"/>
      <c r="B1699" s="48"/>
      <c r="C1699" s="48"/>
      <c r="D1699" s="48"/>
      <c r="E1699" s="48"/>
      <c r="F1699" s="48"/>
      <c r="G1699" s="48"/>
      <c r="H1699" s="48"/>
      <c r="I1699" s="48"/>
      <c r="J1699" s="48"/>
    </row>
    <row r="1700" spans="1:10">
      <c r="A1700" s="48"/>
      <c r="B1700" s="48"/>
      <c r="C1700" s="48"/>
      <c r="D1700" s="48"/>
      <c r="E1700" s="48"/>
      <c r="F1700" s="48"/>
      <c r="G1700" s="48"/>
      <c r="H1700" s="48"/>
      <c r="I1700" s="48"/>
      <c r="J1700" s="48"/>
    </row>
    <row r="1701" spans="1:10">
      <c r="A1701" s="48"/>
      <c r="B1701" s="48"/>
      <c r="C1701" s="48"/>
      <c r="D1701" s="48"/>
      <c r="E1701" s="48"/>
      <c r="F1701" s="48"/>
      <c r="G1701" s="48"/>
      <c r="H1701" s="48"/>
      <c r="I1701" s="48"/>
      <c r="J1701" s="48"/>
    </row>
    <row r="1702" spans="1:10">
      <c r="A1702" s="48"/>
      <c r="B1702" s="48"/>
      <c r="C1702" s="48"/>
      <c r="D1702" s="48"/>
      <c r="E1702" s="48"/>
      <c r="F1702" s="48"/>
      <c r="G1702" s="48"/>
      <c r="H1702" s="48"/>
      <c r="I1702" s="48"/>
      <c r="J1702" s="48"/>
    </row>
    <row r="1703" spans="1:10">
      <c r="A1703" s="48"/>
      <c r="B1703" s="48"/>
      <c r="C1703" s="48"/>
      <c r="D1703" s="48"/>
      <c r="E1703" s="48"/>
      <c r="F1703" s="48"/>
      <c r="G1703" s="48"/>
      <c r="H1703" s="48"/>
      <c r="I1703" s="48"/>
      <c r="J1703" s="48"/>
    </row>
    <row r="1704" spans="1:10">
      <c r="A1704" s="48"/>
      <c r="B1704" s="48"/>
      <c r="C1704" s="48"/>
      <c r="D1704" s="48"/>
      <c r="E1704" s="48"/>
      <c r="F1704" s="48"/>
      <c r="G1704" s="48"/>
      <c r="H1704" s="48"/>
      <c r="I1704" s="48"/>
      <c r="J1704" s="48"/>
    </row>
    <row r="1705" spans="1:10">
      <c r="A1705" s="48"/>
      <c r="B1705" s="48"/>
      <c r="C1705" s="48"/>
      <c r="D1705" s="48"/>
      <c r="E1705" s="48"/>
      <c r="F1705" s="48"/>
      <c r="G1705" s="48"/>
      <c r="H1705" s="48"/>
      <c r="I1705" s="48"/>
      <c r="J1705" s="48"/>
    </row>
    <row r="1706" spans="1:10">
      <c r="A1706" s="48"/>
      <c r="B1706" s="48"/>
      <c r="C1706" s="48"/>
      <c r="D1706" s="48"/>
      <c r="E1706" s="48"/>
      <c r="F1706" s="48"/>
      <c r="G1706" s="48"/>
      <c r="H1706" s="48"/>
      <c r="I1706" s="48"/>
      <c r="J1706" s="48"/>
    </row>
    <row r="1707" spans="1:10">
      <c r="A1707" s="48"/>
      <c r="B1707" s="48"/>
      <c r="C1707" s="48"/>
      <c r="D1707" s="48"/>
      <c r="E1707" s="48"/>
      <c r="F1707" s="48"/>
      <c r="G1707" s="48"/>
      <c r="H1707" s="48"/>
      <c r="I1707" s="48"/>
      <c r="J1707" s="48"/>
    </row>
    <row r="1708" spans="1:10">
      <c r="A1708" s="48"/>
      <c r="B1708" s="48"/>
      <c r="C1708" s="48"/>
      <c r="D1708" s="48"/>
      <c r="E1708" s="48"/>
      <c r="F1708" s="48"/>
      <c r="G1708" s="48"/>
      <c r="H1708" s="48"/>
      <c r="I1708" s="48"/>
      <c r="J1708" s="48"/>
    </row>
    <row r="1709" spans="1:10">
      <c r="A1709" s="48"/>
      <c r="B1709" s="48"/>
      <c r="C1709" s="48"/>
      <c r="D1709" s="48"/>
      <c r="E1709" s="48"/>
      <c r="F1709" s="48"/>
      <c r="G1709" s="48"/>
      <c r="H1709" s="48"/>
      <c r="I1709" s="48"/>
      <c r="J1709" s="48"/>
    </row>
    <row r="1710" spans="1:10">
      <c r="A1710" s="48"/>
      <c r="B1710" s="48"/>
      <c r="C1710" s="48"/>
      <c r="D1710" s="48"/>
      <c r="E1710" s="48"/>
      <c r="F1710" s="48"/>
      <c r="G1710" s="48"/>
      <c r="H1710" s="48"/>
      <c r="I1710" s="48"/>
      <c r="J1710" s="48"/>
    </row>
    <row r="1711" spans="1:10">
      <c r="A1711" s="48"/>
      <c r="B1711" s="48"/>
      <c r="C1711" s="48"/>
      <c r="D1711" s="48"/>
      <c r="E1711" s="48"/>
      <c r="F1711" s="48"/>
      <c r="G1711" s="48"/>
      <c r="H1711" s="48"/>
      <c r="I1711" s="48"/>
      <c r="J1711" s="48"/>
    </row>
    <row r="1712" spans="1:10">
      <c r="A1712" s="48"/>
      <c r="B1712" s="48"/>
      <c r="C1712" s="48"/>
      <c r="D1712" s="48"/>
      <c r="E1712" s="48"/>
      <c r="F1712" s="48"/>
      <c r="G1712" s="48"/>
      <c r="H1712" s="48"/>
      <c r="I1712" s="48"/>
      <c r="J1712" s="48"/>
    </row>
    <row r="1713" spans="1:10">
      <c r="A1713" s="48"/>
      <c r="B1713" s="48"/>
      <c r="C1713" s="48"/>
      <c r="D1713" s="48"/>
      <c r="E1713" s="48"/>
      <c r="F1713" s="48"/>
      <c r="G1713" s="48"/>
      <c r="H1713" s="48"/>
      <c r="I1713" s="48"/>
      <c r="J1713" s="48"/>
    </row>
    <row r="1714" spans="1:10">
      <c r="A1714" s="48"/>
      <c r="B1714" s="48"/>
      <c r="C1714" s="48"/>
      <c r="D1714" s="48"/>
      <c r="E1714" s="48"/>
      <c r="F1714" s="48"/>
      <c r="G1714" s="48"/>
      <c r="H1714" s="48"/>
      <c r="I1714" s="48"/>
      <c r="J1714" s="48"/>
    </row>
    <row r="1715" spans="1:10">
      <c r="A1715" s="48"/>
      <c r="B1715" s="48"/>
      <c r="C1715" s="48"/>
      <c r="D1715" s="48"/>
      <c r="E1715" s="48"/>
      <c r="F1715" s="48"/>
      <c r="G1715" s="48"/>
      <c r="H1715" s="48"/>
      <c r="I1715" s="48"/>
      <c r="J1715" s="48"/>
    </row>
    <row r="1716" spans="1:10">
      <c r="A1716" s="48"/>
      <c r="B1716" s="48"/>
      <c r="C1716" s="48"/>
      <c r="D1716" s="48"/>
      <c r="E1716" s="48"/>
      <c r="F1716" s="48"/>
      <c r="G1716" s="48"/>
      <c r="H1716" s="48"/>
      <c r="I1716" s="48"/>
      <c r="J1716" s="48"/>
    </row>
    <row r="1717" spans="1:10">
      <c r="A1717" s="48"/>
      <c r="B1717" s="48"/>
      <c r="C1717" s="48"/>
      <c r="D1717" s="48"/>
      <c r="E1717" s="48"/>
      <c r="F1717" s="48"/>
      <c r="G1717" s="48"/>
      <c r="H1717" s="48"/>
      <c r="I1717" s="48"/>
      <c r="J1717" s="48"/>
    </row>
    <row r="1718" spans="1:10">
      <c r="A1718" s="48"/>
      <c r="B1718" s="48"/>
      <c r="C1718" s="48"/>
      <c r="D1718" s="48"/>
      <c r="E1718" s="48"/>
      <c r="F1718" s="48"/>
      <c r="G1718" s="48"/>
      <c r="H1718" s="48"/>
      <c r="I1718" s="48"/>
      <c r="J1718" s="48"/>
    </row>
    <row r="1719" spans="1:10">
      <c r="A1719" s="48"/>
      <c r="B1719" s="48"/>
      <c r="C1719" s="48"/>
      <c r="D1719" s="48"/>
      <c r="E1719" s="48"/>
      <c r="F1719" s="48"/>
      <c r="G1719" s="48"/>
      <c r="H1719" s="48"/>
      <c r="I1719" s="48"/>
      <c r="J1719" s="48"/>
    </row>
    <row r="1720" spans="1:10">
      <c r="A1720" s="48"/>
      <c r="B1720" s="48"/>
      <c r="C1720" s="48"/>
      <c r="D1720" s="48"/>
      <c r="E1720" s="48"/>
      <c r="F1720" s="48"/>
      <c r="G1720" s="48"/>
      <c r="H1720" s="48"/>
      <c r="I1720" s="48"/>
      <c r="J1720" s="48"/>
    </row>
    <row r="1721" spans="1:10">
      <c r="A1721" s="48"/>
      <c r="B1721" s="48"/>
      <c r="C1721" s="48"/>
      <c r="D1721" s="48"/>
      <c r="E1721" s="48"/>
      <c r="F1721" s="48"/>
      <c r="G1721" s="48"/>
      <c r="H1721" s="48"/>
      <c r="I1721" s="48"/>
      <c r="J1721" s="48"/>
    </row>
    <row r="1722" spans="1:10">
      <c r="A1722" s="48"/>
      <c r="B1722" s="48"/>
      <c r="C1722" s="48"/>
      <c r="D1722" s="48"/>
      <c r="E1722" s="48"/>
      <c r="F1722" s="48"/>
      <c r="G1722" s="48"/>
      <c r="H1722" s="48"/>
      <c r="I1722" s="48"/>
      <c r="J1722" s="48"/>
    </row>
    <row r="1723" spans="1:10">
      <c r="A1723" s="48"/>
      <c r="B1723" s="48"/>
      <c r="C1723" s="48"/>
      <c r="D1723" s="48"/>
      <c r="E1723" s="48"/>
      <c r="F1723" s="48"/>
      <c r="G1723" s="48"/>
      <c r="H1723" s="48"/>
      <c r="I1723" s="48"/>
      <c r="J1723" s="48"/>
    </row>
    <row r="1724" spans="1:10">
      <c r="A1724" s="48"/>
      <c r="B1724" s="48"/>
      <c r="C1724" s="48"/>
      <c r="D1724" s="48"/>
      <c r="E1724" s="48"/>
      <c r="F1724" s="48"/>
      <c r="G1724" s="48"/>
      <c r="H1724" s="48"/>
      <c r="I1724" s="48"/>
      <c r="J1724" s="48"/>
    </row>
    <row r="1725" spans="1:10">
      <c r="A1725" s="48"/>
      <c r="B1725" s="48"/>
      <c r="C1725" s="48"/>
      <c r="D1725" s="48"/>
      <c r="E1725" s="48"/>
      <c r="F1725" s="48"/>
      <c r="G1725" s="48"/>
      <c r="H1725" s="48"/>
      <c r="I1725" s="48"/>
      <c r="J1725" s="48"/>
    </row>
    <row r="1726" spans="1:10">
      <c r="A1726" s="48"/>
      <c r="B1726" s="48"/>
      <c r="C1726" s="48"/>
      <c r="D1726" s="48"/>
      <c r="E1726" s="48"/>
      <c r="F1726" s="48"/>
      <c r="G1726" s="48"/>
      <c r="H1726" s="48"/>
      <c r="I1726" s="48"/>
      <c r="J1726" s="48"/>
    </row>
    <row r="1727" spans="1:10">
      <c r="A1727" s="48"/>
      <c r="B1727" s="48"/>
      <c r="C1727" s="48"/>
      <c r="D1727" s="48"/>
      <c r="E1727" s="48"/>
      <c r="F1727" s="48"/>
      <c r="G1727" s="48"/>
      <c r="H1727" s="48"/>
      <c r="I1727" s="48"/>
      <c r="J1727" s="48"/>
    </row>
    <row r="1728" spans="1:10">
      <c r="A1728" s="48"/>
      <c r="B1728" s="48"/>
      <c r="C1728" s="48"/>
      <c r="D1728" s="48"/>
      <c r="E1728" s="48"/>
      <c r="F1728" s="48"/>
      <c r="G1728" s="48"/>
      <c r="H1728" s="48"/>
      <c r="I1728" s="48"/>
      <c r="J1728" s="48"/>
    </row>
    <row r="1729" spans="1:10">
      <c r="A1729" s="48"/>
      <c r="B1729" s="48"/>
      <c r="C1729" s="48"/>
      <c r="D1729" s="48"/>
      <c r="E1729" s="48"/>
      <c r="F1729" s="48"/>
      <c r="G1729" s="48"/>
      <c r="H1729" s="48"/>
      <c r="I1729" s="48"/>
      <c r="J1729" s="48"/>
    </row>
    <row r="1730" spans="1:10">
      <c r="A1730" s="48"/>
      <c r="B1730" s="48"/>
      <c r="C1730" s="48"/>
      <c r="D1730" s="48"/>
      <c r="E1730" s="48"/>
      <c r="F1730" s="48"/>
      <c r="G1730" s="48"/>
      <c r="H1730" s="48"/>
      <c r="I1730" s="48"/>
      <c r="J1730" s="48"/>
    </row>
    <row r="1731" spans="1:10">
      <c r="A1731" s="48"/>
      <c r="B1731" s="48"/>
      <c r="C1731" s="48"/>
      <c r="D1731" s="48"/>
      <c r="E1731" s="48"/>
      <c r="F1731" s="48"/>
      <c r="G1731" s="48"/>
      <c r="H1731" s="48"/>
      <c r="I1731" s="48"/>
      <c r="J1731" s="48"/>
    </row>
    <row r="1732" spans="1:10">
      <c r="A1732" s="48"/>
      <c r="B1732" s="48"/>
      <c r="C1732" s="48"/>
      <c r="D1732" s="48"/>
      <c r="E1732" s="48"/>
      <c r="F1732" s="48"/>
      <c r="G1732" s="48"/>
      <c r="H1732" s="48"/>
      <c r="I1732" s="48"/>
      <c r="J1732" s="48"/>
    </row>
    <row r="1733" spans="1:10">
      <c r="A1733" s="48"/>
      <c r="B1733" s="48"/>
      <c r="C1733" s="48"/>
      <c r="D1733" s="48"/>
      <c r="E1733" s="48"/>
      <c r="F1733" s="48"/>
      <c r="G1733" s="48"/>
      <c r="H1733" s="48"/>
      <c r="I1733" s="48"/>
      <c r="J1733" s="48"/>
    </row>
    <row r="1734" spans="1:10">
      <c r="A1734" s="48"/>
      <c r="B1734" s="48"/>
      <c r="C1734" s="48"/>
      <c r="D1734" s="48"/>
      <c r="E1734" s="48"/>
      <c r="F1734" s="48"/>
      <c r="G1734" s="48"/>
      <c r="H1734" s="48"/>
      <c r="I1734" s="48"/>
      <c r="J1734" s="48"/>
    </row>
    <row r="1735" spans="1:10">
      <c r="A1735" s="48"/>
      <c r="B1735" s="48"/>
      <c r="C1735" s="48"/>
      <c r="D1735" s="48"/>
      <c r="E1735" s="48"/>
      <c r="F1735" s="48"/>
      <c r="G1735" s="48"/>
      <c r="H1735" s="48"/>
      <c r="I1735" s="48"/>
      <c r="J1735" s="48"/>
    </row>
    <row r="1736" spans="1:10">
      <c r="A1736" s="48"/>
      <c r="B1736" s="48"/>
      <c r="C1736" s="48"/>
      <c r="D1736" s="48"/>
      <c r="E1736" s="48"/>
      <c r="F1736" s="48"/>
      <c r="G1736" s="48"/>
      <c r="H1736" s="48"/>
      <c r="I1736" s="48"/>
      <c r="J1736" s="48"/>
    </row>
    <row r="1737" spans="1:10">
      <c r="A1737" s="48"/>
      <c r="B1737" s="48"/>
      <c r="C1737" s="48"/>
      <c r="D1737" s="48"/>
      <c r="E1737" s="48"/>
      <c r="F1737" s="48"/>
      <c r="G1737" s="48"/>
      <c r="H1737" s="48"/>
      <c r="I1737" s="48"/>
      <c r="J1737" s="48"/>
    </row>
    <row r="1738" spans="1:10">
      <c r="A1738" s="48"/>
      <c r="B1738" s="48"/>
      <c r="C1738" s="48"/>
      <c r="D1738" s="48"/>
      <c r="E1738" s="48"/>
      <c r="F1738" s="48"/>
      <c r="G1738" s="48"/>
      <c r="H1738" s="48"/>
      <c r="I1738" s="48"/>
      <c r="J1738" s="48"/>
    </row>
    <row r="1739" spans="1:10">
      <c r="A1739" s="48"/>
      <c r="B1739" s="48"/>
      <c r="C1739" s="48"/>
      <c r="D1739" s="48"/>
      <c r="E1739" s="48"/>
      <c r="F1739" s="48"/>
      <c r="G1739" s="48"/>
      <c r="H1739" s="48"/>
      <c r="I1739" s="48"/>
      <c r="J1739" s="48"/>
    </row>
    <row r="1740" spans="1:10">
      <c r="A1740" s="48"/>
      <c r="B1740" s="48"/>
      <c r="C1740" s="48"/>
      <c r="D1740" s="48"/>
      <c r="E1740" s="48"/>
      <c r="F1740" s="48"/>
      <c r="G1740" s="48"/>
      <c r="H1740" s="48"/>
      <c r="I1740" s="48"/>
      <c r="J1740" s="48"/>
    </row>
    <row r="1741" spans="1:10">
      <c r="A1741" s="48"/>
      <c r="B1741" s="48"/>
      <c r="C1741" s="48"/>
      <c r="D1741" s="48"/>
      <c r="E1741" s="48"/>
      <c r="F1741" s="48"/>
      <c r="G1741" s="48"/>
      <c r="H1741" s="48"/>
      <c r="I1741" s="48"/>
      <c r="J1741" s="48"/>
    </row>
    <row r="1742" spans="1:10">
      <c r="A1742" s="48"/>
      <c r="B1742" s="48"/>
      <c r="C1742" s="48"/>
      <c r="D1742" s="48"/>
      <c r="E1742" s="48"/>
      <c r="F1742" s="48"/>
      <c r="G1742" s="48"/>
      <c r="H1742" s="48"/>
      <c r="I1742" s="48"/>
      <c r="J1742" s="48"/>
    </row>
    <row r="1743" spans="1:10">
      <c r="A1743" s="48"/>
      <c r="B1743" s="48"/>
      <c r="C1743" s="48"/>
      <c r="D1743" s="48"/>
      <c r="E1743" s="48"/>
      <c r="F1743" s="48"/>
      <c r="G1743" s="48"/>
      <c r="H1743" s="48"/>
      <c r="I1743" s="48"/>
      <c r="J1743" s="48"/>
    </row>
    <row r="1744" spans="1:10">
      <c r="A1744" s="48"/>
      <c r="B1744" s="48"/>
      <c r="C1744" s="48"/>
      <c r="D1744" s="48"/>
      <c r="E1744" s="48"/>
      <c r="F1744" s="48"/>
      <c r="G1744" s="48"/>
      <c r="H1744" s="48"/>
      <c r="I1744" s="48"/>
      <c r="J1744" s="48"/>
    </row>
    <row r="1745" spans="1:10">
      <c r="A1745" s="48"/>
      <c r="B1745" s="48"/>
      <c r="C1745" s="48"/>
      <c r="D1745" s="48"/>
      <c r="E1745" s="48"/>
      <c r="F1745" s="48"/>
      <c r="G1745" s="48"/>
      <c r="H1745" s="48"/>
      <c r="I1745" s="48"/>
      <c r="J1745" s="48"/>
    </row>
    <row r="1746" spans="1:10">
      <c r="A1746" s="48"/>
      <c r="B1746" s="48"/>
      <c r="C1746" s="48"/>
      <c r="D1746" s="48"/>
      <c r="E1746" s="48"/>
      <c r="F1746" s="48"/>
      <c r="G1746" s="48"/>
      <c r="H1746" s="48"/>
      <c r="I1746" s="48"/>
      <c r="J1746" s="48"/>
    </row>
    <row r="1747" spans="1:10">
      <c r="A1747" s="48"/>
      <c r="B1747" s="48"/>
      <c r="C1747" s="48"/>
      <c r="D1747" s="48"/>
      <c r="E1747" s="48"/>
      <c r="F1747" s="48"/>
      <c r="G1747" s="48"/>
      <c r="H1747" s="48"/>
      <c r="I1747" s="48"/>
      <c r="J1747" s="48"/>
    </row>
    <row r="1748" spans="1:10">
      <c r="A1748" s="48"/>
      <c r="B1748" s="48"/>
      <c r="C1748" s="48"/>
      <c r="D1748" s="48"/>
      <c r="E1748" s="48"/>
      <c r="F1748" s="48"/>
      <c r="G1748" s="48"/>
      <c r="H1748" s="48"/>
      <c r="I1748" s="48"/>
      <c r="J1748" s="48"/>
    </row>
    <row r="1749" spans="1:10">
      <c r="A1749" s="48"/>
      <c r="B1749" s="48"/>
      <c r="C1749" s="48"/>
      <c r="D1749" s="48"/>
      <c r="E1749" s="48"/>
      <c r="F1749" s="48"/>
      <c r="G1749" s="48"/>
      <c r="H1749" s="48"/>
      <c r="I1749" s="48"/>
      <c r="J1749" s="48"/>
    </row>
    <row r="1750" spans="1:10">
      <c r="A1750" s="48"/>
      <c r="B1750" s="48"/>
      <c r="C1750" s="48"/>
      <c r="D1750" s="48"/>
      <c r="E1750" s="48"/>
      <c r="F1750" s="48"/>
      <c r="G1750" s="48"/>
      <c r="H1750" s="48"/>
      <c r="I1750" s="48"/>
      <c r="J1750" s="48"/>
    </row>
    <row r="1751" spans="1:10">
      <c r="A1751" s="48"/>
      <c r="B1751" s="48"/>
      <c r="C1751" s="48"/>
      <c r="D1751" s="48"/>
      <c r="E1751" s="48"/>
      <c r="F1751" s="48"/>
      <c r="G1751" s="48"/>
      <c r="H1751" s="48"/>
      <c r="I1751" s="48"/>
      <c r="J1751" s="48"/>
    </row>
    <row r="1752" spans="1:10">
      <c r="A1752" s="48"/>
      <c r="B1752" s="48"/>
      <c r="C1752" s="48"/>
      <c r="D1752" s="48"/>
      <c r="E1752" s="48"/>
      <c r="F1752" s="48"/>
      <c r="G1752" s="48"/>
      <c r="H1752" s="48"/>
      <c r="I1752" s="48"/>
      <c r="J1752" s="48"/>
    </row>
    <row r="1753" spans="1:10">
      <c r="A1753" s="48"/>
      <c r="B1753" s="48"/>
      <c r="C1753" s="48"/>
      <c r="D1753" s="48"/>
      <c r="E1753" s="48"/>
      <c r="F1753" s="48"/>
      <c r="G1753" s="48"/>
      <c r="H1753" s="48"/>
      <c r="I1753" s="48"/>
      <c r="J1753" s="48"/>
    </row>
    <row r="1754" spans="1:10">
      <c r="A1754" s="48"/>
      <c r="B1754" s="48"/>
      <c r="C1754" s="48"/>
      <c r="D1754" s="48"/>
      <c r="E1754" s="48"/>
      <c r="F1754" s="48"/>
      <c r="G1754" s="48"/>
      <c r="H1754" s="48"/>
      <c r="I1754" s="48"/>
      <c r="J1754" s="48"/>
    </row>
    <row r="1755" spans="1:10">
      <c r="A1755" s="48"/>
      <c r="B1755" s="48"/>
      <c r="C1755" s="48"/>
      <c r="D1755" s="48"/>
      <c r="E1755" s="48"/>
      <c r="F1755" s="48"/>
      <c r="G1755" s="48"/>
      <c r="H1755" s="48"/>
      <c r="I1755" s="48"/>
      <c r="J1755" s="48"/>
    </row>
    <row r="1756" spans="1:10">
      <c r="A1756" s="48"/>
      <c r="B1756" s="48"/>
      <c r="C1756" s="48"/>
      <c r="D1756" s="48"/>
      <c r="E1756" s="48"/>
      <c r="F1756" s="48"/>
      <c r="G1756" s="48"/>
      <c r="H1756" s="48"/>
      <c r="I1756" s="48"/>
      <c r="J1756" s="48"/>
    </row>
    <row r="1757" spans="1:10">
      <c r="A1757" s="48"/>
      <c r="B1757" s="48"/>
      <c r="C1757" s="48"/>
      <c r="D1757" s="48"/>
      <c r="E1757" s="48"/>
      <c r="F1757" s="48"/>
      <c r="G1757" s="48"/>
      <c r="H1757" s="48"/>
      <c r="I1757" s="48"/>
      <c r="J1757" s="48"/>
    </row>
    <row r="1758" spans="1:10">
      <c r="A1758" s="48"/>
      <c r="B1758" s="48"/>
      <c r="C1758" s="48"/>
      <c r="D1758" s="48"/>
      <c r="E1758" s="48"/>
      <c r="F1758" s="48"/>
      <c r="G1758" s="48"/>
      <c r="H1758" s="48"/>
      <c r="I1758" s="48"/>
      <c r="J1758" s="48"/>
    </row>
    <row r="1759" spans="1:10">
      <c r="A1759" s="48"/>
      <c r="B1759" s="48"/>
      <c r="C1759" s="48"/>
      <c r="D1759" s="48"/>
      <c r="E1759" s="48"/>
      <c r="F1759" s="48"/>
      <c r="G1759" s="48"/>
      <c r="H1759" s="48"/>
      <c r="I1759" s="48"/>
      <c r="J1759" s="48"/>
    </row>
    <row r="1760" spans="1:10">
      <c r="A1760" s="48"/>
      <c r="B1760" s="48"/>
      <c r="C1760" s="48"/>
      <c r="D1760" s="48"/>
      <c r="E1760" s="48"/>
      <c r="F1760" s="48"/>
      <c r="G1760" s="48"/>
      <c r="H1760" s="48"/>
      <c r="I1760" s="48"/>
      <c r="J1760" s="48"/>
    </row>
    <row r="1761" spans="1:10">
      <c r="A1761" s="48"/>
      <c r="B1761" s="48"/>
      <c r="C1761" s="48"/>
      <c r="D1761" s="48"/>
      <c r="E1761" s="48"/>
      <c r="F1761" s="48"/>
      <c r="G1761" s="48"/>
      <c r="H1761" s="48"/>
      <c r="I1761" s="48"/>
      <c r="J1761" s="48"/>
    </row>
    <row r="1762" spans="1:10">
      <c r="A1762" s="48"/>
      <c r="B1762" s="48"/>
      <c r="C1762" s="48"/>
      <c r="D1762" s="48"/>
      <c r="E1762" s="48"/>
      <c r="F1762" s="48"/>
      <c r="G1762" s="48"/>
      <c r="H1762" s="48"/>
      <c r="I1762" s="48"/>
      <c r="J1762" s="48"/>
    </row>
    <row r="1763" spans="1:10">
      <c r="A1763" s="48"/>
      <c r="B1763" s="48"/>
      <c r="C1763" s="48"/>
      <c r="D1763" s="48"/>
      <c r="E1763" s="48"/>
      <c r="F1763" s="48"/>
      <c r="G1763" s="48"/>
      <c r="H1763" s="48"/>
      <c r="I1763" s="48"/>
      <c r="J1763" s="48"/>
    </row>
    <row r="1764" spans="1:10">
      <c r="A1764" s="48"/>
      <c r="B1764" s="48"/>
      <c r="C1764" s="48"/>
      <c r="D1764" s="48"/>
      <c r="E1764" s="48"/>
      <c r="F1764" s="48"/>
      <c r="G1764" s="48"/>
      <c r="H1764" s="48"/>
      <c r="I1764" s="48"/>
      <c r="J1764" s="48"/>
    </row>
    <row r="1765" spans="1:10">
      <c r="A1765" s="48"/>
      <c r="B1765" s="48"/>
      <c r="C1765" s="48"/>
      <c r="D1765" s="48"/>
      <c r="E1765" s="48"/>
      <c r="F1765" s="48"/>
      <c r="G1765" s="48"/>
      <c r="H1765" s="48"/>
      <c r="I1765" s="48"/>
      <c r="J1765" s="48"/>
    </row>
    <row r="1766" spans="1:10">
      <c r="A1766" s="48"/>
      <c r="B1766" s="48"/>
      <c r="C1766" s="48"/>
      <c r="D1766" s="48"/>
      <c r="E1766" s="48"/>
      <c r="F1766" s="48"/>
      <c r="G1766" s="48"/>
      <c r="H1766" s="48"/>
      <c r="I1766" s="48"/>
      <c r="J1766" s="48"/>
    </row>
    <row r="1767" spans="1:10">
      <c r="A1767" s="48"/>
      <c r="B1767" s="48"/>
      <c r="C1767" s="48"/>
      <c r="D1767" s="48"/>
      <c r="E1767" s="48"/>
      <c r="F1767" s="48"/>
      <c r="G1767" s="48"/>
      <c r="H1767" s="48"/>
      <c r="I1767" s="48"/>
      <c r="J1767" s="48"/>
    </row>
    <row r="1768" spans="1:10">
      <c r="A1768" s="48"/>
      <c r="B1768" s="48"/>
      <c r="C1768" s="48"/>
      <c r="D1768" s="48"/>
      <c r="E1768" s="48"/>
      <c r="F1768" s="48"/>
      <c r="G1768" s="48"/>
      <c r="H1768" s="48"/>
      <c r="I1768" s="48"/>
      <c r="J1768" s="48"/>
    </row>
    <row r="1769" spans="1:10">
      <c r="A1769" s="48"/>
      <c r="B1769" s="48"/>
      <c r="C1769" s="48"/>
      <c r="D1769" s="48"/>
      <c r="E1769" s="48"/>
      <c r="F1769" s="48"/>
      <c r="G1769" s="48"/>
      <c r="H1769" s="48"/>
      <c r="I1769" s="48"/>
      <c r="J1769" s="48"/>
    </row>
    <row r="1770" spans="1:10">
      <c r="A1770" s="48"/>
      <c r="B1770" s="48"/>
      <c r="C1770" s="48"/>
      <c r="D1770" s="48"/>
      <c r="E1770" s="48"/>
      <c r="F1770" s="48"/>
      <c r="G1770" s="48"/>
      <c r="H1770" s="48"/>
      <c r="I1770" s="48"/>
      <c r="J1770" s="48"/>
    </row>
    <row r="1771" spans="1:10">
      <c r="A1771" s="48"/>
      <c r="B1771" s="48"/>
      <c r="C1771" s="48"/>
      <c r="D1771" s="48"/>
      <c r="E1771" s="48"/>
      <c r="F1771" s="48"/>
      <c r="G1771" s="48"/>
      <c r="H1771" s="48"/>
      <c r="I1771" s="48"/>
      <c r="J1771" s="48"/>
    </row>
    <row r="1772" spans="1:10">
      <c r="A1772" s="48"/>
      <c r="B1772" s="48"/>
      <c r="C1772" s="48"/>
      <c r="D1772" s="48"/>
      <c r="E1772" s="48"/>
      <c r="F1772" s="48"/>
      <c r="G1772" s="48"/>
      <c r="H1772" s="48"/>
      <c r="I1772" s="48"/>
      <c r="J1772" s="48"/>
    </row>
    <row r="1773" spans="1:10">
      <c r="A1773" s="48"/>
      <c r="B1773" s="48"/>
      <c r="C1773" s="48"/>
      <c r="D1773" s="48"/>
      <c r="E1773" s="48"/>
      <c r="F1773" s="48"/>
      <c r="G1773" s="48"/>
      <c r="H1773" s="48"/>
      <c r="I1773" s="48"/>
      <c r="J1773" s="48"/>
    </row>
    <row r="1774" spans="1:10">
      <c r="A1774" s="48"/>
      <c r="B1774" s="48"/>
      <c r="C1774" s="48"/>
      <c r="D1774" s="48"/>
      <c r="E1774" s="48"/>
      <c r="F1774" s="48"/>
      <c r="G1774" s="48"/>
      <c r="H1774" s="48"/>
      <c r="I1774" s="48"/>
      <c r="J1774" s="48"/>
    </row>
    <row r="1775" spans="1:10">
      <c r="A1775" s="48"/>
      <c r="B1775" s="48"/>
      <c r="C1775" s="48"/>
      <c r="D1775" s="48"/>
      <c r="E1775" s="48"/>
      <c r="F1775" s="48"/>
      <c r="G1775" s="48"/>
      <c r="H1775" s="48"/>
      <c r="I1775" s="48"/>
      <c r="J1775" s="48"/>
    </row>
    <row r="1776" spans="1:10">
      <c r="A1776" s="48"/>
      <c r="B1776" s="48"/>
      <c r="C1776" s="48"/>
      <c r="D1776" s="48"/>
      <c r="E1776" s="48"/>
      <c r="F1776" s="48"/>
      <c r="G1776" s="48"/>
      <c r="H1776" s="48"/>
      <c r="I1776" s="48"/>
      <c r="J1776" s="48"/>
    </row>
    <row r="1777" spans="1:10">
      <c r="A1777" s="48"/>
      <c r="B1777" s="48"/>
      <c r="C1777" s="48"/>
      <c r="D1777" s="48"/>
      <c r="E1777" s="48"/>
      <c r="F1777" s="48"/>
      <c r="G1777" s="48"/>
      <c r="H1777" s="48"/>
      <c r="I1777" s="48"/>
      <c r="J1777" s="48"/>
    </row>
    <row r="1778" spans="1:10">
      <c r="A1778" s="48"/>
      <c r="B1778" s="48"/>
      <c r="C1778" s="48"/>
      <c r="D1778" s="48"/>
      <c r="E1778" s="48"/>
      <c r="F1778" s="48"/>
      <c r="G1778" s="48"/>
      <c r="H1778" s="48"/>
      <c r="I1778" s="48"/>
      <c r="J1778" s="48"/>
    </row>
    <row r="1779" spans="1:10">
      <c r="A1779" s="48"/>
      <c r="B1779" s="48"/>
      <c r="C1779" s="48"/>
      <c r="D1779" s="48"/>
      <c r="E1779" s="48"/>
      <c r="F1779" s="48"/>
      <c r="G1779" s="48"/>
      <c r="H1779" s="48"/>
      <c r="I1779" s="48"/>
      <c r="J1779" s="48"/>
    </row>
    <row r="1780" spans="1:10">
      <c r="A1780" s="48"/>
      <c r="B1780" s="48"/>
      <c r="C1780" s="48"/>
      <c r="D1780" s="48"/>
      <c r="E1780" s="48"/>
      <c r="F1780" s="48"/>
      <c r="G1780" s="48"/>
      <c r="H1780" s="48"/>
      <c r="I1780" s="48"/>
      <c r="J1780" s="48"/>
    </row>
    <row r="1781" spans="1:10">
      <c r="A1781" s="48"/>
      <c r="B1781" s="48"/>
      <c r="C1781" s="48"/>
      <c r="D1781" s="48"/>
      <c r="E1781" s="48"/>
      <c r="F1781" s="48"/>
      <c r="G1781" s="48"/>
      <c r="H1781" s="48"/>
      <c r="I1781" s="48"/>
      <c r="J1781" s="48"/>
    </row>
    <row r="1782" spans="1:10">
      <c r="A1782" s="48"/>
      <c r="B1782" s="48"/>
      <c r="C1782" s="48"/>
      <c r="D1782" s="48"/>
      <c r="E1782" s="48"/>
      <c r="F1782" s="48"/>
      <c r="G1782" s="48"/>
      <c r="H1782" s="48"/>
      <c r="I1782" s="48"/>
      <c r="J1782" s="48"/>
    </row>
    <row r="1783" spans="1:10">
      <c r="A1783" s="48"/>
      <c r="B1783" s="48"/>
      <c r="C1783" s="48"/>
      <c r="D1783" s="48"/>
      <c r="E1783" s="48"/>
      <c r="F1783" s="48"/>
      <c r="G1783" s="48"/>
      <c r="H1783" s="48"/>
      <c r="I1783" s="48"/>
      <c r="J1783" s="48"/>
    </row>
    <row r="1784" spans="1:10">
      <c r="A1784" s="48"/>
      <c r="B1784" s="48"/>
      <c r="C1784" s="48"/>
      <c r="D1784" s="48"/>
      <c r="E1784" s="48"/>
      <c r="F1784" s="48"/>
      <c r="G1784" s="48"/>
      <c r="H1784" s="48"/>
      <c r="I1784" s="48"/>
      <c r="J1784" s="48"/>
    </row>
    <row r="1785" spans="1:10">
      <c r="A1785" s="48"/>
      <c r="B1785" s="48"/>
      <c r="C1785" s="48"/>
      <c r="D1785" s="48"/>
      <c r="E1785" s="48"/>
      <c r="F1785" s="48"/>
      <c r="G1785" s="48"/>
      <c r="H1785" s="48"/>
      <c r="I1785" s="48"/>
      <c r="J1785" s="48"/>
    </row>
    <row r="1786" spans="1:10">
      <c r="A1786" s="48"/>
      <c r="B1786" s="48"/>
      <c r="C1786" s="48"/>
      <c r="D1786" s="48"/>
      <c r="E1786" s="48"/>
      <c r="F1786" s="48"/>
      <c r="G1786" s="48"/>
      <c r="H1786" s="48"/>
      <c r="I1786" s="48"/>
      <c r="J1786" s="48"/>
    </row>
    <row r="1787" spans="1:10">
      <c r="A1787" s="48"/>
      <c r="B1787" s="48"/>
      <c r="C1787" s="48"/>
      <c r="D1787" s="48"/>
      <c r="E1787" s="48"/>
      <c r="F1787" s="48"/>
      <c r="G1787" s="48"/>
      <c r="H1787" s="48"/>
      <c r="I1787" s="48"/>
      <c r="J1787" s="48"/>
    </row>
    <row r="1788" spans="1:10">
      <c r="A1788" s="48"/>
      <c r="B1788" s="48"/>
      <c r="C1788" s="48"/>
      <c r="D1788" s="48"/>
      <c r="E1788" s="48"/>
      <c r="F1788" s="48"/>
      <c r="G1788" s="48"/>
      <c r="H1788" s="48"/>
      <c r="I1788" s="48"/>
      <c r="J1788" s="48"/>
    </row>
    <row r="1789" spans="1:10">
      <c r="A1789" s="48"/>
      <c r="B1789" s="48"/>
      <c r="C1789" s="48"/>
      <c r="D1789" s="48"/>
      <c r="E1789" s="48"/>
      <c r="F1789" s="48"/>
      <c r="G1789" s="48"/>
      <c r="H1789" s="48"/>
      <c r="I1789" s="48"/>
      <c r="J1789" s="48"/>
    </row>
    <row r="1790" spans="1:10">
      <c r="A1790" s="48"/>
      <c r="B1790" s="48"/>
      <c r="C1790" s="48"/>
      <c r="D1790" s="48"/>
      <c r="E1790" s="48"/>
      <c r="F1790" s="48"/>
      <c r="G1790" s="48"/>
      <c r="H1790" s="48"/>
      <c r="I1790" s="48"/>
      <c r="J1790" s="48"/>
    </row>
    <row r="1791" spans="1:10">
      <c r="A1791" s="48"/>
      <c r="B1791" s="48"/>
      <c r="C1791" s="48"/>
      <c r="D1791" s="48"/>
      <c r="E1791" s="48"/>
      <c r="F1791" s="48"/>
      <c r="G1791" s="48"/>
      <c r="H1791" s="48"/>
      <c r="I1791" s="48"/>
      <c r="J1791" s="48"/>
    </row>
    <row r="1792" spans="1:10">
      <c r="A1792" s="48"/>
      <c r="B1792" s="48"/>
      <c r="C1792" s="48"/>
      <c r="D1792" s="48"/>
      <c r="E1792" s="48"/>
      <c r="F1792" s="48"/>
      <c r="G1792" s="48"/>
      <c r="H1792" s="48"/>
      <c r="I1792" s="48"/>
      <c r="J1792" s="48"/>
    </row>
    <row r="1793" spans="1:10">
      <c r="A1793" s="48"/>
      <c r="B1793" s="48"/>
      <c r="C1793" s="48"/>
      <c r="D1793" s="48"/>
      <c r="E1793" s="48"/>
      <c r="F1793" s="48"/>
      <c r="G1793" s="48"/>
      <c r="H1793" s="48"/>
      <c r="I1793" s="48"/>
      <c r="J1793" s="48"/>
    </row>
    <row r="1794" spans="1:10">
      <c r="A1794" s="48"/>
      <c r="B1794" s="48"/>
      <c r="C1794" s="48"/>
      <c r="D1794" s="48"/>
      <c r="E1794" s="48"/>
      <c r="F1794" s="48"/>
      <c r="G1794" s="48"/>
      <c r="H1794" s="48"/>
      <c r="I1794" s="48"/>
      <c r="J1794" s="48"/>
    </row>
    <row r="1795" spans="1:10">
      <c r="A1795" s="48"/>
      <c r="B1795" s="48"/>
      <c r="C1795" s="48"/>
      <c r="D1795" s="48"/>
      <c r="E1795" s="48"/>
      <c r="F1795" s="48"/>
      <c r="G1795" s="48"/>
      <c r="H1795" s="48"/>
      <c r="I1795" s="48"/>
      <c r="J1795" s="48"/>
    </row>
    <row r="1796" spans="1:10">
      <c r="A1796" s="48"/>
      <c r="B1796" s="48"/>
      <c r="C1796" s="48"/>
      <c r="D1796" s="48"/>
      <c r="E1796" s="48"/>
      <c r="F1796" s="48"/>
      <c r="G1796" s="48"/>
      <c r="H1796" s="48"/>
      <c r="I1796" s="48"/>
      <c r="J1796" s="48"/>
    </row>
    <row r="1797" spans="1:10">
      <c r="A1797" s="48"/>
      <c r="B1797" s="48"/>
      <c r="C1797" s="48"/>
      <c r="D1797" s="48"/>
      <c r="E1797" s="48"/>
      <c r="F1797" s="48"/>
      <c r="G1797" s="48"/>
      <c r="H1797" s="48"/>
      <c r="I1797" s="48"/>
      <c r="J1797" s="48"/>
    </row>
    <row r="1798" spans="1:10">
      <c r="A1798" s="48"/>
      <c r="B1798" s="48"/>
      <c r="C1798" s="48"/>
      <c r="D1798" s="48"/>
      <c r="E1798" s="48"/>
      <c r="F1798" s="48"/>
      <c r="G1798" s="48"/>
      <c r="H1798" s="48"/>
      <c r="I1798" s="48"/>
      <c r="J1798" s="48"/>
    </row>
    <row r="1799" spans="1:10">
      <c r="A1799" s="48"/>
      <c r="B1799" s="48"/>
      <c r="C1799" s="48"/>
      <c r="D1799" s="48"/>
      <c r="E1799" s="48"/>
      <c r="F1799" s="48"/>
      <c r="G1799" s="48"/>
      <c r="H1799" s="48"/>
      <c r="I1799" s="48"/>
      <c r="J1799" s="48"/>
    </row>
    <row r="1800" spans="1:10">
      <c r="A1800" s="48"/>
      <c r="B1800" s="48"/>
      <c r="C1800" s="48"/>
      <c r="D1800" s="48"/>
      <c r="E1800" s="48"/>
      <c r="F1800" s="48"/>
      <c r="G1800" s="48"/>
      <c r="H1800" s="48"/>
      <c r="I1800" s="48"/>
      <c r="J1800" s="48"/>
    </row>
    <row r="1801" spans="1:10">
      <c r="A1801" s="48"/>
      <c r="B1801" s="48"/>
      <c r="C1801" s="48"/>
      <c r="D1801" s="48"/>
      <c r="E1801" s="48"/>
      <c r="F1801" s="48"/>
      <c r="G1801" s="48"/>
      <c r="H1801" s="48"/>
      <c r="I1801" s="48"/>
      <c r="J1801" s="48"/>
    </row>
    <row r="1802" spans="1:10">
      <c r="A1802" s="48"/>
      <c r="B1802" s="48"/>
      <c r="C1802" s="48"/>
      <c r="D1802" s="48"/>
      <c r="E1802" s="48"/>
      <c r="F1802" s="48"/>
      <c r="G1802" s="48"/>
      <c r="H1802" s="48"/>
      <c r="I1802" s="48"/>
      <c r="J1802" s="48"/>
    </row>
    <row r="1803" spans="1:10">
      <c r="A1803" s="48"/>
      <c r="B1803" s="48"/>
      <c r="C1803" s="48"/>
      <c r="D1803" s="48"/>
      <c r="E1803" s="48"/>
      <c r="F1803" s="48"/>
      <c r="G1803" s="48"/>
      <c r="H1803" s="48"/>
      <c r="I1803" s="48"/>
      <c r="J1803" s="48"/>
    </row>
    <row r="1804" spans="1:10">
      <c r="A1804" s="48"/>
      <c r="B1804" s="48"/>
      <c r="C1804" s="48"/>
      <c r="D1804" s="48"/>
      <c r="E1804" s="48"/>
      <c r="F1804" s="48"/>
      <c r="G1804" s="48"/>
      <c r="H1804" s="48"/>
      <c r="I1804" s="48"/>
      <c r="J1804" s="48"/>
    </row>
    <row r="1805" spans="1:10">
      <c r="A1805" s="48"/>
      <c r="B1805" s="48"/>
      <c r="C1805" s="48"/>
      <c r="D1805" s="48"/>
      <c r="E1805" s="48"/>
      <c r="F1805" s="48"/>
      <c r="G1805" s="48"/>
      <c r="H1805" s="48"/>
      <c r="I1805" s="48"/>
      <c r="J1805" s="48"/>
    </row>
    <row r="1806" spans="1:10">
      <c r="A1806" s="48"/>
      <c r="B1806" s="48"/>
      <c r="C1806" s="48"/>
      <c r="D1806" s="48"/>
      <c r="E1806" s="48"/>
      <c r="F1806" s="48"/>
      <c r="G1806" s="48"/>
      <c r="H1806" s="48"/>
      <c r="I1806" s="48"/>
      <c r="J1806" s="48"/>
    </row>
    <row r="1807" spans="1:10">
      <c r="A1807" s="48"/>
      <c r="B1807" s="48"/>
      <c r="C1807" s="48"/>
      <c r="D1807" s="48"/>
      <c r="E1807" s="48"/>
      <c r="F1807" s="48"/>
      <c r="G1807" s="48"/>
      <c r="H1807" s="48"/>
      <c r="I1807" s="48"/>
      <c r="J1807" s="48"/>
    </row>
    <row r="1808" spans="1:10">
      <c r="A1808" s="48"/>
      <c r="B1808" s="48"/>
      <c r="C1808" s="48"/>
      <c r="D1808" s="48"/>
      <c r="E1808" s="48"/>
      <c r="F1808" s="48"/>
      <c r="G1808" s="48"/>
      <c r="H1808" s="48"/>
      <c r="I1808" s="48"/>
      <c r="J1808" s="48"/>
    </row>
    <row r="1809" spans="1:10">
      <c r="A1809" s="48"/>
      <c r="B1809" s="48"/>
      <c r="C1809" s="48"/>
      <c r="D1809" s="48"/>
      <c r="E1809" s="48"/>
      <c r="F1809" s="48"/>
      <c r="G1809" s="48"/>
      <c r="H1809" s="48"/>
      <c r="I1809" s="48"/>
      <c r="J1809" s="48"/>
    </row>
    <row r="1810" spans="1:10">
      <c r="A1810" s="48"/>
      <c r="B1810" s="48"/>
      <c r="C1810" s="48"/>
      <c r="D1810" s="48"/>
      <c r="E1810" s="48"/>
      <c r="F1810" s="48"/>
      <c r="G1810" s="48"/>
      <c r="H1810" s="48"/>
      <c r="I1810" s="48"/>
      <c r="J1810" s="48"/>
    </row>
    <row r="1811" spans="1:10">
      <c r="A1811" s="48"/>
      <c r="B1811" s="48"/>
      <c r="C1811" s="48"/>
      <c r="D1811" s="48"/>
      <c r="E1811" s="48"/>
      <c r="F1811" s="48"/>
      <c r="G1811" s="48"/>
      <c r="H1811" s="48"/>
      <c r="I1811" s="48"/>
      <c r="J1811" s="48"/>
    </row>
    <row r="1812" spans="1:10">
      <c r="A1812" s="48"/>
      <c r="B1812" s="48"/>
      <c r="C1812" s="48"/>
      <c r="D1812" s="48"/>
      <c r="E1812" s="48"/>
      <c r="F1812" s="48"/>
      <c r="G1812" s="48"/>
      <c r="H1812" s="48"/>
      <c r="I1812" s="48"/>
      <c r="J1812" s="48"/>
    </row>
    <row r="1813" spans="1:10">
      <c r="A1813" s="48"/>
      <c r="B1813" s="48"/>
      <c r="C1813" s="48"/>
      <c r="D1813" s="48"/>
      <c r="E1813" s="48"/>
      <c r="F1813" s="48"/>
      <c r="G1813" s="48"/>
      <c r="H1813" s="48"/>
      <c r="I1813" s="48"/>
      <c r="J1813" s="48"/>
    </row>
    <row r="1814" spans="1:10">
      <c r="A1814" s="48"/>
      <c r="B1814" s="48"/>
      <c r="C1814" s="48"/>
      <c r="D1814" s="48"/>
      <c r="E1814" s="48"/>
      <c r="F1814" s="48"/>
      <c r="G1814" s="48"/>
      <c r="H1814" s="48"/>
      <c r="I1814" s="48"/>
      <c r="J1814" s="48"/>
    </row>
    <row r="1815" spans="1:10">
      <c r="A1815" s="48"/>
      <c r="B1815" s="48"/>
      <c r="C1815" s="48"/>
      <c r="D1815" s="48"/>
      <c r="E1815" s="48"/>
      <c r="F1815" s="48"/>
      <c r="G1815" s="48"/>
      <c r="H1815" s="48"/>
      <c r="I1815" s="48"/>
      <c r="J1815" s="48"/>
    </row>
    <row r="1816" spans="1:10">
      <c r="A1816" s="48"/>
      <c r="B1816" s="48"/>
      <c r="C1816" s="48"/>
      <c r="D1816" s="48"/>
      <c r="E1816" s="48"/>
      <c r="F1816" s="48"/>
      <c r="G1816" s="48"/>
      <c r="H1816" s="48"/>
      <c r="I1816" s="48"/>
      <c r="J1816" s="48"/>
    </row>
    <row r="1817" spans="1:10">
      <c r="A1817" s="48"/>
      <c r="B1817" s="48"/>
      <c r="C1817" s="48"/>
      <c r="D1817" s="48"/>
      <c r="E1817" s="48"/>
      <c r="F1817" s="48"/>
      <c r="G1817" s="48"/>
      <c r="H1817" s="48"/>
      <c r="I1817" s="48"/>
      <c r="J1817" s="48"/>
    </row>
    <row r="1818" spans="1:10">
      <c r="A1818" s="48"/>
      <c r="B1818" s="48"/>
      <c r="C1818" s="48"/>
      <c r="D1818" s="48"/>
      <c r="E1818" s="48"/>
      <c r="F1818" s="48"/>
      <c r="G1818" s="48"/>
      <c r="H1818" s="48"/>
      <c r="I1818" s="48"/>
      <c r="J1818" s="48"/>
    </row>
    <row r="1819" spans="1:10">
      <c r="A1819" s="48"/>
      <c r="B1819" s="48"/>
      <c r="C1819" s="48"/>
      <c r="D1819" s="48"/>
      <c r="E1819" s="48"/>
      <c r="F1819" s="48"/>
      <c r="G1819" s="48"/>
      <c r="H1819" s="48"/>
      <c r="I1819" s="48"/>
      <c r="J1819" s="48"/>
    </row>
    <row r="1820" spans="1:10">
      <c r="A1820" s="48"/>
      <c r="B1820" s="48"/>
      <c r="C1820" s="48"/>
      <c r="D1820" s="48"/>
      <c r="E1820" s="48"/>
      <c r="F1820" s="48"/>
      <c r="G1820" s="48"/>
      <c r="H1820" s="48"/>
      <c r="I1820" s="48"/>
      <c r="J1820" s="48"/>
    </row>
    <row r="1821" spans="1:10">
      <c r="A1821" s="48"/>
      <c r="B1821" s="48"/>
      <c r="C1821" s="48"/>
      <c r="D1821" s="48"/>
      <c r="E1821" s="48"/>
      <c r="F1821" s="48"/>
      <c r="G1821" s="48"/>
      <c r="H1821" s="48"/>
      <c r="I1821" s="48"/>
      <c r="J1821" s="48"/>
    </row>
    <row r="1822" spans="1:10">
      <c r="A1822" s="48"/>
      <c r="B1822" s="48"/>
      <c r="C1822" s="48"/>
      <c r="D1822" s="48"/>
      <c r="E1822" s="48"/>
      <c r="F1822" s="48"/>
      <c r="G1822" s="48"/>
      <c r="H1822" s="48"/>
      <c r="I1822" s="48"/>
      <c r="J1822" s="48"/>
    </row>
    <row r="1823" spans="1:10">
      <c r="A1823" s="48"/>
      <c r="B1823" s="48"/>
      <c r="C1823" s="48"/>
      <c r="D1823" s="48"/>
      <c r="E1823" s="48"/>
      <c r="F1823" s="48"/>
      <c r="G1823" s="48"/>
      <c r="H1823" s="48"/>
      <c r="I1823" s="48"/>
      <c r="J1823" s="48"/>
    </row>
    <row r="1824" spans="1:10">
      <c r="A1824" s="48"/>
      <c r="B1824" s="48"/>
      <c r="C1824" s="48"/>
      <c r="D1824" s="48"/>
      <c r="E1824" s="48"/>
      <c r="F1824" s="48"/>
      <c r="G1824" s="48"/>
      <c r="H1824" s="48"/>
      <c r="I1824" s="48"/>
      <c r="J1824" s="48"/>
    </row>
    <row r="1825" spans="1:10">
      <c r="A1825" s="48"/>
      <c r="B1825" s="48"/>
      <c r="C1825" s="48"/>
      <c r="D1825" s="48"/>
      <c r="E1825" s="48"/>
      <c r="F1825" s="48"/>
      <c r="G1825" s="48"/>
      <c r="H1825" s="48"/>
      <c r="I1825" s="48"/>
      <c r="J1825" s="48"/>
    </row>
    <row r="1826" spans="1:10">
      <c r="A1826" s="48"/>
      <c r="B1826" s="48"/>
      <c r="C1826" s="48"/>
      <c r="D1826" s="48"/>
      <c r="E1826" s="48"/>
      <c r="F1826" s="48"/>
      <c r="G1826" s="48"/>
      <c r="H1826" s="48"/>
      <c r="I1826" s="48"/>
      <c r="J1826" s="48"/>
    </row>
    <row r="1827" spans="1:10">
      <c r="A1827" s="48"/>
      <c r="B1827" s="48"/>
      <c r="C1827" s="48"/>
      <c r="D1827" s="48"/>
      <c r="E1827" s="48"/>
      <c r="F1827" s="48"/>
      <c r="G1827" s="48"/>
      <c r="H1827" s="48"/>
      <c r="I1827" s="48"/>
      <c r="J1827" s="48"/>
    </row>
    <row r="1828" spans="1:10">
      <c r="A1828" s="48"/>
      <c r="B1828" s="48"/>
      <c r="C1828" s="48"/>
      <c r="D1828" s="48"/>
      <c r="E1828" s="48"/>
      <c r="F1828" s="48"/>
      <c r="G1828" s="48"/>
      <c r="H1828" s="48"/>
      <c r="I1828" s="48"/>
      <c r="J1828" s="48"/>
    </row>
    <row r="1829" spans="1:10">
      <c r="A1829" s="48"/>
      <c r="B1829" s="48"/>
      <c r="C1829" s="48"/>
      <c r="D1829" s="48"/>
      <c r="E1829" s="48"/>
      <c r="F1829" s="48"/>
      <c r="G1829" s="48"/>
      <c r="H1829" s="48"/>
      <c r="I1829" s="48"/>
      <c r="J1829" s="48"/>
    </row>
    <row r="1830" spans="1:10">
      <c r="A1830" s="48"/>
      <c r="B1830" s="48"/>
      <c r="C1830" s="48"/>
      <c r="D1830" s="48"/>
      <c r="E1830" s="48"/>
      <c r="F1830" s="48"/>
      <c r="G1830" s="48"/>
      <c r="H1830" s="48"/>
      <c r="I1830" s="48"/>
      <c r="J1830" s="48"/>
    </row>
    <row r="1831" spans="1:10">
      <c r="A1831" s="48"/>
      <c r="B1831" s="48"/>
      <c r="C1831" s="48"/>
      <c r="D1831" s="48"/>
      <c r="E1831" s="48"/>
      <c r="F1831" s="48"/>
      <c r="G1831" s="48"/>
      <c r="H1831" s="48"/>
      <c r="I1831" s="48"/>
      <c r="J1831" s="48"/>
    </row>
    <row r="1832" spans="1:10">
      <c r="A1832" s="48"/>
      <c r="B1832" s="48"/>
      <c r="C1832" s="48"/>
      <c r="D1832" s="48"/>
      <c r="E1832" s="48"/>
      <c r="F1832" s="48"/>
      <c r="G1832" s="48"/>
      <c r="H1832" s="48"/>
      <c r="I1832" s="48"/>
      <c r="J1832" s="48"/>
    </row>
    <row r="1833" spans="1:10">
      <c r="A1833" s="48"/>
      <c r="B1833" s="48"/>
      <c r="C1833" s="48"/>
      <c r="D1833" s="48"/>
      <c r="E1833" s="48"/>
      <c r="F1833" s="48"/>
      <c r="G1833" s="48"/>
      <c r="H1833" s="48"/>
      <c r="I1833" s="48"/>
      <c r="J1833" s="48"/>
    </row>
    <row r="1834" spans="1:10">
      <c r="A1834" s="48"/>
      <c r="B1834" s="48"/>
      <c r="C1834" s="48"/>
      <c r="D1834" s="48"/>
      <c r="E1834" s="48"/>
      <c r="F1834" s="48"/>
      <c r="G1834" s="48"/>
      <c r="H1834" s="48"/>
      <c r="I1834" s="48"/>
      <c r="J1834" s="48"/>
    </row>
    <row r="1835" spans="1:10">
      <c r="A1835" s="48"/>
      <c r="B1835" s="48"/>
      <c r="C1835" s="48"/>
      <c r="D1835" s="48"/>
      <c r="E1835" s="48"/>
      <c r="F1835" s="48"/>
      <c r="G1835" s="48"/>
      <c r="H1835" s="48"/>
      <c r="I1835" s="48"/>
      <c r="J1835" s="48"/>
    </row>
    <row r="1836" spans="1:10">
      <c r="A1836" s="48"/>
      <c r="B1836" s="48"/>
      <c r="C1836" s="48"/>
      <c r="D1836" s="48"/>
      <c r="E1836" s="48"/>
      <c r="F1836" s="48"/>
      <c r="G1836" s="48"/>
      <c r="H1836" s="48"/>
      <c r="I1836" s="48"/>
      <c r="J1836" s="48"/>
    </row>
    <row r="1837" spans="1:10">
      <c r="A1837" s="48"/>
      <c r="B1837" s="48"/>
      <c r="C1837" s="48"/>
      <c r="D1837" s="48"/>
      <c r="E1837" s="48"/>
      <c r="F1837" s="48"/>
      <c r="G1837" s="48"/>
      <c r="H1837" s="48"/>
      <c r="I1837" s="48"/>
      <c r="J1837" s="48"/>
    </row>
    <row r="1838" spans="1:10">
      <c r="A1838" s="48"/>
      <c r="B1838" s="48"/>
      <c r="C1838" s="48"/>
      <c r="D1838" s="48"/>
      <c r="E1838" s="48"/>
      <c r="F1838" s="48"/>
      <c r="G1838" s="48"/>
      <c r="H1838" s="48"/>
      <c r="I1838" s="48"/>
      <c r="J1838" s="48"/>
    </row>
    <row r="1839" spans="1:10">
      <c r="A1839" s="48"/>
      <c r="B1839" s="48"/>
      <c r="C1839" s="48"/>
      <c r="D1839" s="48"/>
      <c r="E1839" s="48"/>
      <c r="F1839" s="48"/>
      <c r="G1839" s="48"/>
      <c r="H1839" s="48"/>
      <c r="I1839" s="48"/>
      <c r="J1839" s="48"/>
    </row>
    <row r="1840" spans="1:10">
      <c r="A1840" s="48"/>
      <c r="B1840" s="48"/>
      <c r="C1840" s="48"/>
      <c r="D1840" s="48"/>
      <c r="E1840" s="48"/>
      <c r="F1840" s="48"/>
      <c r="G1840" s="48"/>
      <c r="H1840" s="48"/>
      <c r="I1840" s="48"/>
      <c r="J1840" s="48"/>
    </row>
    <row r="1841" spans="1:10">
      <c r="A1841" s="48"/>
      <c r="B1841" s="48"/>
      <c r="C1841" s="48"/>
      <c r="D1841" s="48"/>
      <c r="E1841" s="48"/>
      <c r="F1841" s="48"/>
      <c r="G1841" s="48"/>
      <c r="H1841" s="48"/>
      <c r="I1841" s="48"/>
      <c r="J1841" s="48"/>
    </row>
    <row r="1842" spans="1:10">
      <c r="A1842" s="48"/>
      <c r="B1842" s="48"/>
      <c r="C1842" s="48"/>
      <c r="D1842" s="48"/>
      <c r="E1842" s="48"/>
      <c r="F1842" s="48"/>
      <c r="G1842" s="48"/>
      <c r="H1842" s="48"/>
      <c r="I1842" s="48"/>
      <c r="J1842" s="48"/>
    </row>
    <row r="1843" spans="1:10">
      <c r="A1843" s="48"/>
      <c r="B1843" s="48"/>
      <c r="C1843" s="48"/>
      <c r="D1843" s="48"/>
      <c r="E1843" s="48"/>
      <c r="F1843" s="48"/>
      <c r="G1843" s="48"/>
      <c r="H1843" s="48"/>
      <c r="I1843" s="48"/>
      <c r="J1843" s="48"/>
    </row>
    <row r="1844" spans="1:10">
      <c r="A1844" s="48"/>
      <c r="B1844" s="48"/>
      <c r="C1844" s="48"/>
      <c r="D1844" s="48"/>
      <c r="E1844" s="48"/>
      <c r="F1844" s="48"/>
      <c r="G1844" s="48"/>
      <c r="H1844" s="48"/>
      <c r="I1844" s="48"/>
      <c r="J1844" s="48"/>
    </row>
    <row r="1845" spans="1:10">
      <c r="A1845" s="48"/>
      <c r="B1845" s="48"/>
      <c r="C1845" s="48"/>
      <c r="D1845" s="48"/>
      <c r="E1845" s="48"/>
      <c r="F1845" s="48"/>
      <c r="G1845" s="48"/>
      <c r="H1845" s="48"/>
      <c r="I1845" s="48"/>
      <c r="J1845" s="48"/>
    </row>
    <row r="1846" spans="1:10">
      <c r="A1846" s="48"/>
      <c r="B1846" s="48"/>
      <c r="C1846" s="48"/>
      <c r="D1846" s="48"/>
      <c r="E1846" s="48"/>
      <c r="F1846" s="48"/>
      <c r="G1846" s="48"/>
      <c r="H1846" s="48"/>
      <c r="I1846" s="48"/>
      <c r="J1846" s="48"/>
    </row>
    <row r="1847" spans="1:10">
      <c r="A1847" s="48"/>
      <c r="B1847" s="48"/>
      <c r="C1847" s="48"/>
      <c r="D1847" s="48"/>
      <c r="E1847" s="48"/>
      <c r="F1847" s="48"/>
      <c r="G1847" s="48"/>
      <c r="H1847" s="48"/>
      <c r="I1847" s="48"/>
      <c r="J1847" s="48"/>
    </row>
    <row r="1848" spans="1:10">
      <c r="A1848" s="48"/>
      <c r="B1848" s="48"/>
      <c r="C1848" s="48"/>
      <c r="D1848" s="48"/>
      <c r="E1848" s="48"/>
      <c r="F1848" s="48"/>
      <c r="G1848" s="48"/>
      <c r="H1848" s="48"/>
      <c r="I1848" s="48"/>
      <c r="J1848" s="48"/>
    </row>
    <row r="1849" spans="1:10">
      <c r="A1849" s="48"/>
      <c r="B1849" s="48"/>
      <c r="C1849" s="48"/>
      <c r="D1849" s="48"/>
      <c r="E1849" s="48"/>
      <c r="F1849" s="48"/>
      <c r="G1849" s="48"/>
      <c r="H1849" s="48"/>
      <c r="I1849" s="48"/>
      <c r="J1849" s="48"/>
    </row>
    <row r="1850" spans="1:10">
      <c r="A1850" s="48"/>
      <c r="B1850" s="48"/>
      <c r="C1850" s="48"/>
      <c r="D1850" s="48"/>
      <c r="E1850" s="48"/>
      <c r="F1850" s="48"/>
      <c r="G1850" s="48"/>
      <c r="H1850" s="48"/>
      <c r="I1850" s="48"/>
      <c r="J1850" s="48"/>
    </row>
    <row r="1851" spans="1:10">
      <c r="A1851" s="48"/>
      <c r="B1851" s="48"/>
      <c r="C1851" s="48"/>
      <c r="D1851" s="48"/>
      <c r="E1851" s="48"/>
      <c r="F1851" s="48"/>
      <c r="G1851" s="48"/>
      <c r="H1851" s="48"/>
      <c r="I1851" s="48"/>
      <c r="J1851" s="48"/>
    </row>
    <row r="1852" spans="1:10">
      <c r="A1852" s="48"/>
      <c r="B1852" s="48"/>
      <c r="C1852" s="48"/>
      <c r="D1852" s="48"/>
      <c r="E1852" s="48"/>
      <c r="F1852" s="48"/>
      <c r="G1852" s="48"/>
      <c r="H1852" s="48"/>
      <c r="I1852" s="48"/>
      <c r="J1852" s="48"/>
    </row>
    <row r="1853" spans="1:10">
      <c r="A1853" s="48"/>
      <c r="B1853" s="48"/>
      <c r="C1853" s="48"/>
      <c r="D1853" s="48"/>
      <c r="E1853" s="48"/>
      <c r="F1853" s="48"/>
      <c r="G1853" s="48"/>
      <c r="H1853" s="48"/>
      <c r="I1853" s="48"/>
      <c r="J1853" s="48"/>
    </row>
    <row r="1854" spans="1:10">
      <c r="A1854" s="48"/>
      <c r="B1854" s="48"/>
      <c r="C1854" s="48"/>
      <c r="D1854" s="48"/>
      <c r="E1854" s="48"/>
      <c r="F1854" s="48"/>
      <c r="G1854" s="48"/>
      <c r="H1854" s="48"/>
      <c r="I1854" s="48"/>
      <c r="J1854" s="48"/>
    </row>
    <row r="1855" spans="1:10">
      <c r="A1855" s="48"/>
      <c r="B1855" s="48"/>
      <c r="C1855" s="48"/>
      <c r="D1855" s="48"/>
      <c r="E1855" s="48"/>
      <c r="F1855" s="48"/>
      <c r="G1855" s="48"/>
      <c r="H1855" s="48"/>
      <c r="I1855" s="48"/>
      <c r="J1855" s="48"/>
    </row>
    <row r="1856" spans="1:10">
      <c r="A1856" s="48"/>
      <c r="B1856" s="48"/>
      <c r="C1856" s="48"/>
      <c r="D1856" s="48"/>
      <c r="E1856" s="48"/>
      <c r="F1856" s="48"/>
      <c r="G1856" s="48"/>
      <c r="H1856" s="48"/>
      <c r="I1856" s="48"/>
      <c r="J1856" s="48"/>
    </row>
    <row r="1857" spans="1:10">
      <c r="A1857" s="48"/>
      <c r="B1857" s="48"/>
      <c r="C1857" s="48"/>
      <c r="D1857" s="48"/>
      <c r="E1857" s="48"/>
      <c r="F1857" s="48"/>
      <c r="G1857" s="48"/>
      <c r="H1857" s="48"/>
      <c r="I1857" s="48"/>
      <c r="J1857" s="48"/>
    </row>
    <row r="1858" spans="1:10">
      <c r="A1858" s="48"/>
      <c r="B1858" s="48"/>
      <c r="C1858" s="48"/>
      <c r="D1858" s="48"/>
      <c r="E1858" s="48"/>
      <c r="F1858" s="48"/>
      <c r="G1858" s="48"/>
      <c r="H1858" s="48"/>
      <c r="I1858" s="48"/>
      <c r="J1858" s="48"/>
    </row>
    <row r="1859" spans="1:10">
      <c r="A1859" s="48"/>
      <c r="B1859" s="48"/>
      <c r="C1859" s="48"/>
      <c r="D1859" s="48"/>
      <c r="E1859" s="48"/>
      <c r="F1859" s="48"/>
      <c r="G1859" s="48"/>
      <c r="H1859" s="48"/>
      <c r="I1859" s="48"/>
      <c r="J1859" s="48"/>
    </row>
    <row r="1860" spans="1:10">
      <c r="A1860" s="48"/>
      <c r="B1860" s="48"/>
      <c r="C1860" s="48"/>
      <c r="D1860" s="48"/>
      <c r="E1860" s="48"/>
      <c r="F1860" s="48"/>
      <c r="G1860" s="48"/>
      <c r="H1860" s="48"/>
      <c r="I1860" s="48"/>
      <c r="J1860" s="48"/>
    </row>
    <row r="1861" spans="1:10">
      <c r="A1861" s="48"/>
      <c r="B1861" s="48"/>
      <c r="C1861" s="48"/>
      <c r="D1861" s="48"/>
      <c r="E1861" s="48"/>
      <c r="F1861" s="48"/>
      <c r="G1861" s="48"/>
      <c r="H1861" s="48"/>
      <c r="I1861" s="48"/>
      <c r="J1861" s="48"/>
    </row>
    <row r="1862" spans="1:10">
      <c r="A1862" s="48"/>
      <c r="B1862" s="48"/>
      <c r="C1862" s="48"/>
      <c r="D1862" s="48"/>
      <c r="E1862" s="48"/>
      <c r="F1862" s="48"/>
      <c r="G1862" s="48"/>
      <c r="H1862" s="48"/>
      <c r="I1862" s="48"/>
      <c r="J1862" s="48"/>
    </row>
    <row r="1863" spans="1:10">
      <c r="A1863" s="48"/>
      <c r="B1863" s="48"/>
      <c r="C1863" s="48"/>
      <c r="D1863" s="48"/>
      <c r="E1863" s="48"/>
      <c r="F1863" s="48"/>
      <c r="G1863" s="48"/>
      <c r="H1863" s="48"/>
      <c r="I1863" s="48"/>
      <c r="J1863" s="48"/>
    </row>
    <row r="1864" spans="1:10">
      <c r="A1864" s="48"/>
      <c r="B1864" s="48"/>
      <c r="C1864" s="48"/>
      <c r="D1864" s="48"/>
      <c r="E1864" s="48"/>
      <c r="F1864" s="48"/>
      <c r="G1864" s="48"/>
      <c r="H1864" s="48"/>
      <c r="I1864" s="48"/>
      <c r="J1864" s="48"/>
    </row>
    <row r="1865" spans="1:10">
      <c r="A1865" s="48"/>
      <c r="B1865" s="48"/>
      <c r="C1865" s="48"/>
      <c r="D1865" s="48"/>
      <c r="E1865" s="48"/>
      <c r="F1865" s="48"/>
      <c r="G1865" s="48"/>
      <c r="H1865" s="48"/>
      <c r="I1865" s="48"/>
      <c r="J1865" s="48"/>
    </row>
    <row r="1866" spans="1:10">
      <c r="A1866" s="48"/>
      <c r="B1866" s="48"/>
      <c r="C1866" s="48"/>
      <c r="D1866" s="48"/>
      <c r="E1866" s="48"/>
      <c r="F1866" s="48"/>
      <c r="G1866" s="48"/>
      <c r="H1866" s="48"/>
      <c r="I1866" s="48"/>
      <c r="J1866" s="48"/>
    </row>
    <row r="1867" spans="1:10">
      <c r="A1867" s="48"/>
      <c r="B1867" s="48"/>
      <c r="C1867" s="48"/>
      <c r="D1867" s="48"/>
      <c r="E1867" s="48"/>
      <c r="F1867" s="48"/>
      <c r="G1867" s="48"/>
      <c r="H1867" s="48"/>
      <c r="I1867" s="48"/>
      <c r="J1867" s="48"/>
    </row>
    <row r="1868" spans="1:10">
      <c r="A1868" s="48"/>
      <c r="B1868" s="48"/>
      <c r="C1868" s="48"/>
      <c r="D1868" s="48"/>
      <c r="E1868" s="48"/>
      <c r="F1868" s="48"/>
      <c r="G1868" s="48"/>
      <c r="H1868" s="48"/>
      <c r="I1868" s="48"/>
      <c r="J1868" s="48"/>
    </row>
    <row r="1869" spans="1:10">
      <c r="A1869" s="48"/>
      <c r="B1869" s="48"/>
      <c r="C1869" s="48"/>
      <c r="D1869" s="48"/>
      <c r="E1869" s="48"/>
      <c r="F1869" s="48"/>
      <c r="G1869" s="48"/>
      <c r="H1869" s="48"/>
      <c r="I1869" s="48"/>
      <c r="J1869" s="48"/>
    </row>
    <row r="1870" spans="1:10">
      <c r="A1870" s="48"/>
      <c r="B1870" s="48"/>
      <c r="C1870" s="48"/>
      <c r="D1870" s="48"/>
      <c r="E1870" s="48"/>
      <c r="F1870" s="48"/>
      <c r="G1870" s="48"/>
      <c r="H1870" s="48"/>
      <c r="I1870" s="48"/>
      <c r="J1870" s="48"/>
    </row>
    <row r="1871" spans="1:10">
      <c r="A1871" s="48"/>
      <c r="B1871" s="48"/>
      <c r="C1871" s="48"/>
      <c r="D1871" s="48"/>
      <c r="E1871" s="48"/>
      <c r="F1871" s="48"/>
      <c r="G1871" s="48"/>
      <c r="H1871" s="48"/>
      <c r="I1871" s="48"/>
      <c r="J1871" s="48"/>
    </row>
    <row r="1872" spans="1:10">
      <c r="A1872" s="48"/>
      <c r="B1872" s="48"/>
      <c r="C1872" s="48"/>
      <c r="D1872" s="48"/>
      <c r="E1872" s="48"/>
      <c r="F1872" s="48"/>
      <c r="G1872" s="48"/>
      <c r="H1872" s="48"/>
      <c r="I1872" s="48"/>
      <c r="J1872" s="48"/>
    </row>
    <row r="1873" spans="1:10">
      <c r="A1873" s="48"/>
      <c r="B1873" s="48"/>
      <c r="C1873" s="48"/>
      <c r="D1873" s="48"/>
      <c r="E1873" s="48"/>
      <c r="F1873" s="48"/>
      <c r="G1873" s="48"/>
      <c r="H1873" s="48"/>
      <c r="I1873" s="48"/>
      <c r="J1873" s="48"/>
    </row>
    <row r="1874" spans="1:10">
      <c r="A1874" s="48"/>
      <c r="B1874" s="48"/>
      <c r="C1874" s="48"/>
      <c r="D1874" s="48"/>
      <c r="E1874" s="48"/>
      <c r="F1874" s="48"/>
      <c r="G1874" s="48"/>
      <c r="H1874" s="48"/>
      <c r="I1874" s="48"/>
      <c r="J1874" s="48"/>
    </row>
    <row r="1875" spans="1:10">
      <c r="A1875" s="48"/>
      <c r="B1875" s="48"/>
      <c r="C1875" s="48"/>
      <c r="D1875" s="48"/>
      <c r="E1875" s="48"/>
      <c r="F1875" s="48"/>
      <c r="G1875" s="48"/>
      <c r="H1875" s="48"/>
      <c r="I1875" s="48"/>
      <c r="J1875" s="48"/>
    </row>
    <row r="1876" spans="1:10">
      <c r="A1876" s="48"/>
      <c r="B1876" s="48"/>
      <c r="C1876" s="48"/>
      <c r="D1876" s="48"/>
      <c r="E1876" s="48"/>
      <c r="F1876" s="48"/>
      <c r="G1876" s="48"/>
      <c r="H1876" s="48"/>
      <c r="I1876" s="48"/>
      <c r="J1876" s="48"/>
    </row>
    <row r="1877" spans="1:10">
      <c r="A1877" s="48"/>
      <c r="B1877" s="48"/>
      <c r="C1877" s="48"/>
      <c r="D1877" s="48"/>
      <c r="E1877" s="48"/>
      <c r="F1877" s="48"/>
      <c r="G1877" s="48"/>
      <c r="H1877" s="48"/>
      <c r="I1877" s="48"/>
      <c r="J1877" s="48"/>
    </row>
    <row r="1878" spans="1:10">
      <c r="A1878" s="48"/>
      <c r="B1878" s="48"/>
      <c r="C1878" s="48"/>
      <c r="D1878" s="48"/>
      <c r="E1878" s="48"/>
      <c r="F1878" s="48"/>
      <c r="G1878" s="48"/>
      <c r="H1878" s="48"/>
      <c r="I1878" s="48"/>
      <c r="J1878" s="48"/>
    </row>
    <row r="1879" spans="1:10">
      <c r="A1879" s="48"/>
      <c r="B1879" s="48"/>
      <c r="C1879" s="48"/>
      <c r="D1879" s="48"/>
      <c r="E1879" s="48"/>
      <c r="F1879" s="48"/>
      <c r="G1879" s="48"/>
      <c r="H1879" s="48"/>
      <c r="I1879" s="48"/>
      <c r="J1879" s="48"/>
    </row>
    <row r="1880" spans="1:10">
      <c r="A1880" s="48"/>
      <c r="B1880" s="48"/>
      <c r="C1880" s="48"/>
      <c r="D1880" s="48"/>
      <c r="E1880" s="48"/>
      <c r="F1880" s="48"/>
      <c r="G1880" s="48"/>
      <c r="H1880" s="48"/>
      <c r="I1880" s="48"/>
      <c r="J1880" s="48"/>
    </row>
    <row r="1881" spans="1:10">
      <c r="A1881" s="48"/>
      <c r="B1881" s="48"/>
      <c r="C1881" s="48"/>
      <c r="D1881" s="48"/>
      <c r="E1881" s="48"/>
      <c r="F1881" s="48"/>
      <c r="G1881" s="48"/>
      <c r="H1881" s="48"/>
      <c r="I1881" s="48"/>
      <c r="J1881" s="48"/>
    </row>
    <row r="1882" spans="1:10">
      <c r="A1882" s="48"/>
      <c r="B1882" s="48"/>
      <c r="C1882" s="48"/>
      <c r="D1882" s="48"/>
      <c r="E1882" s="48"/>
      <c r="F1882" s="48"/>
      <c r="G1882" s="48"/>
      <c r="H1882" s="48"/>
      <c r="I1882" s="48"/>
      <c r="J1882" s="48"/>
    </row>
    <row r="1883" spans="1:10">
      <c r="A1883" s="48"/>
      <c r="B1883" s="48"/>
      <c r="C1883" s="48"/>
      <c r="D1883" s="48"/>
      <c r="E1883" s="48"/>
      <c r="F1883" s="48"/>
      <c r="G1883" s="48"/>
      <c r="H1883" s="48"/>
      <c r="I1883" s="48"/>
      <c r="J1883" s="48"/>
    </row>
    <row r="1884" spans="1:10">
      <c r="A1884" s="48"/>
      <c r="B1884" s="48"/>
      <c r="C1884" s="48"/>
      <c r="D1884" s="48"/>
      <c r="E1884" s="48"/>
      <c r="F1884" s="48"/>
      <c r="G1884" s="48"/>
      <c r="H1884" s="48"/>
      <c r="I1884" s="48"/>
      <c r="J1884" s="48"/>
    </row>
    <row r="1885" spans="1:10">
      <c r="A1885" s="48"/>
      <c r="B1885" s="48"/>
      <c r="C1885" s="48"/>
      <c r="D1885" s="48"/>
      <c r="E1885" s="48"/>
      <c r="F1885" s="48"/>
      <c r="G1885" s="48"/>
      <c r="H1885" s="48"/>
      <c r="I1885" s="48"/>
      <c r="J1885" s="48"/>
    </row>
    <row r="1886" spans="1:10">
      <c r="A1886" s="48"/>
      <c r="B1886" s="48"/>
      <c r="C1886" s="48"/>
      <c r="D1886" s="48"/>
      <c r="E1886" s="48"/>
      <c r="F1886" s="48"/>
      <c r="G1886" s="48"/>
      <c r="H1886" s="48"/>
      <c r="I1886" s="48"/>
      <c r="J1886" s="48"/>
    </row>
    <row r="1887" spans="1:10">
      <c r="A1887" s="48"/>
      <c r="B1887" s="48"/>
      <c r="C1887" s="48"/>
      <c r="D1887" s="48"/>
      <c r="E1887" s="48"/>
      <c r="F1887" s="48"/>
      <c r="G1887" s="48"/>
      <c r="H1887" s="48"/>
      <c r="I1887" s="48"/>
      <c r="J1887" s="48"/>
    </row>
    <row r="1888" spans="1:10">
      <c r="A1888" s="48"/>
      <c r="B1888" s="48"/>
      <c r="C1888" s="48"/>
      <c r="D1888" s="48"/>
      <c r="E1888" s="48"/>
      <c r="F1888" s="48"/>
      <c r="G1888" s="48"/>
      <c r="H1888" s="48"/>
      <c r="I1888" s="48"/>
      <c r="J1888" s="48"/>
    </row>
    <row r="1889" spans="1:10">
      <c r="A1889" s="48"/>
      <c r="B1889" s="48"/>
      <c r="C1889" s="48"/>
      <c r="D1889" s="48"/>
      <c r="E1889" s="48"/>
      <c r="F1889" s="48"/>
      <c r="G1889" s="48"/>
      <c r="H1889" s="48"/>
      <c r="I1889" s="48"/>
      <c r="J1889" s="48"/>
    </row>
    <row r="1890" spans="1:10">
      <c r="A1890" s="48"/>
      <c r="B1890" s="48"/>
      <c r="C1890" s="48"/>
      <c r="D1890" s="48"/>
      <c r="E1890" s="48"/>
      <c r="F1890" s="48"/>
      <c r="G1890" s="48"/>
      <c r="H1890" s="48"/>
      <c r="I1890" s="48"/>
      <c r="J1890" s="48"/>
    </row>
    <row r="1891" spans="1:10">
      <c r="A1891" s="48"/>
      <c r="B1891" s="48"/>
      <c r="C1891" s="48"/>
      <c r="D1891" s="48"/>
      <c r="E1891" s="48"/>
      <c r="F1891" s="48"/>
      <c r="G1891" s="48"/>
      <c r="H1891" s="48"/>
      <c r="I1891" s="48"/>
      <c r="J1891" s="48"/>
    </row>
    <row r="1892" spans="1:10">
      <c r="A1892" s="48"/>
      <c r="B1892" s="48"/>
      <c r="C1892" s="48"/>
      <c r="D1892" s="48"/>
      <c r="E1892" s="48"/>
      <c r="F1892" s="48"/>
      <c r="G1892" s="48"/>
      <c r="H1892" s="48"/>
      <c r="I1892" s="48"/>
      <c r="J1892" s="48"/>
    </row>
    <row r="1893" spans="1:10">
      <c r="A1893" s="48"/>
      <c r="B1893" s="48"/>
      <c r="C1893" s="48"/>
      <c r="D1893" s="48"/>
      <c r="E1893" s="48"/>
      <c r="F1893" s="48"/>
      <c r="G1893" s="48"/>
      <c r="H1893" s="48"/>
      <c r="I1893" s="48"/>
      <c r="J1893" s="48"/>
    </row>
    <row r="1894" spans="1:10">
      <c r="A1894" s="48"/>
      <c r="B1894" s="48"/>
      <c r="C1894" s="48"/>
      <c r="D1894" s="48"/>
      <c r="E1894" s="48"/>
      <c r="F1894" s="48"/>
      <c r="G1894" s="48"/>
      <c r="H1894" s="48"/>
      <c r="I1894" s="48"/>
      <c r="J1894" s="48"/>
    </row>
    <row r="1895" spans="1:10">
      <c r="A1895" s="48"/>
      <c r="B1895" s="48"/>
      <c r="C1895" s="48"/>
      <c r="D1895" s="48"/>
      <c r="E1895" s="48"/>
      <c r="F1895" s="48"/>
      <c r="G1895" s="48"/>
      <c r="H1895" s="48"/>
      <c r="I1895" s="48"/>
      <c r="J1895" s="48"/>
    </row>
    <row r="1896" spans="1:10">
      <c r="A1896" s="48"/>
      <c r="B1896" s="48"/>
      <c r="C1896" s="48"/>
      <c r="D1896" s="48"/>
      <c r="E1896" s="48"/>
      <c r="F1896" s="48"/>
      <c r="G1896" s="48"/>
      <c r="H1896" s="48"/>
      <c r="I1896" s="48"/>
      <c r="J1896" s="48"/>
    </row>
    <row r="1897" spans="1:10">
      <c r="A1897" s="48"/>
      <c r="B1897" s="48"/>
      <c r="C1897" s="48"/>
      <c r="D1897" s="48"/>
      <c r="E1897" s="48"/>
      <c r="F1897" s="48"/>
      <c r="G1897" s="48"/>
      <c r="H1897" s="48"/>
      <c r="I1897" s="48"/>
      <c r="J1897" s="48"/>
    </row>
    <row r="1898" spans="1:10">
      <c r="A1898" s="48"/>
      <c r="B1898" s="48"/>
      <c r="C1898" s="48"/>
      <c r="D1898" s="48"/>
      <c r="E1898" s="48"/>
      <c r="F1898" s="48"/>
      <c r="G1898" s="48"/>
      <c r="H1898" s="48"/>
      <c r="I1898" s="48"/>
      <c r="J1898" s="48"/>
    </row>
    <row r="1899" spans="1:10">
      <c r="A1899" s="48"/>
      <c r="B1899" s="48"/>
      <c r="C1899" s="48"/>
      <c r="D1899" s="48"/>
      <c r="E1899" s="48"/>
      <c r="F1899" s="48"/>
      <c r="G1899" s="48"/>
      <c r="H1899" s="48"/>
      <c r="I1899" s="48"/>
      <c r="J1899" s="48"/>
    </row>
    <row r="1900" spans="1:10">
      <c r="A1900" s="48"/>
      <c r="B1900" s="48"/>
      <c r="C1900" s="48"/>
      <c r="D1900" s="48"/>
      <c r="E1900" s="48"/>
      <c r="F1900" s="48"/>
      <c r="G1900" s="48"/>
      <c r="H1900" s="48"/>
      <c r="I1900" s="48"/>
      <c r="J1900" s="48"/>
    </row>
    <row r="1901" spans="1:10">
      <c r="A1901" s="48"/>
      <c r="B1901" s="48"/>
      <c r="C1901" s="48"/>
      <c r="D1901" s="48"/>
      <c r="E1901" s="48"/>
      <c r="F1901" s="48"/>
      <c r="G1901" s="48"/>
      <c r="H1901" s="48"/>
      <c r="I1901" s="48"/>
      <c r="J1901" s="48"/>
    </row>
    <row r="1902" spans="1:10">
      <c r="A1902" s="48"/>
      <c r="B1902" s="48"/>
      <c r="C1902" s="48"/>
      <c r="D1902" s="48"/>
      <c r="E1902" s="48"/>
      <c r="F1902" s="48"/>
      <c r="G1902" s="48"/>
      <c r="H1902" s="48"/>
      <c r="I1902" s="48"/>
      <c r="J1902" s="48"/>
    </row>
    <row r="1903" spans="1:10">
      <c r="A1903" s="48"/>
      <c r="B1903" s="48"/>
      <c r="C1903" s="48"/>
      <c r="D1903" s="48"/>
      <c r="E1903" s="48"/>
      <c r="F1903" s="48"/>
      <c r="G1903" s="48"/>
      <c r="H1903" s="48"/>
      <c r="I1903" s="48"/>
      <c r="J1903" s="48"/>
    </row>
    <row r="1904" spans="1:10">
      <c r="A1904" s="48"/>
      <c r="B1904" s="48"/>
      <c r="C1904" s="48"/>
      <c r="D1904" s="48"/>
      <c r="E1904" s="48"/>
      <c r="F1904" s="48"/>
      <c r="G1904" s="48"/>
      <c r="H1904" s="48"/>
      <c r="I1904" s="48"/>
      <c r="J1904" s="48"/>
    </row>
    <row r="1905" spans="1:10">
      <c r="A1905" s="48"/>
      <c r="B1905" s="48"/>
      <c r="C1905" s="48"/>
      <c r="D1905" s="48"/>
      <c r="E1905" s="48"/>
      <c r="F1905" s="48"/>
      <c r="G1905" s="48"/>
      <c r="H1905" s="48"/>
      <c r="I1905" s="48"/>
      <c r="J1905" s="48"/>
    </row>
    <row r="1906" spans="1:10">
      <c r="A1906" s="48"/>
      <c r="B1906" s="48"/>
      <c r="C1906" s="48"/>
      <c r="D1906" s="48"/>
      <c r="E1906" s="48"/>
      <c r="F1906" s="48"/>
      <c r="G1906" s="48"/>
      <c r="H1906" s="48"/>
      <c r="I1906" s="48"/>
      <c r="J1906" s="48"/>
    </row>
    <row r="1907" spans="1:10">
      <c r="A1907" s="48"/>
      <c r="B1907" s="48"/>
      <c r="C1907" s="48"/>
      <c r="D1907" s="48"/>
      <c r="E1907" s="48"/>
      <c r="F1907" s="48"/>
      <c r="G1907" s="48"/>
      <c r="H1907" s="48"/>
      <c r="I1907" s="48"/>
      <c r="J1907" s="48"/>
    </row>
    <row r="1908" spans="1:10">
      <c r="A1908" s="48"/>
      <c r="B1908" s="48"/>
      <c r="C1908" s="48"/>
      <c r="D1908" s="48"/>
      <c r="E1908" s="48"/>
      <c r="F1908" s="48"/>
      <c r="G1908" s="48"/>
      <c r="H1908" s="48"/>
      <c r="I1908" s="48"/>
      <c r="J1908" s="48"/>
    </row>
    <row r="1909" spans="1:10">
      <c r="A1909" s="48"/>
      <c r="B1909" s="48"/>
      <c r="C1909" s="48"/>
      <c r="D1909" s="48"/>
      <c r="E1909" s="48"/>
      <c r="F1909" s="48"/>
      <c r="G1909" s="48"/>
      <c r="H1909" s="48"/>
      <c r="I1909" s="48"/>
      <c r="J1909" s="48"/>
    </row>
    <row r="1910" spans="1:10">
      <c r="A1910" s="48"/>
      <c r="B1910" s="48"/>
      <c r="C1910" s="48"/>
      <c r="D1910" s="48"/>
      <c r="E1910" s="48"/>
      <c r="F1910" s="48"/>
      <c r="G1910" s="48"/>
      <c r="H1910" s="48"/>
      <c r="I1910" s="48"/>
      <c r="J1910" s="48"/>
    </row>
    <row r="1911" spans="1:10">
      <c r="A1911" s="48"/>
      <c r="B1911" s="48"/>
      <c r="C1911" s="48"/>
      <c r="D1911" s="48"/>
      <c r="E1911" s="48"/>
      <c r="F1911" s="48"/>
      <c r="G1911" s="48"/>
      <c r="H1911" s="48"/>
      <c r="I1911" s="48"/>
      <c r="J1911" s="48"/>
    </row>
    <row r="1912" spans="1:10">
      <c r="A1912" s="48"/>
      <c r="B1912" s="48"/>
      <c r="C1912" s="48"/>
      <c r="D1912" s="48"/>
      <c r="E1912" s="48"/>
      <c r="F1912" s="48"/>
      <c r="G1912" s="48"/>
      <c r="H1912" s="48"/>
      <c r="I1912" s="48"/>
      <c r="J1912" s="48"/>
    </row>
    <row r="1913" spans="1:10">
      <c r="A1913" s="48"/>
      <c r="B1913" s="48"/>
      <c r="C1913" s="48"/>
      <c r="D1913" s="48"/>
      <c r="E1913" s="48"/>
      <c r="F1913" s="48"/>
      <c r="G1913" s="48"/>
      <c r="H1913" s="48"/>
      <c r="I1913" s="48"/>
      <c r="J1913" s="48"/>
    </row>
    <row r="1914" spans="1:10">
      <c r="A1914" s="48"/>
      <c r="B1914" s="48"/>
      <c r="C1914" s="48"/>
      <c r="D1914" s="48"/>
      <c r="E1914" s="48"/>
      <c r="F1914" s="48"/>
      <c r="G1914" s="48"/>
      <c r="H1914" s="48"/>
      <c r="I1914" s="48"/>
      <c r="J1914" s="48"/>
    </row>
    <row r="1915" spans="1:10">
      <c r="A1915" s="48"/>
      <c r="B1915" s="48"/>
      <c r="C1915" s="48"/>
      <c r="D1915" s="48"/>
      <c r="E1915" s="48"/>
      <c r="F1915" s="48"/>
      <c r="G1915" s="48"/>
      <c r="H1915" s="48"/>
      <c r="I1915" s="48"/>
      <c r="J1915" s="48"/>
    </row>
    <row r="1916" spans="1:10">
      <c r="A1916" s="48"/>
      <c r="B1916" s="48"/>
      <c r="C1916" s="48"/>
      <c r="D1916" s="48"/>
      <c r="E1916" s="48"/>
      <c r="F1916" s="48"/>
      <c r="G1916" s="48"/>
      <c r="H1916" s="48"/>
      <c r="I1916" s="48"/>
      <c r="J1916" s="48"/>
    </row>
    <row r="1917" spans="1:10">
      <c r="A1917" s="48"/>
      <c r="B1917" s="48"/>
      <c r="C1917" s="48"/>
      <c r="D1917" s="48"/>
      <c r="E1917" s="48"/>
      <c r="F1917" s="48"/>
      <c r="G1917" s="48"/>
      <c r="H1917" s="48"/>
      <c r="I1917" s="48"/>
      <c r="J1917" s="48"/>
    </row>
    <row r="1918" spans="1:10">
      <c r="A1918" s="48"/>
      <c r="B1918" s="48"/>
      <c r="C1918" s="48"/>
      <c r="D1918" s="48"/>
      <c r="E1918" s="48"/>
      <c r="F1918" s="48"/>
      <c r="G1918" s="48"/>
      <c r="H1918" s="48"/>
      <c r="I1918" s="48"/>
      <c r="J1918" s="48"/>
    </row>
    <row r="1919" spans="1:10">
      <c r="A1919" s="48"/>
      <c r="B1919" s="48"/>
      <c r="C1919" s="48"/>
      <c r="D1919" s="48"/>
      <c r="E1919" s="48"/>
      <c r="F1919" s="48"/>
      <c r="G1919" s="48"/>
      <c r="H1919" s="48"/>
      <c r="I1919" s="48"/>
      <c r="J1919" s="48"/>
    </row>
    <row r="1920" spans="1:10">
      <c r="A1920" s="48"/>
      <c r="B1920" s="48"/>
      <c r="C1920" s="48"/>
      <c r="D1920" s="48"/>
      <c r="E1920" s="48"/>
      <c r="F1920" s="48"/>
      <c r="G1920" s="48"/>
      <c r="H1920" s="48"/>
      <c r="I1920" s="48"/>
      <c r="J1920" s="48"/>
    </row>
    <row r="1921" spans="1:10">
      <c r="A1921" s="48"/>
      <c r="B1921" s="48"/>
      <c r="C1921" s="48"/>
      <c r="D1921" s="48"/>
      <c r="E1921" s="48"/>
      <c r="F1921" s="48"/>
      <c r="G1921" s="48"/>
      <c r="H1921" s="48"/>
      <c r="I1921" s="48"/>
      <c r="J1921" s="48"/>
    </row>
    <row r="1922" spans="1:10">
      <c r="A1922" s="48"/>
      <c r="B1922" s="48"/>
      <c r="C1922" s="48"/>
      <c r="D1922" s="48"/>
      <c r="E1922" s="48"/>
      <c r="F1922" s="48"/>
      <c r="G1922" s="48"/>
      <c r="H1922" s="48"/>
      <c r="I1922" s="48"/>
      <c r="J1922" s="48"/>
    </row>
    <row r="1923" spans="1:10">
      <c r="A1923" s="48"/>
      <c r="B1923" s="48"/>
      <c r="C1923" s="48"/>
      <c r="D1923" s="48"/>
      <c r="E1923" s="48"/>
      <c r="F1923" s="48"/>
      <c r="G1923" s="48"/>
      <c r="H1923" s="48"/>
      <c r="I1923" s="48"/>
      <c r="J1923" s="48"/>
    </row>
    <row r="1924" spans="1:10">
      <c r="A1924" s="48"/>
      <c r="B1924" s="48"/>
      <c r="C1924" s="48"/>
      <c r="D1924" s="48"/>
      <c r="E1924" s="48"/>
      <c r="F1924" s="48"/>
      <c r="G1924" s="48"/>
      <c r="H1924" s="48"/>
      <c r="I1924" s="48"/>
      <c r="J1924" s="48"/>
    </row>
    <row r="1925" spans="1:10">
      <c r="A1925" s="48"/>
      <c r="B1925" s="48"/>
      <c r="C1925" s="48"/>
      <c r="D1925" s="48"/>
      <c r="E1925" s="48"/>
      <c r="F1925" s="48"/>
      <c r="G1925" s="48"/>
      <c r="H1925" s="48"/>
      <c r="I1925" s="48"/>
      <c r="J1925" s="48"/>
    </row>
    <row r="1926" spans="1:10">
      <c r="A1926" s="48"/>
      <c r="B1926" s="48"/>
      <c r="C1926" s="48"/>
      <c r="D1926" s="48"/>
      <c r="E1926" s="48"/>
      <c r="F1926" s="48"/>
      <c r="G1926" s="48"/>
      <c r="H1926" s="48"/>
      <c r="I1926" s="48"/>
      <c r="J1926" s="48"/>
    </row>
    <row r="1927" spans="1:10">
      <c r="A1927" s="48"/>
      <c r="B1927" s="48"/>
      <c r="C1927" s="48"/>
      <c r="D1927" s="48"/>
      <c r="E1927" s="48"/>
      <c r="F1927" s="48"/>
      <c r="G1927" s="48"/>
      <c r="H1927" s="48"/>
      <c r="I1927" s="48"/>
      <c r="J1927" s="48"/>
    </row>
    <row r="1928" spans="1:10">
      <c r="A1928" s="48"/>
      <c r="B1928" s="48"/>
      <c r="C1928" s="48"/>
      <c r="D1928" s="48"/>
      <c r="E1928" s="48"/>
      <c r="F1928" s="48"/>
      <c r="G1928" s="48"/>
      <c r="H1928" s="48"/>
      <c r="I1928" s="48"/>
      <c r="J1928" s="48"/>
    </row>
    <row r="1929" spans="1:10">
      <c r="A1929" s="48"/>
      <c r="B1929" s="48"/>
      <c r="C1929" s="48"/>
      <c r="D1929" s="48"/>
      <c r="E1929" s="48"/>
      <c r="F1929" s="48"/>
      <c r="G1929" s="48"/>
      <c r="H1929" s="48"/>
      <c r="I1929" s="48"/>
      <c r="J1929" s="48"/>
    </row>
    <row r="1930" spans="1:10">
      <c r="A1930" s="48"/>
      <c r="B1930" s="48"/>
      <c r="C1930" s="48"/>
      <c r="D1930" s="48"/>
      <c r="E1930" s="48"/>
      <c r="F1930" s="48"/>
      <c r="G1930" s="48"/>
      <c r="H1930" s="48"/>
      <c r="I1930" s="48"/>
      <c r="J1930" s="48"/>
    </row>
    <row r="1931" spans="1:10">
      <c r="A1931" s="48"/>
      <c r="B1931" s="48"/>
      <c r="C1931" s="48"/>
      <c r="D1931" s="48"/>
      <c r="E1931" s="48"/>
      <c r="F1931" s="48"/>
      <c r="G1931" s="48"/>
      <c r="H1931" s="48"/>
      <c r="I1931" s="48"/>
      <c r="J1931" s="48"/>
    </row>
    <row r="1932" spans="1:10">
      <c r="A1932" s="48"/>
      <c r="B1932" s="48"/>
      <c r="C1932" s="48"/>
      <c r="D1932" s="48"/>
      <c r="E1932" s="48"/>
      <c r="F1932" s="48"/>
      <c r="G1932" s="48"/>
      <c r="H1932" s="48"/>
      <c r="I1932" s="48"/>
      <c r="J1932" s="48"/>
    </row>
    <row r="1933" spans="1:10">
      <c r="A1933" s="48"/>
      <c r="B1933" s="48"/>
      <c r="C1933" s="48"/>
      <c r="D1933" s="48"/>
      <c r="E1933" s="48"/>
      <c r="F1933" s="48"/>
      <c r="G1933" s="48"/>
      <c r="H1933" s="48"/>
      <c r="I1933" s="48"/>
      <c r="J1933" s="48"/>
    </row>
    <row r="1934" spans="1:10">
      <c r="A1934" s="48"/>
      <c r="B1934" s="48"/>
      <c r="C1934" s="48"/>
      <c r="D1934" s="48"/>
      <c r="E1934" s="48"/>
      <c r="F1934" s="48"/>
      <c r="G1934" s="48"/>
      <c r="H1934" s="48"/>
      <c r="I1934" s="48"/>
      <c r="J1934" s="48"/>
    </row>
    <row r="1935" spans="1:10">
      <c r="A1935" s="48"/>
      <c r="B1935" s="48"/>
      <c r="C1935" s="48"/>
      <c r="D1935" s="48"/>
      <c r="E1935" s="48"/>
      <c r="F1935" s="48"/>
      <c r="G1935" s="48"/>
      <c r="H1935" s="48"/>
      <c r="I1935" s="48"/>
      <c r="J1935" s="48"/>
    </row>
    <row r="1936" spans="1:10">
      <c r="A1936" s="48"/>
      <c r="B1936" s="48"/>
      <c r="C1936" s="48"/>
      <c r="D1936" s="48"/>
      <c r="E1936" s="48"/>
      <c r="F1936" s="48"/>
      <c r="G1936" s="48"/>
      <c r="H1936" s="48"/>
      <c r="I1936" s="48"/>
      <c r="J1936" s="48"/>
    </row>
    <row r="1937" spans="1:10">
      <c r="A1937" s="48"/>
      <c r="B1937" s="48"/>
      <c r="C1937" s="48"/>
      <c r="D1937" s="48"/>
      <c r="E1937" s="48"/>
      <c r="F1937" s="48"/>
      <c r="G1937" s="48"/>
      <c r="H1937" s="48"/>
      <c r="I1937" s="48"/>
      <c r="J1937" s="48"/>
    </row>
    <row r="1938" spans="1:10">
      <c r="A1938" s="48"/>
      <c r="B1938" s="48"/>
      <c r="C1938" s="48"/>
      <c r="D1938" s="48"/>
      <c r="E1938" s="48"/>
      <c r="F1938" s="48"/>
      <c r="G1938" s="48"/>
      <c r="H1938" s="48"/>
      <c r="I1938" s="48"/>
      <c r="J1938" s="48"/>
    </row>
    <row r="1939" spans="1:10">
      <c r="A1939" s="48"/>
      <c r="B1939" s="48"/>
      <c r="C1939" s="48"/>
      <c r="D1939" s="48"/>
      <c r="E1939" s="48"/>
      <c r="F1939" s="48"/>
      <c r="G1939" s="48"/>
      <c r="H1939" s="48"/>
      <c r="I1939" s="48"/>
      <c r="J1939" s="48"/>
    </row>
    <row r="1940" spans="1:10">
      <c r="A1940" s="48"/>
      <c r="B1940" s="48"/>
      <c r="C1940" s="48"/>
      <c r="D1940" s="48"/>
      <c r="E1940" s="48"/>
      <c r="F1940" s="48"/>
      <c r="G1940" s="48"/>
      <c r="H1940" s="48"/>
      <c r="I1940" s="48"/>
      <c r="J1940" s="48"/>
    </row>
    <row r="1941" spans="1:10">
      <c r="A1941" s="48"/>
      <c r="B1941" s="48"/>
      <c r="C1941" s="48"/>
      <c r="D1941" s="48"/>
      <c r="E1941" s="48"/>
      <c r="F1941" s="48"/>
      <c r="G1941" s="48"/>
      <c r="H1941" s="48"/>
      <c r="I1941" s="48"/>
      <c r="J1941" s="48"/>
    </row>
    <row r="1942" spans="1:10">
      <c r="A1942" s="48"/>
      <c r="B1942" s="48"/>
      <c r="C1942" s="48"/>
      <c r="D1942" s="48"/>
      <c r="E1942" s="48"/>
      <c r="F1942" s="48"/>
      <c r="G1942" s="48"/>
      <c r="H1942" s="48"/>
      <c r="I1942" s="48"/>
      <c r="J1942" s="48"/>
    </row>
    <row r="1943" spans="1:10">
      <c r="A1943" s="48"/>
      <c r="B1943" s="48"/>
      <c r="C1943" s="48"/>
      <c r="D1943" s="48"/>
      <c r="E1943" s="48"/>
      <c r="F1943" s="48"/>
      <c r="G1943" s="48"/>
      <c r="H1943" s="48"/>
      <c r="I1943" s="48"/>
      <c r="J1943" s="48"/>
    </row>
    <row r="1944" spans="1:10">
      <c r="A1944" s="48"/>
      <c r="B1944" s="48"/>
      <c r="C1944" s="48"/>
      <c r="D1944" s="48"/>
      <c r="E1944" s="48"/>
      <c r="F1944" s="48"/>
      <c r="G1944" s="48"/>
      <c r="H1944" s="48"/>
      <c r="I1944" s="48"/>
      <c r="J1944" s="48"/>
    </row>
    <row r="1945" spans="1:10">
      <c r="A1945" s="48"/>
      <c r="B1945" s="48"/>
      <c r="C1945" s="48"/>
      <c r="D1945" s="48"/>
      <c r="E1945" s="48"/>
      <c r="F1945" s="48"/>
      <c r="G1945" s="48"/>
      <c r="H1945" s="48"/>
      <c r="I1945" s="48"/>
      <c r="J1945" s="48"/>
    </row>
    <row r="1946" spans="1:10">
      <c r="A1946" s="48"/>
      <c r="B1946" s="48"/>
      <c r="C1946" s="48"/>
      <c r="D1946" s="48"/>
      <c r="E1946" s="48"/>
      <c r="F1946" s="48"/>
      <c r="G1946" s="48"/>
      <c r="H1946" s="48"/>
      <c r="I1946" s="48"/>
      <c r="J1946" s="48"/>
    </row>
    <row r="1947" spans="1:10">
      <c r="A1947" s="48"/>
      <c r="B1947" s="48"/>
      <c r="C1947" s="48"/>
      <c r="D1947" s="48"/>
      <c r="E1947" s="48"/>
      <c r="F1947" s="48"/>
      <c r="G1947" s="48"/>
      <c r="H1947" s="48"/>
      <c r="I1947" s="48"/>
      <c r="J1947" s="48"/>
    </row>
    <row r="1948" spans="1:10">
      <c r="A1948" s="48"/>
      <c r="B1948" s="48"/>
      <c r="C1948" s="48"/>
      <c r="D1948" s="48"/>
      <c r="E1948" s="48"/>
      <c r="F1948" s="48"/>
      <c r="G1948" s="48"/>
      <c r="H1948" s="48"/>
      <c r="I1948" s="48"/>
      <c r="J1948" s="48"/>
    </row>
    <row r="1949" spans="1:10">
      <c r="A1949" s="48"/>
      <c r="B1949" s="48"/>
      <c r="C1949" s="48"/>
      <c r="D1949" s="48"/>
      <c r="E1949" s="48"/>
      <c r="F1949" s="48"/>
      <c r="G1949" s="48"/>
      <c r="H1949" s="48"/>
      <c r="I1949" s="48"/>
      <c r="J1949" s="48"/>
    </row>
    <row r="1950" spans="1:10">
      <c r="A1950" s="48"/>
      <c r="B1950" s="48"/>
      <c r="C1950" s="48"/>
      <c r="D1950" s="48"/>
      <c r="E1950" s="48"/>
      <c r="F1950" s="48"/>
      <c r="G1950" s="48"/>
      <c r="H1950" s="48"/>
      <c r="I1950" s="48"/>
      <c r="J1950" s="48"/>
    </row>
    <row r="1951" spans="1:10">
      <c r="A1951" s="48"/>
      <c r="B1951" s="48"/>
      <c r="C1951" s="48"/>
      <c r="D1951" s="48"/>
      <c r="E1951" s="48"/>
      <c r="F1951" s="48"/>
      <c r="G1951" s="48"/>
      <c r="H1951" s="48"/>
      <c r="I1951" s="48"/>
      <c r="J1951" s="48"/>
    </row>
    <row r="1952" spans="1:10">
      <c r="A1952" s="48"/>
      <c r="B1952" s="48"/>
      <c r="C1952" s="48"/>
      <c r="D1952" s="48"/>
      <c r="E1952" s="48"/>
      <c r="F1952" s="48"/>
      <c r="G1952" s="48"/>
      <c r="H1952" s="48"/>
      <c r="I1952" s="48"/>
      <c r="J1952" s="48"/>
    </row>
    <row r="1953" spans="1:10">
      <c r="A1953" s="48"/>
      <c r="B1953" s="48"/>
      <c r="C1953" s="48"/>
      <c r="D1953" s="48"/>
      <c r="E1953" s="48"/>
      <c r="F1953" s="48"/>
      <c r="G1953" s="48"/>
      <c r="H1953" s="48"/>
      <c r="I1953" s="48"/>
      <c r="J1953" s="48"/>
    </row>
    <row r="1954" spans="1:10">
      <c r="A1954" s="48"/>
      <c r="B1954" s="48"/>
      <c r="C1954" s="48"/>
      <c r="D1954" s="48"/>
      <c r="E1954" s="48"/>
      <c r="F1954" s="48"/>
      <c r="G1954" s="48"/>
      <c r="H1954" s="48"/>
      <c r="I1954" s="48"/>
      <c r="J1954" s="48"/>
    </row>
    <row r="1955" spans="1:10">
      <c r="A1955" s="48"/>
      <c r="B1955" s="48"/>
      <c r="C1955" s="48"/>
      <c r="D1955" s="48"/>
      <c r="E1955" s="48"/>
      <c r="F1955" s="48"/>
      <c r="G1955" s="48"/>
      <c r="H1955" s="48"/>
      <c r="I1955" s="48"/>
      <c r="J1955" s="48"/>
    </row>
    <row r="1956" spans="1:10">
      <c r="A1956" s="48"/>
      <c r="B1956" s="48"/>
      <c r="C1956" s="48"/>
      <c r="D1956" s="48"/>
      <c r="E1956" s="48"/>
      <c r="F1956" s="48"/>
      <c r="G1956" s="48"/>
      <c r="H1956" s="48"/>
      <c r="I1956" s="48"/>
      <c r="J1956" s="48"/>
    </row>
    <row r="1957" spans="1:10">
      <c r="A1957" s="48"/>
      <c r="B1957" s="48"/>
      <c r="C1957" s="48"/>
      <c r="D1957" s="48"/>
      <c r="E1957" s="48"/>
      <c r="F1957" s="48"/>
      <c r="G1957" s="48"/>
      <c r="H1957" s="48"/>
      <c r="I1957" s="48"/>
      <c r="J1957" s="48"/>
    </row>
    <row r="1958" spans="1:10">
      <c r="A1958" s="48"/>
      <c r="B1958" s="48"/>
      <c r="C1958" s="48"/>
      <c r="D1958" s="48"/>
      <c r="E1958" s="48"/>
      <c r="F1958" s="48"/>
      <c r="G1958" s="48"/>
      <c r="H1958" s="48"/>
      <c r="I1958" s="48"/>
      <c r="J1958" s="48"/>
    </row>
    <row r="1959" spans="1:10">
      <c r="A1959" s="48"/>
      <c r="B1959" s="48"/>
      <c r="C1959" s="48"/>
      <c r="D1959" s="48"/>
      <c r="E1959" s="48"/>
      <c r="F1959" s="48"/>
      <c r="G1959" s="48"/>
      <c r="H1959" s="48"/>
      <c r="I1959" s="48"/>
      <c r="J1959" s="48"/>
    </row>
    <row r="1960" spans="1:10">
      <c r="A1960" s="48"/>
      <c r="B1960" s="48"/>
      <c r="C1960" s="48"/>
      <c r="D1960" s="48"/>
      <c r="E1960" s="48"/>
      <c r="F1960" s="48"/>
      <c r="G1960" s="48"/>
      <c r="H1960" s="48"/>
      <c r="I1960" s="48"/>
      <c r="J1960" s="48"/>
    </row>
    <row r="1961" spans="1:10">
      <c r="A1961" s="48"/>
      <c r="B1961" s="48"/>
      <c r="C1961" s="48"/>
      <c r="D1961" s="48"/>
      <c r="E1961" s="48"/>
      <c r="F1961" s="48"/>
      <c r="G1961" s="48"/>
      <c r="H1961" s="48"/>
      <c r="I1961" s="48"/>
      <c r="J1961" s="48"/>
    </row>
    <row r="1962" spans="1:10">
      <c r="A1962" s="48"/>
      <c r="B1962" s="48"/>
      <c r="C1962" s="48"/>
      <c r="D1962" s="48"/>
      <c r="E1962" s="48"/>
      <c r="F1962" s="48"/>
      <c r="G1962" s="48"/>
      <c r="H1962" s="48"/>
      <c r="I1962" s="48"/>
      <c r="J1962" s="48"/>
    </row>
    <row r="1963" spans="1:10">
      <c r="A1963" s="48"/>
      <c r="B1963" s="48"/>
      <c r="C1963" s="48"/>
      <c r="D1963" s="48"/>
      <c r="E1963" s="48"/>
      <c r="F1963" s="48"/>
      <c r="G1963" s="48"/>
      <c r="H1963" s="48"/>
      <c r="I1963" s="48"/>
      <c r="J1963" s="48"/>
    </row>
    <row r="1964" spans="1:10">
      <c r="A1964" s="48"/>
      <c r="B1964" s="48"/>
      <c r="C1964" s="48"/>
      <c r="D1964" s="48"/>
      <c r="E1964" s="48"/>
      <c r="F1964" s="48"/>
      <c r="G1964" s="48"/>
      <c r="H1964" s="48"/>
      <c r="I1964" s="48"/>
      <c r="J1964" s="48"/>
    </row>
    <row r="1965" spans="1:10">
      <c r="A1965" s="48"/>
      <c r="B1965" s="48"/>
      <c r="C1965" s="48"/>
      <c r="D1965" s="48"/>
      <c r="E1965" s="48"/>
      <c r="F1965" s="48"/>
      <c r="G1965" s="48"/>
      <c r="H1965" s="48"/>
      <c r="I1965" s="48"/>
      <c r="J1965" s="48"/>
    </row>
    <row r="1966" spans="1:10">
      <c r="A1966" s="48"/>
      <c r="B1966" s="48"/>
      <c r="C1966" s="48"/>
      <c r="D1966" s="48"/>
      <c r="E1966" s="48"/>
      <c r="F1966" s="48"/>
      <c r="G1966" s="48"/>
      <c r="H1966" s="48"/>
      <c r="I1966" s="48"/>
      <c r="J1966" s="48"/>
    </row>
    <row r="1967" spans="1:10">
      <c r="A1967" s="48"/>
      <c r="B1967" s="48"/>
      <c r="C1967" s="48"/>
      <c r="D1967" s="48"/>
      <c r="E1967" s="48"/>
      <c r="F1967" s="48"/>
      <c r="G1967" s="48"/>
      <c r="H1967" s="48"/>
      <c r="I1967" s="48"/>
      <c r="J1967" s="48"/>
    </row>
    <row r="1968" spans="1:10">
      <c r="A1968" s="48"/>
      <c r="B1968" s="48"/>
      <c r="C1968" s="48"/>
      <c r="D1968" s="48"/>
      <c r="E1968" s="48"/>
      <c r="F1968" s="48"/>
      <c r="G1968" s="48"/>
      <c r="H1968" s="48"/>
      <c r="I1968" s="48"/>
      <c r="J1968" s="48"/>
    </row>
    <row r="1969" spans="1:10">
      <c r="A1969" s="48"/>
      <c r="B1969" s="48"/>
      <c r="C1969" s="48"/>
      <c r="D1969" s="48"/>
      <c r="E1969" s="48"/>
      <c r="F1969" s="48"/>
      <c r="G1969" s="48"/>
      <c r="H1969" s="48"/>
      <c r="I1969" s="48"/>
      <c r="J1969" s="48"/>
    </row>
    <row r="1970" spans="1:10">
      <c r="A1970" s="48"/>
      <c r="B1970" s="48"/>
      <c r="C1970" s="48"/>
      <c r="D1970" s="48"/>
      <c r="E1970" s="48"/>
      <c r="F1970" s="48"/>
      <c r="G1970" s="48"/>
      <c r="H1970" s="48"/>
      <c r="I1970" s="48"/>
      <c r="J1970" s="48"/>
    </row>
    <row r="1971" spans="1:10">
      <c r="A1971" s="48"/>
      <c r="B1971" s="48"/>
      <c r="C1971" s="48"/>
      <c r="D1971" s="48"/>
      <c r="E1971" s="48"/>
      <c r="F1971" s="48"/>
      <c r="G1971" s="48"/>
      <c r="H1971" s="48"/>
      <c r="I1971" s="48"/>
      <c r="J1971" s="48"/>
    </row>
    <row r="1972" spans="1:10">
      <c r="A1972" s="48"/>
      <c r="B1972" s="48"/>
      <c r="C1972" s="48"/>
      <c r="D1972" s="48"/>
      <c r="E1972" s="48"/>
      <c r="F1972" s="48"/>
      <c r="G1972" s="48"/>
      <c r="H1972" s="48"/>
      <c r="I1972" s="48"/>
      <c r="J1972" s="48"/>
    </row>
    <row r="1973" spans="1:10">
      <c r="A1973" s="48"/>
      <c r="B1973" s="48"/>
      <c r="C1973" s="48"/>
      <c r="D1973" s="48"/>
      <c r="E1973" s="48"/>
      <c r="F1973" s="48"/>
      <c r="G1973" s="48"/>
      <c r="H1973" s="48"/>
      <c r="I1973" s="48"/>
      <c r="J1973" s="48"/>
    </row>
    <row r="1974" spans="1:10">
      <c r="A1974" s="48"/>
      <c r="B1974" s="48"/>
      <c r="C1974" s="48"/>
      <c r="D1974" s="48"/>
      <c r="E1974" s="48"/>
      <c r="F1974" s="48"/>
      <c r="G1974" s="48"/>
      <c r="H1974" s="48"/>
      <c r="I1974" s="48"/>
      <c r="J1974" s="48"/>
    </row>
    <row r="1975" spans="1:10">
      <c r="A1975" s="48"/>
      <c r="B1975" s="48"/>
      <c r="C1975" s="48"/>
      <c r="D1975" s="48"/>
      <c r="E1975" s="48"/>
      <c r="F1975" s="48"/>
      <c r="G1975" s="48"/>
      <c r="H1975" s="48"/>
      <c r="I1975" s="48"/>
      <c r="J1975" s="48"/>
    </row>
    <row r="1976" spans="1:10">
      <c r="A1976" s="48"/>
      <c r="B1976" s="48"/>
      <c r="C1976" s="48"/>
      <c r="D1976" s="48"/>
      <c r="E1976" s="48"/>
      <c r="F1976" s="48"/>
      <c r="G1976" s="48"/>
      <c r="H1976" s="48"/>
      <c r="I1976" s="48"/>
      <c r="J1976" s="48"/>
    </row>
    <row r="1977" spans="1:10">
      <c r="A1977" s="48"/>
      <c r="B1977" s="48"/>
      <c r="C1977" s="48"/>
      <c r="D1977" s="48"/>
      <c r="E1977" s="48"/>
      <c r="F1977" s="48"/>
      <c r="G1977" s="48"/>
      <c r="H1977" s="48"/>
      <c r="I1977" s="48"/>
      <c r="J1977" s="48"/>
    </row>
    <row r="1978" spans="1:10">
      <c r="A1978" s="48"/>
      <c r="B1978" s="48"/>
      <c r="C1978" s="48"/>
      <c r="D1978" s="48"/>
      <c r="E1978" s="48"/>
      <c r="F1978" s="48"/>
      <c r="G1978" s="48"/>
      <c r="H1978" s="48"/>
      <c r="I1978" s="48"/>
      <c r="J1978" s="48"/>
    </row>
    <row r="1979" spans="1:10">
      <c r="A1979" s="48"/>
      <c r="B1979" s="48"/>
      <c r="C1979" s="48"/>
      <c r="D1979" s="48"/>
      <c r="E1979" s="48"/>
      <c r="F1979" s="48"/>
      <c r="G1979" s="48"/>
      <c r="H1979" s="48"/>
      <c r="I1979" s="48"/>
      <c r="J1979" s="48"/>
    </row>
    <row r="1980" spans="1:10">
      <c r="A1980" s="48"/>
      <c r="B1980" s="48"/>
      <c r="C1980" s="48"/>
      <c r="D1980" s="48"/>
      <c r="E1980" s="48"/>
      <c r="F1980" s="48"/>
      <c r="G1980" s="48"/>
      <c r="H1980" s="48"/>
      <c r="I1980" s="48"/>
      <c r="J1980" s="48"/>
    </row>
    <row r="1981" spans="1:10">
      <c r="A1981" s="48"/>
      <c r="B1981" s="48"/>
      <c r="C1981" s="48"/>
      <c r="D1981" s="48"/>
      <c r="E1981" s="48"/>
      <c r="F1981" s="48"/>
      <c r="G1981" s="48"/>
      <c r="H1981" s="48"/>
      <c r="I1981" s="48"/>
      <c r="J1981" s="48"/>
    </row>
    <row r="1982" spans="1:10">
      <c r="A1982" s="48"/>
      <c r="B1982" s="48"/>
      <c r="C1982" s="48"/>
      <c r="D1982" s="48"/>
      <c r="E1982" s="48"/>
      <c r="F1982" s="48"/>
      <c r="G1982" s="48"/>
      <c r="H1982" s="48"/>
      <c r="I1982" s="48"/>
      <c r="J1982" s="48"/>
    </row>
    <row r="1983" spans="1:10">
      <c r="A1983" s="48"/>
      <c r="B1983" s="48"/>
      <c r="C1983" s="48"/>
      <c r="D1983" s="48"/>
      <c r="E1983" s="48"/>
      <c r="F1983" s="48"/>
      <c r="G1983" s="48"/>
      <c r="H1983" s="48"/>
      <c r="I1983" s="48"/>
      <c r="J1983" s="48"/>
    </row>
    <row r="1984" spans="1:10">
      <c r="A1984" s="48"/>
      <c r="B1984" s="48"/>
      <c r="C1984" s="48"/>
      <c r="D1984" s="48"/>
      <c r="E1984" s="48"/>
      <c r="F1984" s="48"/>
      <c r="G1984" s="48"/>
      <c r="H1984" s="48"/>
      <c r="I1984" s="48"/>
      <c r="J1984" s="48"/>
    </row>
    <row r="1985" spans="1:10">
      <c r="A1985" s="48"/>
      <c r="B1985" s="48"/>
      <c r="C1985" s="48"/>
      <c r="D1985" s="48"/>
      <c r="E1985" s="48"/>
      <c r="F1985" s="48"/>
      <c r="G1985" s="48"/>
      <c r="H1985" s="48"/>
      <c r="I1985" s="48"/>
      <c r="J1985" s="48"/>
    </row>
    <row r="1986" spans="1:10">
      <c r="A1986" s="48"/>
      <c r="B1986" s="48"/>
      <c r="C1986" s="48"/>
      <c r="D1986" s="48"/>
      <c r="E1986" s="48"/>
      <c r="F1986" s="48"/>
      <c r="G1986" s="48"/>
      <c r="H1986" s="48"/>
      <c r="I1986" s="48"/>
      <c r="J1986" s="48"/>
    </row>
    <row r="1987" spans="1:10">
      <c r="A1987" s="48"/>
      <c r="B1987" s="48"/>
      <c r="C1987" s="48"/>
      <c r="D1987" s="48"/>
      <c r="E1987" s="48"/>
      <c r="F1987" s="48"/>
      <c r="G1987" s="48"/>
      <c r="H1987" s="48"/>
      <c r="I1987" s="48"/>
      <c r="J1987" s="48"/>
    </row>
    <row r="1988" spans="1:10">
      <c r="A1988" s="48"/>
      <c r="B1988" s="48"/>
      <c r="C1988" s="48"/>
      <c r="D1988" s="48"/>
      <c r="E1988" s="48"/>
      <c r="F1988" s="48"/>
      <c r="G1988" s="48"/>
      <c r="H1988" s="48"/>
      <c r="I1988" s="48"/>
      <c r="J1988" s="48"/>
    </row>
    <row r="1989" spans="1:10">
      <c r="A1989" s="48"/>
      <c r="B1989" s="48"/>
      <c r="C1989" s="48"/>
      <c r="D1989" s="48"/>
      <c r="E1989" s="48"/>
      <c r="F1989" s="48"/>
      <c r="G1989" s="48"/>
      <c r="H1989" s="48"/>
      <c r="I1989" s="48"/>
      <c r="J1989" s="48"/>
    </row>
    <row r="1990" spans="1:10">
      <c r="A1990" s="48"/>
      <c r="B1990" s="48"/>
      <c r="C1990" s="48"/>
      <c r="D1990" s="48"/>
      <c r="E1990" s="48"/>
      <c r="F1990" s="48"/>
      <c r="G1990" s="48"/>
      <c r="H1990" s="48"/>
      <c r="I1990" s="48"/>
      <c r="J1990" s="48"/>
    </row>
    <row r="1991" spans="1:10">
      <c r="A1991" s="48"/>
      <c r="B1991" s="48"/>
      <c r="C1991" s="48"/>
      <c r="D1991" s="48"/>
      <c r="E1991" s="48"/>
      <c r="F1991" s="48"/>
      <c r="G1991" s="48"/>
      <c r="H1991" s="48"/>
      <c r="I1991" s="48"/>
      <c r="J1991" s="48"/>
    </row>
    <row r="1992" spans="1:10">
      <c r="A1992" s="48"/>
      <c r="B1992" s="48"/>
      <c r="C1992" s="48"/>
      <c r="D1992" s="48"/>
      <c r="E1992" s="48"/>
      <c r="F1992" s="48"/>
      <c r="G1992" s="48"/>
      <c r="H1992" s="48"/>
      <c r="I1992" s="48"/>
      <c r="J1992" s="48"/>
    </row>
    <row r="1993" spans="1:10">
      <c r="A1993" s="48"/>
      <c r="B1993" s="48"/>
      <c r="C1993" s="48"/>
      <c r="D1993" s="48"/>
      <c r="E1993" s="48"/>
      <c r="F1993" s="48"/>
      <c r="G1993" s="48"/>
      <c r="H1993" s="48"/>
      <c r="I1993" s="48"/>
      <c r="J1993" s="48"/>
    </row>
    <row r="1994" spans="1:10">
      <c r="A1994" s="48"/>
      <c r="B1994" s="48"/>
      <c r="C1994" s="48"/>
      <c r="D1994" s="48"/>
      <c r="E1994" s="48"/>
      <c r="F1994" s="48"/>
      <c r="G1994" s="48"/>
      <c r="H1994" s="48"/>
      <c r="I1994" s="48"/>
      <c r="J1994" s="48"/>
    </row>
    <row r="1995" spans="1:10">
      <c r="A1995" s="48"/>
      <c r="B1995" s="48"/>
      <c r="C1995" s="48"/>
      <c r="D1995" s="48"/>
      <c r="E1995" s="48"/>
      <c r="F1995" s="48"/>
      <c r="G1995" s="48"/>
      <c r="H1995" s="48"/>
      <c r="I1995" s="48"/>
      <c r="J1995" s="48"/>
    </row>
    <row r="1996" spans="1:10">
      <c r="A1996" s="48"/>
      <c r="B1996" s="48"/>
      <c r="C1996" s="48"/>
      <c r="D1996" s="48"/>
      <c r="E1996" s="48"/>
      <c r="F1996" s="48"/>
      <c r="G1996" s="48"/>
      <c r="H1996" s="48"/>
      <c r="I1996" s="48"/>
      <c r="J1996" s="48"/>
    </row>
    <row r="1997" spans="1:10">
      <c r="A1997" s="48"/>
      <c r="B1997" s="48"/>
      <c r="C1997" s="48"/>
      <c r="D1997" s="48"/>
      <c r="E1997" s="48"/>
      <c r="F1997" s="48"/>
      <c r="G1997" s="48"/>
      <c r="H1997" s="48"/>
      <c r="I1997" s="48"/>
      <c r="J1997" s="48"/>
    </row>
    <row r="1998" spans="1:10">
      <c r="A1998" s="48"/>
      <c r="B1998" s="48"/>
      <c r="C1998" s="48"/>
      <c r="D1998" s="48"/>
      <c r="E1998" s="48"/>
      <c r="F1998" s="48"/>
      <c r="G1998" s="48"/>
      <c r="H1998" s="48"/>
      <c r="I1998" s="48"/>
      <c r="J1998" s="48"/>
    </row>
    <row r="1999" spans="1:10">
      <c r="A1999" s="48"/>
      <c r="B1999" s="48"/>
      <c r="C1999" s="48"/>
      <c r="D1999" s="48"/>
      <c r="E1999" s="48"/>
      <c r="F1999" s="48"/>
      <c r="G1999" s="48"/>
      <c r="H1999" s="48"/>
      <c r="I1999" s="48"/>
      <c r="J1999" s="48"/>
    </row>
    <row r="2000" spans="1:10">
      <c r="A2000" s="48"/>
      <c r="B2000" s="48"/>
      <c r="C2000" s="48"/>
      <c r="D2000" s="48"/>
      <c r="E2000" s="48"/>
      <c r="F2000" s="48"/>
      <c r="G2000" s="48"/>
      <c r="H2000" s="48"/>
      <c r="I2000" s="48"/>
      <c r="J2000" s="48"/>
    </row>
    <row r="2001" spans="1:10">
      <c r="A2001" s="48"/>
      <c r="B2001" s="48"/>
      <c r="C2001" s="48"/>
      <c r="D2001" s="48"/>
      <c r="E2001" s="48"/>
      <c r="F2001" s="48"/>
      <c r="G2001" s="48"/>
      <c r="H2001" s="48"/>
      <c r="I2001" s="48"/>
      <c r="J2001" s="48"/>
    </row>
    <row r="2002" spans="1:10">
      <c r="A2002" s="48"/>
      <c r="B2002" s="48"/>
      <c r="C2002" s="48"/>
      <c r="D2002" s="48"/>
      <c r="E2002" s="48"/>
      <c r="F2002" s="48"/>
      <c r="G2002" s="48"/>
      <c r="H2002" s="48"/>
      <c r="I2002" s="48"/>
      <c r="J2002" s="48"/>
    </row>
    <row r="2003" spans="1:10">
      <c r="A2003" s="48"/>
      <c r="B2003" s="48"/>
      <c r="C2003" s="48"/>
      <c r="D2003" s="48"/>
      <c r="E2003" s="48"/>
      <c r="F2003" s="48"/>
      <c r="G2003" s="48"/>
      <c r="H2003" s="48"/>
      <c r="I2003" s="48"/>
      <c r="J2003" s="48"/>
    </row>
    <row r="2004" spans="1:10">
      <c r="A2004" s="48"/>
      <c r="B2004" s="48"/>
      <c r="C2004" s="48"/>
      <c r="D2004" s="48"/>
      <c r="E2004" s="48"/>
      <c r="F2004" s="48"/>
      <c r="G2004" s="48"/>
      <c r="H2004" s="48"/>
      <c r="I2004" s="48"/>
      <c r="J2004" s="48"/>
    </row>
    <row r="2005" spans="1:10">
      <c r="A2005" s="48"/>
      <c r="B2005" s="48"/>
      <c r="C2005" s="48"/>
      <c r="D2005" s="48"/>
      <c r="E2005" s="48"/>
      <c r="F2005" s="48"/>
      <c r="G2005" s="48"/>
      <c r="H2005" s="48"/>
      <c r="I2005" s="48"/>
      <c r="J2005" s="48"/>
    </row>
    <row r="2006" spans="1:10">
      <c r="A2006" s="48"/>
      <c r="B2006" s="48"/>
      <c r="C2006" s="48"/>
      <c r="D2006" s="48"/>
      <c r="E2006" s="48"/>
      <c r="F2006" s="48"/>
      <c r="G2006" s="48"/>
      <c r="H2006" s="48"/>
      <c r="I2006" s="48"/>
      <c r="J2006" s="48"/>
    </row>
    <row r="2007" spans="1:10">
      <c r="A2007" s="48"/>
      <c r="B2007" s="48"/>
      <c r="C2007" s="48"/>
      <c r="D2007" s="48"/>
      <c r="E2007" s="48"/>
      <c r="F2007" s="48"/>
      <c r="G2007" s="48"/>
      <c r="H2007" s="48"/>
      <c r="I2007" s="48"/>
      <c r="J2007" s="48"/>
    </row>
    <row r="2008" spans="1:10">
      <c r="A2008" s="48"/>
      <c r="B2008" s="48"/>
      <c r="C2008" s="48"/>
      <c r="D2008" s="48"/>
      <c r="E2008" s="48"/>
      <c r="F2008" s="48"/>
      <c r="G2008" s="48"/>
      <c r="H2008" s="48"/>
      <c r="I2008" s="48"/>
      <c r="J2008" s="48"/>
    </row>
    <row r="2009" spans="1:10">
      <c r="A2009" s="48"/>
      <c r="B2009" s="48"/>
      <c r="C2009" s="48"/>
      <c r="D2009" s="48"/>
      <c r="E2009" s="48"/>
      <c r="F2009" s="48"/>
      <c r="G2009" s="48"/>
      <c r="H2009" s="48"/>
      <c r="I2009" s="48"/>
      <c r="J2009" s="48"/>
    </row>
    <row r="2010" spans="1:10">
      <c r="A2010" s="48"/>
      <c r="B2010" s="48"/>
      <c r="C2010" s="48"/>
      <c r="D2010" s="48"/>
      <c r="E2010" s="48"/>
      <c r="F2010" s="48"/>
      <c r="G2010" s="48"/>
      <c r="H2010" s="48"/>
      <c r="I2010" s="48"/>
      <c r="J2010" s="48"/>
    </row>
    <row r="2011" spans="1:10">
      <c r="A2011" s="48"/>
      <c r="B2011" s="48"/>
      <c r="C2011" s="48"/>
      <c r="D2011" s="48"/>
      <c r="E2011" s="48"/>
      <c r="F2011" s="48"/>
      <c r="G2011" s="48"/>
      <c r="H2011" s="48"/>
      <c r="I2011" s="48"/>
      <c r="J2011" s="48"/>
    </row>
    <row r="2012" spans="1:10">
      <c r="A2012" s="48"/>
      <c r="B2012" s="48"/>
      <c r="C2012" s="48"/>
      <c r="D2012" s="48"/>
      <c r="E2012" s="48"/>
      <c r="F2012" s="48"/>
      <c r="G2012" s="48"/>
      <c r="H2012" s="48"/>
      <c r="I2012" s="48"/>
      <c r="J2012" s="48"/>
    </row>
    <row r="2013" spans="1:10">
      <c r="A2013" s="48"/>
      <c r="B2013" s="48"/>
      <c r="C2013" s="48"/>
      <c r="D2013" s="48"/>
      <c r="E2013" s="48"/>
      <c r="F2013" s="48"/>
      <c r="G2013" s="48"/>
      <c r="H2013" s="48"/>
      <c r="I2013" s="48"/>
      <c r="J2013" s="48"/>
    </row>
    <row r="2014" spans="1:10">
      <c r="A2014" s="48"/>
      <c r="B2014" s="48"/>
      <c r="C2014" s="48"/>
      <c r="D2014" s="48"/>
      <c r="E2014" s="48"/>
      <c r="F2014" s="48"/>
      <c r="G2014" s="48"/>
      <c r="H2014" s="48"/>
      <c r="I2014" s="48"/>
      <c r="J2014" s="48"/>
    </row>
    <row r="2015" spans="1:10">
      <c r="A2015" s="48"/>
      <c r="B2015" s="48"/>
      <c r="C2015" s="48"/>
      <c r="D2015" s="48"/>
      <c r="E2015" s="48"/>
      <c r="F2015" s="48"/>
      <c r="G2015" s="48"/>
      <c r="H2015" s="48"/>
      <c r="I2015" s="48"/>
      <c r="J2015" s="48"/>
    </row>
    <row r="2016" spans="1:10">
      <c r="A2016" s="48"/>
      <c r="B2016" s="48"/>
      <c r="C2016" s="48"/>
      <c r="D2016" s="48"/>
      <c r="E2016" s="48"/>
      <c r="F2016" s="48"/>
      <c r="G2016" s="48"/>
      <c r="H2016" s="48"/>
      <c r="I2016" s="48"/>
      <c r="J2016" s="48"/>
    </row>
    <row r="2017" spans="1:10">
      <c r="A2017" s="48"/>
      <c r="B2017" s="48"/>
      <c r="C2017" s="48"/>
      <c r="D2017" s="48"/>
      <c r="E2017" s="48"/>
      <c r="F2017" s="48"/>
      <c r="G2017" s="48"/>
      <c r="H2017" s="48"/>
      <c r="I2017" s="48"/>
      <c r="J2017" s="48"/>
    </row>
    <row r="2018" spans="1:10">
      <c r="A2018" s="48"/>
      <c r="B2018" s="48"/>
      <c r="C2018" s="48"/>
      <c r="D2018" s="48"/>
      <c r="E2018" s="48"/>
      <c r="F2018" s="48"/>
      <c r="G2018" s="48"/>
      <c r="H2018" s="48"/>
      <c r="I2018" s="48"/>
      <c r="J2018" s="48"/>
    </row>
    <row r="2019" spans="1:10">
      <c r="A2019" s="48"/>
      <c r="B2019" s="48"/>
      <c r="C2019" s="48"/>
      <c r="D2019" s="48"/>
      <c r="E2019" s="48"/>
      <c r="F2019" s="48"/>
      <c r="G2019" s="48"/>
      <c r="H2019" s="48"/>
      <c r="I2019" s="48"/>
      <c r="J2019" s="48"/>
    </row>
    <row r="2020" spans="1:10">
      <c r="A2020" s="48"/>
      <c r="B2020" s="48"/>
      <c r="C2020" s="48"/>
      <c r="D2020" s="48"/>
      <c r="E2020" s="48"/>
      <c r="F2020" s="48"/>
      <c r="G2020" s="48"/>
      <c r="H2020" s="48"/>
      <c r="I2020" s="48"/>
      <c r="J2020" s="48"/>
    </row>
    <row r="2021" spans="1:10">
      <c r="A2021" s="48"/>
      <c r="B2021" s="48"/>
      <c r="C2021" s="48"/>
      <c r="D2021" s="48"/>
      <c r="E2021" s="48"/>
      <c r="F2021" s="48"/>
      <c r="G2021" s="48"/>
      <c r="H2021" s="48"/>
      <c r="I2021" s="48"/>
      <c r="J2021" s="48"/>
    </row>
    <row r="2022" spans="1:10">
      <c r="A2022" s="48"/>
      <c r="B2022" s="48"/>
      <c r="C2022" s="48"/>
      <c r="D2022" s="48"/>
      <c r="E2022" s="48"/>
      <c r="F2022" s="48"/>
      <c r="G2022" s="48"/>
      <c r="H2022" s="48"/>
      <c r="I2022" s="48"/>
      <c r="J2022" s="48"/>
    </row>
    <row r="2023" spans="1:10">
      <c r="A2023" s="48"/>
      <c r="B2023" s="48"/>
      <c r="C2023" s="48"/>
      <c r="D2023" s="48"/>
      <c r="E2023" s="48"/>
      <c r="F2023" s="48"/>
      <c r="G2023" s="48"/>
      <c r="H2023" s="48"/>
      <c r="I2023" s="48"/>
      <c r="J2023" s="48"/>
    </row>
    <row r="2024" spans="1:10">
      <c r="A2024" s="48"/>
      <c r="B2024" s="48"/>
      <c r="C2024" s="48"/>
      <c r="D2024" s="48"/>
      <c r="E2024" s="48"/>
      <c r="F2024" s="48"/>
      <c r="G2024" s="48"/>
      <c r="H2024" s="48"/>
      <c r="I2024" s="48"/>
      <c r="J2024" s="48"/>
    </row>
    <row r="2025" spans="1:10">
      <c r="A2025" s="48"/>
      <c r="B2025" s="48"/>
      <c r="C2025" s="48"/>
      <c r="D2025" s="48"/>
      <c r="E2025" s="48"/>
      <c r="F2025" s="48"/>
      <c r="G2025" s="48"/>
      <c r="H2025" s="48"/>
      <c r="I2025" s="48"/>
      <c r="J2025" s="48"/>
    </row>
    <row r="2026" spans="1:10">
      <c r="A2026" s="48"/>
      <c r="B2026" s="48"/>
      <c r="C2026" s="48"/>
      <c r="D2026" s="48"/>
      <c r="E2026" s="48"/>
      <c r="F2026" s="48"/>
      <c r="G2026" s="48"/>
      <c r="H2026" s="48"/>
      <c r="I2026" s="48"/>
      <c r="J2026" s="48"/>
    </row>
    <row r="2027" spans="1:10">
      <c r="A2027" s="48"/>
      <c r="B2027" s="48"/>
      <c r="C2027" s="48"/>
      <c r="D2027" s="48"/>
      <c r="E2027" s="48"/>
      <c r="F2027" s="48"/>
      <c r="G2027" s="48"/>
      <c r="H2027" s="48"/>
      <c r="I2027" s="48"/>
      <c r="J2027" s="48"/>
    </row>
    <row r="2028" spans="1:10">
      <c r="A2028" s="48"/>
      <c r="B2028" s="48"/>
      <c r="C2028" s="48"/>
      <c r="D2028" s="48"/>
      <c r="E2028" s="48"/>
      <c r="F2028" s="48"/>
      <c r="G2028" s="48"/>
      <c r="H2028" s="48"/>
      <c r="I2028" s="48"/>
      <c r="J2028" s="48"/>
    </row>
    <row r="2029" spans="1:10">
      <c r="A2029" s="48"/>
      <c r="B2029" s="48"/>
      <c r="C2029" s="48"/>
      <c r="D2029" s="48"/>
      <c r="E2029" s="48"/>
      <c r="F2029" s="48"/>
      <c r="G2029" s="48"/>
      <c r="H2029" s="48"/>
      <c r="I2029" s="48"/>
      <c r="J2029" s="48"/>
    </row>
    <row r="2030" spans="1:10">
      <c r="A2030" s="48"/>
      <c r="B2030" s="48"/>
      <c r="C2030" s="48"/>
      <c r="D2030" s="48"/>
      <c r="E2030" s="48"/>
      <c r="F2030" s="48"/>
      <c r="G2030" s="48"/>
      <c r="H2030" s="48"/>
      <c r="I2030" s="48"/>
      <c r="J2030" s="48"/>
    </row>
    <row r="2031" spans="1:10">
      <c r="A2031" s="48"/>
      <c r="B2031" s="48"/>
      <c r="C2031" s="48"/>
      <c r="D2031" s="48"/>
      <c r="E2031" s="48"/>
      <c r="F2031" s="48"/>
      <c r="G2031" s="48"/>
      <c r="H2031" s="48"/>
      <c r="I2031" s="48"/>
      <c r="J2031" s="48"/>
    </row>
    <row r="2032" spans="1:10">
      <c r="A2032" s="48"/>
      <c r="B2032" s="48"/>
      <c r="C2032" s="48"/>
      <c r="D2032" s="48"/>
      <c r="E2032" s="48"/>
      <c r="F2032" s="48"/>
      <c r="G2032" s="48"/>
      <c r="H2032" s="48"/>
      <c r="I2032" s="48"/>
      <c r="J2032" s="48"/>
    </row>
    <row r="2033" spans="1:10">
      <c r="A2033" s="48"/>
      <c r="B2033" s="48"/>
      <c r="C2033" s="48"/>
      <c r="D2033" s="48"/>
      <c r="E2033" s="48"/>
      <c r="F2033" s="48"/>
      <c r="G2033" s="48"/>
      <c r="H2033" s="48"/>
      <c r="I2033" s="48"/>
      <c r="J2033" s="48"/>
    </row>
    <row r="2034" spans="1:10">
      <c r="A2034" s="48"/>
      <c r="B2034" s="48"/>
      <c r="C2034" s="48"/>
      <c r="D2034" s="48"/>
      <c r="E2034" s="48"/>
      <c r="F2034" s="48"/>
      <c r="G2034" s="48"/>
      <c r="H2034" s="48"/>
      <c r="I2034" s="48"/>
      <c r="J2034" s="48"/>
    </row>
    <row r="2035" spans="1:10">
      <c r="A2035" s="48"/>
      <c r="B2035" s="48"/>
      <c r="C2035" s="48"/>
      <c r="D2035" s="48"/>
      <c r="E2035" s="48"/>
      <c r="F2035" s="48"/>
      <c r="G2035" s="48"/>
      <c r="H2035" s="48"/>
      <c r="I2035" s="48"/>
      <c r="J2035" s="48"/>
    </row>
    <row r="2036" spans="1:10">
      <c r="A2036" s="48"/>
      <c r="B2036" s="48"/>
      <c r="C2036" s="48"/>
      <c r="D2036" s="48"/>
      <c r="E2036" s="48"/>
      <c r="F2036" s="48"/>
      <c r="G2036" s="48"/>
      <c r="H2036" s="48"/>
      <c r="I2036" s="48"/>
      <c r="J2036" s="48"/>
    </row>
    <row r="2037" spans="1:10">
      <c r="A2037" s="48"/>
      <c r="B2037" s="48"/>
      <c r="C2037" s="48"/>
      <c r="D2037" s="48"/>
      <c r="E2037" s="48"/>
      <c r="F2037" s="48"/>
      <c r="G2037" s="48"/>
      <c r="H2037" s="48"/>
      <c r="I2037" s="48"/>
      <c r="J2037" s="48"/>
    </row>
    <row r="2038" spans="1:10">
      <c r="A2038" s="48"/>
      <c r="B2038" s="48"/>
      <c r="C2038" s="48"/>
      <c r="D2038" s="48"/>
      <c r="E2038" s="48"/>
      <c r="F2038" s="48"/>
      <c r="G2038" s="48"/>
      <c r="H2038" s="48"/>
      <c r="I2038" s="48"/>
      <c r="J2038" s="48"/>
    </row>
    <row r="2039" spans="1:10">
      <c r="A2039" s="48"/>
      <c r="B2039" s="48"/>
      <c r="C2039" s="48"/>
      <c r="D2039" s="48"/>
      <c r="E2039" s="48"/>
      <c r="F2039" s="48"/>
      <c r="G2039" s="48"/>
      <c r="H2039" s="48"/>
      <c r="I2039" s="48"/>
      <c r="J2039" s="48"/>
    </row>
    <row r="2040" spans="1:10">
      <c r="A2040" s="48"/>
      <c r="B2040" s="48"/>
      <c r="C2040" s="48"/>
      <c r="D2040" s="48"/>
      <c r="E2040" s="48"/>
      <c r="F2040" s="48"/>
      <c r="G2040" s="48"/>
      <c r="H2040" s="48"/>
      <c r="I2040" s="48"/>
      <c r="J2040" s="48"/>
    </row>
    <row r="2041" spans="1:10">
      <c r="A2041" s="48"/>
      <c r="B2041" s="48"/>
      <c r="C2041" s="48"/>
      <c r="D2041" s="48"/>
      <c r="E2041" s="48"/>
      <c r="F2041" s="48"/>
      <c r="G2041" s="48"/>
      <c r="H2041" s="48"/>
      <c r="I2041" s="48"/>
      <c r="J2041" s="48"/>
    </row>
    <row r="2042" spans="1:10">
      <c r="A2042" s="48"/>
      <c r="B2042" s="48"/>
      <c r="C2042" s="48"/>
      <c r="D2042" s="48"/>
      <c r="E2042" s="48"/>
      <c r="F2042" s="48"/>
      <c r="G2042" s="48"/>
      <c r="H2042" s="48"/>
      <c r="I2042" s="48"/>
      <c r="J2042" s="48"/>
    </row>
    <row r="2043" spans="1:10">
      <c r="A2043" s="48"/>
      <c r="B2043" s="48"/>
      <c r="C2043" s="48"/>
      <c r="D2043" s="48"/>
      <c r="E2043" s="48"/>
      <c r="F2043" s="48"/>
      <c r="G2043" s="48"/>
      <c r="H2043" s="48"/>
      <c r="I2043" s="48"/>
      <c r="J2043" s="48"/>
    </row>
    <row r="2044" spans="1:10">
      <c r="A2044" s="48"/>
      <c r="B2044" s="48"/>
      <c r="C2044" s="48"/>
      <c r="D2044" s="48"/>
      <c r="E2044" s="48"/>
      <c r="F2044" s="48"/>
      <c r="G2044" s="48"/>
      <c r="H2044" s="48"/>
      <c r="I2044" s="48"/>
      <c r="J2044" s="48"/>
    </row>
    <row r="2045" spans="1:10">
      <c r="A2045" s="48"/>
      <c r="B2045" s="48"/>
      <c r="C2045" s="48"/>
      <c r="D2045" s="48"/>
      <c r="E2045" s="48"/>
      <c r="F2045" s="48"/>
      <c r="G2045" s="48"/>
      <c r="H2045" s="48"/>
      <c r="I2045" s="48"/>
      <c r="J2045" s="48"/>
    </row>
    <row r="2046" spans="1:10">
      <c r="A2046" s="48"/>
      <c r="B2046" s="48"/>
      <c r="C2046" s="48"/>
      <c r="D2046" s="48"/>
      <c r="E2046" s="48"/>
      <c r="F2046" s="48"/>
      <c r="G2046" s="48"/>
      <c r="H2046" s="48"/>
      <c r="I2046" s="48"/>
      <c r="J2046" s="48"/>
    </row>
    <row r="2047" spans="1:10">
      <c r="A2047" s="48"/>
      <c r="B2047" s="48"/>
      <c r="C2047" s="48"/>
      <c r="D2047" s="48"/>
      <c r="E2047" s="48"/>
      <c r="F2047" s="48"/>
      <c r="G2047" s="48"/>
      <c r="H2047" s="48"/>
      <c r="I2047" s="48"/>
      <c r="J2047" s="48"/>
    </row>
    <row r="2048" spans="1:10">
      <c r="A2048" s="48"/>
      <c r="B2048" s="48"/>
      <c r="C2048" s="48"/>
      <c r="D2048" s="48"/>
      <c r="E2048" s="48"/>
      <c r="F2048" s="48"/>
      <c r="G2048" s="48"/>
      <c r="H2048" s="48"/>
      <c r="I2048" s="48"/>
      <c r="J2048" s="48"/>
    </row>
    <row r="2049" spans="1:10">
      <c r="A2049" s="48"/>
      <c r="B2049" s="48"/>
      <c r="C2049" s="48"/>
      <c r="D2049" s="48"/>
      <c r="E2049" s="48"/>
      <c r="F2049" s="48"/>
      <c r="G2049" s="48"/>
      <c r="H2049" s="48"/>
      <c r="I2049" s="48"/>
      <c r="J2049" s="48"/>
    </row>
    <row r="2050" spans="1:10">
      <c r="A2050" s="48"/>
      <c r="B2050" s="48"/>
      <c r="C2050" s="48"/>
      <c r="D2050" s="48"/>
      <c r="E2050" s="48"/>
      <c r="F2050" s="48"/>
      <c r="G2050" s="48"/>
      <c r="H2050" s="48"/>
      <c r="I2050" s="48"/>
      <c r="J2050" s="48"/>
    </row>
    <row r="2051" spans="1:10">
      <c r="A2051" s="48"/>
      <c r="B2051" s="48"/>
      <c r="C2051" s="48"/>
      <c r="D2051" s="48"/>
      <c r="E2051" s="48"/>
      <c r="F2051" s="48"/>
      <c r="G2051" s="48"/>
      <c r="H2051" s="48"/>
      <c r="I2051" s="48"/>
      <c r="J2051" s="48"/>
    </row>
    <row r="2052" spans="1:10">
      <c r="A2052" s="48"/>
      <c r="B2052" s="48"/>
      <c r="C2052" s="48"/>
      <c r="D2052" s="48"/>
      <c r="E2052" s="48"/>
      <c r="F2052" s="48"/>
      <c r="G2052" s="48"/>
      <c r="H2052" s="48"/>
      <c r="I2052" s="48"/>
      <c r="J2052" s="48"/>
    </row>
    <row r="2053" spans="1:10">
      <c r="A2053" s="48"/>
      <c r="B2053" s="48"/>
      <c r="C2053" s="48"/>
      <c r="D2053" s="48"/>
      <c r="E2053" s="48"/>
      <c r="F2053" s="48"/>
      <c r="G2053" s="48"/>
      <c r="H2053" s="48"/>
      <c r="I2053" s="48"/>
      <c r="J2053" s="48"/>
    </row>
    <row r="2054" spans="1:10">
      <c r="A2054" s="48"/>
      <c r="B2054" s="48"/>
      <c r="C2054" s="48"/>
      <c r="D2054" s="48"/>
      <c r="E2054" s="48"/>
      <c r="F2054" s="48"/>
      <c r="G2054" s="48"/>
      <c r="H2054" s="48"/>
      <c r="I2054" s="48"/>
      <c r="J2054" s="48"/>
    </row>
    <row r="2055" spans="1:10">
      <c r="A2055" s="48"/>
      <c r="B2055" s="48"/>
      <c r="C2055" s="48"/>
      <c r="D2055" s="48"/>
      <c r="E2055" s="48"/>
      <c r="F2055" s="48"/>
      <c r="G2055" s="48"/>
      <c r="H2055" s="48"/>
      <c r="I2055" s="48"/>
      <c r="J2055" s="48"/>
    </row>
    <row r="2056" spans="1:10">
      <c r="A2056" s="48"/>
      <c r="B2056" s="48"/>
      <c r="C2056" s="48"/>
      <c r="D2056" s="48"/>
      <c r="E2056" s="48"/>
      <c r="F2056" s="48"/>
      <c r="G2056" s="48"/>
      <c r="H2056" s="48"/>
      <c r="I2056" s="48"/>
      <c r="J2056" s="48"/>
    </row>
    <row r="2057" spans="1:10">
      <c r="A2057" s="48"/>
      <c r="B2057" s="48"/>
      <c r="C2057" s="48"/>
      <c r="D2057" s="48"/>
      <c r="E2057" s="48"/>
      <c r="F2057" s="48"/>
      <c r="G2057" s="48"/>
      <c r="H2057" s="48"/>
      <c r="I2057" s="48"/>
      <c r="J2057" s="48"/>
    </row>
    <row r="2058" spans="1:10">
      <c r="A2058" s="48"/>
      <c r="B2058" s="48"/>
      <c r="C2058" s="48"/>
      <c r="D2058" s="48"/>
      <c r="E2058" s="48"/>
      <c r="F2058" s="48"/>
      <c r="G2058" s="48"/>
      <c r="H2058" s="48"/>
      <c r="I2058" s="48"/>
      <c r="J2058" s="48"/>
    </row>
    <row r="2059" spans="1:10">
      <c r="A2059" s="48"/>
      <c r="B2059" s="48"/>
      <c r="C2059" s="48"/>
      <c r="D2059" s="48"/>
      <c r="E2059" s="48"/>
      <c r="F2059" s="48"/>
      <c r="G2059" s="48"/>
      <c r="H2059" s="48"/>
      <c r="I2059" s="48"/>
      <c r="J2059" s="48"/>
    </row>
    <row r="2060" spans="1:10">
      <c r="A2060" s="48"/>
      <c r="B2060" s="48"/>
      <c r="C2060" s="48"/>
      <c r="D2060" s="48"/>
      <c r="E2060" s="48"/>
      <c r="F2060" s="48"/>
      <c r="G2060" s="48"/>
      <c r="H2060" s="48"/>
      <c r="I2060" s="48"/>
      <c r="J2060" s="48"/>
    </row>
    <row r="2061" spans="1:10">
      <c r="A2061" s="48"/>
      <c r="B2061" s="48"/>
      <c r="C2061" s="48"/>
      <c r="D2061" s="48"/>
      <c r="E2061" s="48"/>
      <c r="F2061" s="48"/>
      <c r="G2061" s="48"/>
      <c r="H2061" s="48"/>
      <c r="I2061" s="48"/>
      <c r="J2061" s="48"/>
    </row>
    <row r="2062" spans="1:10">
      <c r="A2062" s="48"/>
      <c r="B2062" s="48"/>
      <c r="C2062" s="48"/>
      <c r="D2062" s="48"/>
      <c r="E2062" s="48"/>
      <c r="F2062" s="48"/>
      <c r="G2062" s="48"/>
      <c r="H2062" s="48"/>
      <c r="I2062" s="48"/>
      <c r="J2062" s="48"/>
    </row>
    <row r="2063" spans="1:10">
      <c r="A2063" s="48"/>
      <c r="B2063" s="48"/>
      <c r="C2063" s="48"/>
      <c r="D2063" s="48"/>
      <c r="E2063" s="48"/>
      <c r="F2063" s="48"/>
      <c r="G2063" s="48"/>
      <c r="H2063" s="48"/>
      <c r="I2063" s="48"/>
      <c r="J2063" s="48"/>
    </row>
    <row r="2064" spans="1:10">
      <c r="A2064" s="48"/>
      <c r="B2064" s="48"/>
      <c r="C2064" s="48"/>
      <c r="D2064" s="48"/>
      <c r="E2064" s="48"/>
      <c r="F2064" s="48"/>
      <c r="G2064" s="48"/>
      <c r="H2064" s="48"/>
      <c r="I2064" s="48"/>
      <c r="J2064" s="48"/>
    </row>
    <row r="2065" spans="1:10">
      <c r="A2065" s="48"/>
      <c r="B2065" s="48"/>
      <c r="C2065" s="48"/>
      <c r="D2065" s="48"/>
      <c r="E2065" s="48"/>
      <c r="F2065" s="48"/>
      <c r="G2065" s="48"/>
      <c r="H2065" s="48"/>
      <c r="I2065" s="48"/>
      <c r="J2065" s="48"/>
    </row>
    <row r="2066" spans="1:10">
      <c r="A2066" s="48"/>
      <c r="B2066" s="48"/>
      <c r="C2066" s="48"/>
      <c r="D2066" s="48"/>
      <c r="E2066" s="48"/>
      <c r="F2066" s="48"/>
      <c r="G2066" s="48"/>
      <c r="H2066" s="48"/>
      <c r="I2066" s="48"/>
      <c r="J2066" s="48"/>
    </row>
    <row r="2067" spans="1:10">
      <c r="A2067" s="48"/>
      <c r="B2067" s="48"/>
      <c r="C2067" s="48"/>
      <c r="D2067" s="48"/>
      <c r="E2067" s="48"/>
      <c r="F2067" s="48"/>
      <c r="G2067" s="48"/>
      <c r="H2067" s="48"/>
      <c r="I2067" s="48"/>
      <c r="J2067" s="48"/>
    </row>
    <row r="2068" spans="1:10">
      <c r="A2068" s="48"/>
      <c r="B2068" s="48"/>
      <c r="C2068" s="48"/>
      <c r="D2068" s="48"/>
      <c r="E2068" s="48"/>
      <c r="F2068" s="48"/>
      <c r="G2068" s="48"/>
      <c r="H2068" s="48"/>
      <c r="I2068" s="48"/>
      <c r="J2068" s="48"/>
    </row>
    <row r="2069" spans="1:10">
      <c r="A2069" s="48"/>
      <c r="B2069" s="48"/>
      <c r="C2069" s="48"/>
      <c r="D2069" s="48"/>
      <c r="E2069" s="48"/>
      <c r="F2069" s="48"/>
      <c r="G2069" s="48"/>
      <c r="H2069" s="48"/>
      <c r="I2069" s="48"/>
      <c r="J2069" s="48"/>
    </row>
    <row r="2070" spans="1:10">
      <c r="A2070" s="48"/>
      <c r="B2070" s="48"/>
      <c r="C2070" s="48"/>
      <c r="D2070" s="48"/>
      <c r="E2070" s="48"/>
      <c r="F2070" s="48"/>
      <c r="G2070" s="48"/>
      <c r="H2070" s="48"/>
      <c r="I2070" s="48"/>
      <c r="J2070" s="48"/>
    </row>
    <row r="2071" spans="1:10">
      <c r="A2071" s="48"/>
      <c r="B2071" s="48"/>
      <c r="C2071" s="48"/>
      <c r="D2071" s="48"/>
      <c r="E2071" s="48"/>
      <c r="F2071" s="48"/>
      <c r="G2071" s="48"/>
      <c r="H2071" s="48"/>
      <c r="I2071" s="48"/>
      <c r="J2071" s="48"/>
    </row>
    <row r="2072" spans="1:10">
      <c r="A2072" s="48"/>
      <c r="B2072" s="48"/>
      <c r="C2072" s="48"/>
      <c r="D2072" s="48"/>
      <c r="E2072" s="48"/>
      <c r="F2072" s="48"/>
      <c r="G2072" s="48"/>
      <c r="H2072" s="48"/>
      <c r="I2072" s="48"/>
      <c r="J2072" s="48"/>
    </row>
    <row r="2073" spans="1:10">
      <c r="A2073" s="48"/>
      <c r="B2073" s="48"/>
      <c r="C2073" s="48"/>
      <c r="D2073" s="48"/>
      <c r="E2073" s="48"/>
      <c r="F2073" s="48"/>
      <c r="G2073" s="48"/>
      <c r="H2073" s="48"/>
      <c r="I2073" s="48"/>
      <c r="J2073" s="48"/>
    </row>
    <row r="2074" spans="1:10">
      <c r="A2074" s="48"/>
      <c r="B2074" s="48"/>
      <c r="C2074" s="48"/>
      <c r="D2074" s="48"/>
      <c r="E2074" s="48"/>
      <c r="F2074" s="48"/>
      <c r="G2074" s="48"/>
      <c r="H2074" s="48"/>
      <c r="I2074" s="48"/>
      <c r="J2074" s="48"/>
    </row>
    <row r="2075" spans="1:10">
      <c r="A2075" s="48"/>
      <c r="B2075" s="48"/>
      <c r="C2075" s="48"/>
      <c r="D2075" s="48"/>
      <c r="E2075" s="48"/>
      <c r="F2075" s="48"/>
      <c r="G2075" s="48"/>
      <c r="H2075" s="48"/>
      <c r="I2075" s="48"/>
      <c r="J2075" s="48"/>
    </row>
    <row r="2076" spans="1:10">
      <c r="A2076" s="48"/>
      <c r="B2076" s="48"/>
      <c r="C2076" s="48"/>
      <c r="D2076" s="48"/>
      <c r="E2076" s="48"/>
      <c r="F2076" s="48"/>
      <c r="G2076" s="48"/>
      <c r="H2076" s="48"/>
      <c r="I2076" s="48"/>
      <c r="J2076" s="48"/>
    </row>
    <row r="2077" spans="1:10">
      <c r="A2077" s="48"/>
      <c r="B2077" s="48"/>
      <c r="C2077" s="48"/>
      <c r="D2077" s="48"/>
      <c r="E2077" s="48"/>
      <c r="F2077" s="48"/>
      <c r="G2077" s="48"/>
      <c r="H2077" s="48"/>
      <c r="I2077" s="48"/>
      <c r="J2077" s="48"/>
    </row>
    <row r="2078" spans="1:10">
      <c r="A2078" s="48"/>
      <c r="B2078" s="48"/>
      <c r="C2078" s="48"/>
      <c r="D2078" s="48"/>
      <c r="E2078" s="48"/>
      <c r="F2078" s="48"/>
      <c r="G2078" s="48"/>
      <c r="H2078" s="48"/>
      <c r="I2078" s="48"/>
      <c r="J2078" s="48"/>
    </row>
    <row r="2079" spans="1:10">
      <c r="A2079" s="48"/>
      <c r="B2079" s="48"/>
      <c r="C2079" s="48"/>
      <c r="D2079" s="48"/>
      <c r="E2079" s="48"/>
      <c r="F2079" s="48"/>
      <c r="G2079" s="48"/>
      <c r="H2079" s="48"/>
      <c r="I2079" s="48"/>
      <c r="J2079" s="48"/>
    </row>
    <row r="2080" spans="1:10">
      <c r="A2080" s="48"/>
      <c r="B2080" s="48"/>
      <c r="C2080" s="48"/>
      <c r="D2080" s="48"/>
      <c r="E2080" s="48"/>
      <c r="F2080" s="48"/>
      <c r="G2080" s="48"/>
      <c r="H2080" s="48"/>
      <c r="I2080" s="48"/>
      <c r="J2080" s="48"/>
    </row>
    <row r="2081" spans="1:10">
      <c r="A2081" s="48"/>
      <c r="B2081" s="48"/>
      <c r="C2081" s="48"/>
      <c r="D2081" s="48"/>
      <c r="E2081" s="48"/>
      <c r="F2081" s="48"/>
      <c r="G2081" s="48"/>
      <c r="H2081" s="48"/>
      <c r="I2081" s="48"/>
      <c r="J2081" s="48"/>
    </row>
    <row r="2082" spans="1:10">
      <c r="A2082" s="48"/>
      <c r="B2082" s="48"/>
      <c r="C2082" s="48"/>
      <c r="D2082" s="48"/>
      <c r="E2082" s="48"/>
      <c r="F2082" s="48"/>
      <c r="G2082" s="48"/>
      <c r="H2082" s="48"/>
      <c r="I2082" s="48"/>
      <c r="J2082" s="48"/>
    </row>
    <row r="2083" spans="1:10">
      <c r="A2083" s="48"/>
      <c r="B2083" s="48"/>
      <c r="C2083" s="48"/>
      <c r="D2083" s="48"/>
      <c r="E2083" s="48"/>
      <c r="F2083" s="48"/>
      <c r="G2083" s="48"/>
      <c r="H2083" s="48"/>
      <c r="I2083" s="48"/>
      <c r="J2083" s="48"/>
    </row>
    <row r="2084" spans="1:10">
      <c r="A2084" s="48"/>
      <c r="B2084" s="48"/>
      <c r="C2084" s="48"/>
      <c r="D2084" s="48"/>
      <c r="E2084" s="48"/>
      <c r="F2084" s="48"/>
      <c r="G2084" s="48"/>
      <c r="H2084" s="48"/>
      <c r="I2084" s="48"/>
      <c r="J2084" s="48"/>
    </row>
    <row r="2085" spans="1:10">
      <c r="A2085" s="48"/>
      <c r="B2085" s="48"/>
      <c r="C2085" s="48"/>
      <c r="D2085" s="48"/>
      <c r="E2085" s="48"/>
      <c r="F2085" s="48"/>
      <c r="G2085" s="48"/>
      <c r="H2085" s="48"/>
      <c r="I2085" s="48"/>
      <c r="J2085" s="48"/>
    </row>
    <row r="2086" spans="1:10">
      <c r="A2086" s="48"/>
      <c r="B2086" s="48"/>
      <c r="C2086" s="48"/>
      <c r="D2086" s="48"/>
      <c r="E2086" s="48"/>
      <c r="F2086" s="48"/>
      <c r="G2086" s="48"/>
      <c r="H2086" s="48"/>
      <c r="I2086" s="48"/>
      <c r="J2086" s="48"/>
    </row>
    <row r="2087" spans="1:10">
      <c r="A2087" s="48"/>
      <c r="B2087" s="48"/>
      <c r="C2087" s="48"/>
      <c r="D2087" s="48"/>
      <c r="E2087" s="48"/>
      <c r="F2087" s="48"/>
      <c r="G2087" s="48"/>
      <c r="H2087" s="48"/>
      <c r="I2087" s="48"/>
      <c r="J2087" s="48"/>
    </row>
    <row r="2088" spans="1:10">
      <c r="A2088" s="48"/>
      <c r="B2088" s="48"/>
      <c r="C2088" s="48"/>
      <c r="D2088" s="48"/>
      <c r="E2088" s="48"/>
      <c r="F2088" s="48"/>
      <c r="G2088" s="48"/>
      <c r="H2088" s="48"/>
      <c r="I2088" s="48"/>
      <c r="J2088" s="48"/>
    </row>
    <row r="2089" spans="1:10">
      <c r="A2089" s="48"/>
      <c r="B2089" s="48"/>
      <c r="C2089" s="48"/>
      <c r="D2089" s="48"/>
      <c r="E2089" s="48"/>
      <c r="F2089" s="48"/>
      <c r="G2089" s="48"/>
      <c r="H2089" s="48"/>
      <c r="I2089" s="48"/>
      <c r="J2089" s="48"/>
    </row>
    <row r="2090" spans="1:10">
      <c r="A2090" s="48"/>
      <c r="B2090" s="48"/>
      <c r="C2090" s="48"/>
      <c r="D2090" s="48"/>
      <c r="E2090" s="48"/>
      <c r="F2090" s="48"/>
      <c r="G2090" s="48"/>
      <c r="H2090" s="48"/>
      <c r="I2090" s="48"/>
      <c r="J2090" s="48"/>
    </row>
    <row r="2091" spans="1:10">
      <c r="A2091" s="48"/>
      <c r="B2091" s="48"/>
      <c r="C2091" s="48"/>
      <c r="D2091" s="48"/>
      <c r="E2091" s="48"/>
      <c r="F2091" s="48"/>
      <c r="G2091" s="48"/>
      <c r="H2091" s="48"/>
      <c r="I2091" s="48"/>
      <c r="J2091" s="48"/>
    </row>
    <row r="2092" spans="1:10">
      <c r="A2092" s="48"/>
      <c r="B2092" s="48"/>
      <c r="C2092" s="48"/>
      <c r="D2092" s="48"/>
      <c r="E2092" s="48"/>
      <c r="F2092" s="48"/>
      <c r="G2092" s="48"/>
      <c r="H2092" s="48"/>
      <c r="I2092" s="48"/>
      <c r="J2092" s="48"/>
    </row>
    <row r="2093" spans="1:10">
      <c r="A2093" s="48"/>
      <c r="B2093" s="48"/>
      <c r="C2093" s="48"/>
      <c r="D2093" s="48"/>
      <c r="E2093" s="48"/>
      <c r="F2093" s="48"/>
      <c r="G2093" s="48"/>
      <c r="H2093" s="48"/>
      <c r="I2093" s="48"/>
      <c r="J2093" s="48"/>
    </row>
    <row r="2094" spans="1:10">
      <c r="A2094" s="48"/>
      <c r="B2094" s="48"/>
      <c r="C2094" s="48"/>
      <c r="D2094" s="48"/>
      <c r="E2094" s="48"/>
      <c r="F2094" s="48"/>
      <c r="G2094" s="48"/>
      <c r="H2094" s="48"/>
      <c r="I2094" s="48"/>
      <c r="J2094" s="48"/>
    </row>
    <row r="2095" spans="1:10">
      <c r="A2095" s="48"/>
      <c r="B2095" s="48"/>
      <c r="C2095" s="48"/>
      <c r="D2095" s="48"/>
      <c r="E2095" s="48"/>
      <c r="F2095" s="48"/>
      <c r="G2095" s="48"/>
      <c r="H2095" s="48"/>
      <c r="I2095" s="48"/>
      <c r="J2095" s="48"/>
    </row>
    <row r="2096" spans="1:10">
      <c r="A2096" s="48"/>
      <c r="B2096" s="48"/>
      <c r="C2096" s="48"/>
      <c r="D2096" s="48"/>
      <c r="E2096" s="48"/>
      <c r="F2096" s="48"/>
      <c r="G2096" s="48"/>
      <c r="H2096" s="48"/>
      <c r="I2096" s="48"/>
      <c r="J2096" s="48"/>
    </row>
    <row r="2097" spans="1:10">
      <c r="A2097" s="48"/>
      <c r="B2097" s="48"/>
      <c r="C2097" s="48"/>
      <c r="D2097" s="48"/>
      <c r="E2097" s="48"/>
      <c r="F2097" s="48"/>
      <c r="G2097" s="48"/>
      <c r="H2097" s="48"/>
      <c r="I2097" s="48"/>
      <c r="J2097" s="48"/>
    </row>
    <row r="2098" spans="1:10">
      <c r="A2098" s="48"/>
      <c r="B2098" s="48"/>
      <c r="C2098" s="48"/>
      <c r="D2098" s="48"/>
      <c r="E2098" s="48"/>
      <c r="F2098" s="48"/>
      <c r="G2098" s="48"/>
      <c r="H2098" s="48"/>
      <c r="I2098" s="48"/>
      <c r="J2098" s="48"/>
    </row>
    <row r="2099" spans="1:10">
      <c r="A2099" s="48"/>
      <c r="B2099" s="48"/>
      <c r="C2099" s="48"/>
      <c r="D2099" s="48"/>
      <c r="E2099" s="48"/>
      <c r="F2099" s="48"/>
      <c r="G2099" s="48"/>
      <c r="H2099" s="48"/>
      <c r="I2099" s="48"/>
      <c r="J2099" s="48"/>
    </row>
    <row r="2100" spans="1:10">
      <c r="A2100" s="48"/>
      <c r="B2100" s="48"/>
      <c r="C2100" s="48"/>
      <c r="D2100" s="48"/>
      <c r="E2100" s="48"/>
      <c r="F2100" s="48"/>
      <c r="G2100" s="48"/>
      <c r="H2100" s="48"/>
      <c r="I2100" s="48"/>
      <c r="J2100" s="48"/>
    </row>
    <row r="2101" spans="1:10">
      <c r="A2101" s="48"/>
      <c r="B2101" s="48"/>
      <c r="C2101" s="48"/>
      <c r="D2101" s="48"/>
      <c r="E2101" s="48"/>
      <c r="F2101" s="48"/>
      <c r="G2101" s="48"/>
      <c r="H2101" s="48"/>
      <c r="I2101" s="48"/>
      <c r="J2101" s="48"/>
    </row>
    <row r="2102" spans="1:10">
      <c r="A2102" s="48"/>
      <c r="B2102" s="48"/>
      <c r="C2102" s="48"/>
      <c r="D2102" s="48"/>
      <c r="E2102" s="48"/>
      <c r="F2102" s="48"/>
      <c r="G2102" s="48"/>
      <c r="H2102" s="48"/>
      <c r="I2102" s="48"/>
      <c r="J2102" s="48"/>
    </row>
    <row r="2103" spans="1:10">
      <c r="A2103" s="48"/>
      <c r="B2103" s="48"/>
      <c r="C2103" s="48"/>
      <c r="D2103" s="48"/>
      <c r="E2103" s="48"/>
      <c r="F2103" s="48"/>
      <c r="G2103" s="48"/>
      <c r="H2103" s="48"/>
      <c r="I2103" s="48"/>
      <c r="J2103" s="48"/>
    </row>
    <row r="2104" spans="1:10">
      <c r="A2104" s="48"/>
      <c r="B2104" s="48"/>
      <c r="C2104" s="48"/>
      <c r="D2104" s="48"/>
      <c r="E2104" s="48"/>
      <c r="F2104" s="48"/>
      <c r="G2104" s="48"/>
      <c r="H2104" s="48"/>
      <c r="I2104" s="48"/>
      <c r="J2104" s="48"/>
    </row>
    <row r="2105" spans="1:10">
      <c r="A2105" s="48"/>
      <c r="B2105" s="48"/>
      <c r="C2105" s="48"/>
      <c r="D2105" s="48"/>
      <c r="E2105" s="48"/>
      <c r="F2105" s="48"/>
      <c r="G2105" s="48"/>
      <c r="H2105" s="48"/>
      <c r="I2105" s="48"/>
      <c r="J2105" s="48"/>
    </row>
    <row r="2106" spans="1:10">
      <c r="A2106" s="48"/>
      <c r="B2106" s="48"/>
      <c r="C2106" s="48"/>
      <c r="D2106" s="48"/>
      <c r="E2106" s="48"/>
      <c r="F2106" s="48"/>
      <c r="G2106" s="48"/>
      <c r="H2106" s="48"/>
      <c r="I2106" s="48"/>
      <c r="J2106" s="48"/>
    </row>
    <row r="2107" spans="1:10">
      <c r="A2107" s="48"/>
      <c r="B2107" s="48"/>
      <c r="C2107" s="48"/>
      <c r="D2107" s="48"/>
      <c r="E2107" s="48"/>
      <c r="F2107" s="48"/>
      <c r="G2107" s="48"/>
      <c r="H2107" s="48"/>
      <c r="I2107" s="48"/>
      <c r="J2107" s="48"/>
    </row>
    <row r="2108" spans="1:10">
      <c r="A2108" s="48"/>
      <c r="B2108" s="48"/>
      <c r="C2108" s="48"/>
      <c r="D2108" s="48"/>
      <c r="E2108" s="48"/>
      <c r="F2108" s="48"/>
      <c r="G2108" s="48"/>
      <c r="H2108" s="48"/>
      <c r="I2108" s="48"/>
      <c r="J2108" s="48"/>
    </row>
    <row r="2109" spans="1:10">
      <c r="A2109" s="48"/>
      <c r="B2109" s="48"/>
      <c r="C2109" s="48"/>
      <c r="D2109" s="48"/>
      <c r="E2109" s="48"/>
      <c r="F2109" s="48"/>
      <c r="G2109" s="48"/>
      <c r="H2109" s="48"/>
      <c r="I2109" s="48"/>
      <c r="J2109" s="48"/>
    </row>
    <row r="2110" spans="1:10">
      <c r="A2110" s="48"/>
      <c r="B2110" s="48"/>
      <c r="C2110" s="48"/>
      <c r="D2110" s="48"/>
      <c r="E2110" s="48"/>
      <c r="F2110" s="48"/>
      <c r="G2110" s="48"/>
      <c r="H2110" s="48"/>
      <c r="I2110" s="48"/>
      <c r="J2110" s="48"/>
    </row>
    <row r="2111" spans="1:10">
      <c r="A2111" s="48"/>
      <c r="B2111" s="48"/>
      <c r="C2111" s="48"/>
      <c r="D2111" s="48"/>
      <c r="E2111" s="48"/>
      <c r="F2111" s="48"/>
      <c r="G2111" s="48"/>
      <c r="H2111" s="48"/>
      <c r="I2111" s="48"/>
      <c r="J2111" s="48"/>
    </row>
    <row r="2112" spans="1:10">
      <c r="A2112" s="48"/>
      <c r="B2112" s="48"/>
      <c r="C2112" s="48"/>
      <c r="D2112" s="48"/>
      <c r="E2112" s="48"/>
      <c r="F2112" s="48"/>
      <c r="G2112" s="48"/>
      <c r="H2112" s="48"/>
      <c r="I2112" s="48"/>
      <c r="J2112" s="48"/>
    </row>
    <row r="2113" spans="1:10">
      <c r="A2113" s="48"/>
      <c r="B2113" s="48"/>
      <c r="C2113" s="48"/>
      <c r="D2113" s="48"/>
      <c r="E2113" s="48"/>
      <c r="F2113" s="48"/>
      <c r="G2113" s="48"/>
      <c r="H2113" s="48"/>
      <c r="I2113" s="48"/>
      <c r="J2113" s="48"/>
    </row>
    <row r="2114" spans="1:10">
      <c r="A2114" s="48"/>
      <c r="B2114" s="48"/>
      <c r="C2114" s="48"/>
      <c r="D2114" s="48"/>
      <c r="E2114" s="48"/>
      <c r="F2114" s="48"/>
      <c r="G2114" s="48"/>
      <c r="H2114" s="48"/>
      <c r="I2114" s="48"/>
      <c r="J2114" s="48"/>
    </row>
    <row r="2115" spans="1:10">
      <c r="A2115" s="48"/>
      <c r="B2115" s="48"/>
      <c r="C2115" s="48"/>
      <c r="D2115" s="48"/>
      <c r="E2115" s="48"/>
      <c r="F2115" s="48"/>
      <c r="G2115" s="48"/>
      <c r="H2115" s="48"/>
      <c r="I2115" s="48"/>
      <c r="J2115" s="48"/>
    </row>
    <row r="2116" spans="1:10">
      <c r="A2116" s="48"/>
      <c r="B2116" s="48"/>
      <c r="C2116" s="48"/>
      <c r="D2116" s="48"/>
      <c r="E2116" s="48"/>
      <c r="F2116" s="48"/>
      <c r="G2116" s="48"/>
      <c r="H2116" s="48"/>
      <c r="I2116" s="48"/>
      <c r="J2116" s="48"/>
    </row>
    <row r="2117" spans="1:10">
      <c r="A2117" s="48"/>
      <c r="B2117" s="48"/>
      <c r="C2117" s="48"/>
      <c r="D2117" s="48"/>
      <c r="E2117" s="48"/>
      <c r="F2117" s="48"/>
      <c r="G2117" s="48"/>
      <c r="H2117" s="48"/>
      <c r="I2117" s="48"/>
      <c r="J2117" s="48"/>
    </row>
    <row r="2118" spans="1:10">
      <c r="A2118" s="48"/>
      <c r="B2118" s="48"/>
      <c r="C2118" s="48"/>
      <c r="D2118" s="48"/>
      <c r="E2118" s="48"/>
      <c r="F2118" s="48"/>
      <c r="G2118" s="48"/>
      <c r="H2118" s="48"/>
      <c r="I2118" s="48"/>
      <c r="J2118" s="48"/>
    </row>
    <row r="2119" spans="1:10">
      <c r="A2119" s="48"/>
      <c r="B2119" s="48"/>
      <c r="C2119" s="48"/>
      <c r="D2119" s="48"/>
      <c r="E2119" s="48"/>
      <c r="F2119" s="48"/>
      <c r="G2119" s="48"/>
      <c r="H2119" s="48"/>
      <c r="I2119" s="48"/>
      <c r="J2119" s="48"/>
    </row>
    <row r="2120" spans="1:10">
      <c r="A2120" s="48"/>
      <c r="B2120" s="48"/>
      <c r="C2120" s="48"/>
      <c r="D2120" s="48"/>
      <c r="E2120" s="48"/>
      <c r="F2120" s="48"/>
      <c r="G2120" s="48"/>
      <c r="H2120" s="48"/>
      <c r="I2120" s="48"/>
      <c r="J2120" s="48"/>
    </row>
    <row r="2121" spans="1:10">
      <c r="A2121" s="48"/>
      <c r="B2121" s="48"/>
      <c r="C2121" s="48"/>
      <c r="D2121" s="48"/>
      <c r="E2121" s="48"/>
      <c r="F2121" s="48"/>
      <c r="G2121" s="48"/>
      <c r="H2121" s="48"/>
      <c r="I2121" s="48"/>
      <c r="J2121" s="48"/>
    </row>
    <row r="2122" spans="1:10">
      <c r="A2122" s="48"/>
      <c r="B2122" s="48"/>
      <c r="C2122" s="48"/>
      <c r="D2122" s="48"/>
      <c r="E2122" s="48"/>
      <c r="F2122" s="48"/>
      <c r="G2122" s="48"/>
      <c r="H2122" s="48"/>
      <c r="I2122" s="48"/>
      <c r="J2122" s="48"/>
    </row>
    <row r="2123" spans="1:10">
      <c r="A2123" s="48"/>
      <c r="B2123" s="48"/>
      <c r="C2123" s="48"/>
      <c r="D2123" s="48"/>
      <c r="E2123" s="48"/>
      <c r="F2123" s="48"/>
      <c r="G2123" s="48"/>
      <c r="H2123" s="48"/>
      <c r="I2123" s="48"/>
      <c r="J2123" s="48"/>
    </row>
    <row r="2124" spans="1:10">
      <c r="A2124" s="48"/>
      <c r="B2124" s="48"/>
      <c r="C2124" s="48"/>
      <c r="D2124" s="48"/>
      <c r="E2124" s="48"/>
      <c r="F2124" s="48"/>
      <c r="G2124" s="48"/>
      <c r="H2124" s="48"/>
      <c r="I2124" s="48"/>
      <c r="J2124" s="48"/>
    </row>
    <row r="2125" spans="1:10">
      <c r="A2125" s="48"/>
      <c r="B2125" s="48"/>
      <c r="C2125" s="48"/>
      <c r="D2125" s="48"/>
      <c r="E2125" s="48"/>
      <c r="F2125" s="48"/>
      <c r="G2125" s="48"/>
      <c r="H2125" s="48"/>
      <c r="I2125" s="48"/>
      <c r="J2125" s="48"/>
    </row>
    <row r="2126" spans="1:10">
      <c r="A2126" s="48"/>
      <c r="B2126" s="48"/>
      <c r="C2126" s="48"/>
      <c r="D2126" s="48"/>
      <c r="E2126" s="48"/>
      <c r="F2126" s="48"/>
      <c r="G2126" s="48"/>
      <c r="H2126" s="48"/>
      <c r="I2126" s="48"/>
      <c r="J2126" s="48"/>
    </row>
    <row r="2127" spans="1:10">
      <c r="A2127" s="48"/>
      <c r="B2127" s="48"/>
      <c r="C2127" s="48"/>
      <c r="D2127" s="48"/>
      <c r="E2127" s="48"/>
      <c r="F2127" s="48"/>
      <c r="G2127" s="48"/>
      <c r="H2127" s="48"/>
      <c r="I2127" s="48"/>
      <c r="J2127" s="48"/>
    </row>
    <row r="2128" spans="1:10">
      <c r="A2128" s="48"/>
      <c r="B2128" s="48"/>
      <c r="C2128" s="48"/>
      <c r="D2128" s="48"/>
      <c r="E2128" s="48"/>
      <c r="F2128" s="48"/>
      <c r="G2128" s="48"/>
      <c r="H2128" s="48"/>
      <c r="I2128" s="48"/>
      <c r="J2128" s="48"/>
    </row>
    <row r="2129" spans="1:10">
      <c r="A2129" s="48"/>
      <c r="B2129" s="48"/>
      <c r="C2129" s="48"/>
      <c r="D2129" s="48"/>
      <c r="E2129" s="48"/>
      <c r="F2129" s="48"/>
      <c r="G2129" s="48"/>
      <c r="H2129" s="48"/>
      <c r="I2129" s="48"/>
      <c r="J2129" s="48"/>
    </row>
    <row r="2130" spans="1:10">
      <c r="A2130" s="48"/>
      <c r="B2130" s="48"/>
      <c r="C2130" s="48"/>
      <c r="D2130" s="48"/>
      <c r="E2130" s="48"/>
      <c r="F2130" s="48"/>
      <c r="G2130" s="48"/>
      <c r="H2130" s="48"/>
      <c r="I2130" s="48"/>
      <c r="J2130" s="48"/>
    </row>
    <row r="2131" spans="1:10">
      <c r="A2131" s="48"/>
      <c r="B2131" s="48"/>
      <c r="C2131" s="48"/>
      <c r="D2131" s="48"/>
      <c r="E2131" s="48"/>
      <c r="F2131" s="48"/>
      <c r="G2131" s="48"/>
      <c r="H2131" s="48"/>
      <c r="I2131" s="48"/>
      <c r="J2131" s="48"/>
    </row>
    <row r="2132" spans="1:10">
      <c r="A2132" s="48"/>
      <c r="B2132" s="48"/>
      <c r="C2132" s="48"/>
      <c r="D2132" s="48"/>
      <c r="E2132" s="48"/>
      <c r="F2132" s="48"/>
      <c r="G2132" s="48"/>
      <c r="H2132" s="48"/>
      <c r="I2132" s="48"/>
      <c r="J2132" s="48"/>
    </row>
    <row r="2133" spans="1:10">
      <c r="A2133" s="48"/>
      <c r="B2133" s="48"/>
      <c r="C2133" s="48"/>
      <c r="D2133" s="48"/>
      <c r="E2133" s="48"/>
      <c r="F2133" s="48"/>
      <c r="G2133" s="48"/>
      <c r="H2133" s="48"/>
      <c r="I2133" s="48"/>
      <c r="J2133" s="48"/>
    </row>
    <row r="2134" spans="1:10">
      <c r="A2134" s="48"/>
      <c r="B2134" s="48"/>
      <c r="C2134" s="48"/>
      <c r="D2134" s="48"/>
      <c r="E2134" s="48"/>
      <c r="F2134" s="48"/>
      <c r="G2134" s="48"/>
      <c r="H2134" s="48"/>
      <c r="I2134" s="48"/>
      <c r="J2134" s="48"/>
    </row>
    <row r="2135" spans="1:10">
      <c r="A2135" s="48"/>
      <c r="B2135" s="48"/>
      <c r="C2135" s="48"/>
      <c r="D2135" s="48"/>
      <c r="E2135" s="48"/>
      <c r="F2135" s="48"/>
      <c r="G2135" s="48"/>
      <c r="H2135" s="48"/>
      <c r="I2135" s="48"/>
      <c r="J2135" s="48"/>
    </row>
    <row r="2136" spans="1:10">
      <c r="A2136" s="48"/>
      <c r="B2136" s="48"/>
      <c r="C2136" s="48"/>
      <c r="D2136" s="48"/>
      <c r="E2136" s="48"/>
      <c r="F2136" s="48"/>
      <c r="G2136" s="48"/>
      <c r="H2136" s="48"/>
      <c r="I2136" s="48"/>
      <c r="J2136" s="48"/>
    </row>
    <row r="2137" spans="1:10">
      <c r="A2137" s="48"/>
      <c r="B2137" s="48"/>
      <c r="C2137" s="48"/>
      <c r="D2137" s="48"/>
      <c r="E2137" s="48"/>
      <c r="F2137" s="48"/>
      <c r="G2137" s="48"/>
      <c r="H2137" s="48"/>
      <c r="I2137" s="48"/>
      <c r="J2137" s="48"/>
    </row>
    <row r="2138" spans="1:10">
      <c r="A2138" s="48"/>
      <c r="B2138" s="48"/>
      <c r="C2138" s="48"/>
      <c r="D2138" s="48"/>
      <c r="E2138" s="48"/>
      <c r="F2138" s="48"/>
      <c r="G2138" s="48"/>
      <c r="H2138" s="48"/>
      <c r="I2138" s="48"/>
      <c r="J2138" s="48"/>
    </row>
    <row r="2139" spans="1:10">
      <c r="A2139" s="48"/>
      <c r="B2139" s="48"/>
      <c r="C2139" s="48"/>
      <c r="D2139" s="48"/>
      <c r="E2139" s="48"/>
      <c r="F2139" s="48"/>
      <c r="G2139" s="48"/>
      <c r="H2139" s="48"/>
      <c r="I2139" s="48"/>
      <c r="J2139" s="48"/>
    </row>
    <row r="2140" spans="1:10">
      <c r="A2140" s="48"/>
      <c r="B2140" s="48"/>
      <c r="C2140" s="48"/>
      <c r="D2140" s="48"/>
      <c r="E2140" s="48"/>
      <c r="F2140" s="48"/>
      <c r="G2140" s="48"/>
      <c r="H2140" s="48"/>
      <c r="I2140" s="48"/>
      <c r="J2140" s="48"/>
    </row>
    <row r="2141" spans="1:10">
      <c r="A2141" s="48"/>
      <c r="B2141" s="48"/>
      <c r="C2141" s="48"/>
      <c r="D2141" s="48"/>
      <c r="E2141" s="48"/>
      <c r="F2141" s="48"/>
      <c r="G2141" s="48"/>
      <c r="H2141" s="48"/>
      <c r="I2141" s="48"/>
      <c r="J2141" s="48"/>
    </row>
    <row r="2142" spans="1:10">
      <c r="A2142" s="48"/>
      <c r="B2142" s="48"/>
      <c r="C2142" s="48"/>
      <c r="D2142" s="48"/>
      <c r="E2142" s="48"/>
      <c r="F2142" s="48"/>
      <c r="G2142" s="48"/>
      <c r="H2142" s="48"/>
      <c r="I2142" s="48"/>
      <c r="J2142" s="48"/>
    </row>
    <row r="2143" spans="1:10">
      <c r="A2143" s="48"/>
      <c r="B2143" s="48"/>
      <c r="C2143" s="48"/>
      <c r="D2143" s="48"/>
      <c r="E2143" s="48"/>
      <c r="F2143" s="48"/>
      <c r="G2143" s="48"/>
      <c r="H2143" s="48"/>
      <c r="I2143" s="48"/>
      <c r="J2143" s="48"/>
    </row>
    <row r="2144" spans="1:10">
      <c r="A2144" s="48"/>
      <c r="B2144" s="48"/>
      <c r="C2144" s="48"/>
      <c r="D2144" s="48"/>
      <c r="E2144" s="48"/>
      <c r="F2144" s="48"/>
      <c r="G2144" s="48"/>
      <c r="H2144" s="48"/>
      <c r="I2144" s="48"/>
      <c r="J2144" s="48"/>
    </row>
    <row r="2145" spans="1:10">
      <c r="A2145" s="48"/>
      <c r="B2145" s="48"/>
      <c r="C2145" s="48"/>
      <c r="D2145" s="48"/>
      <c r="E2145" s="48"/>
      <c r="F2145" s="48"/>
      <c r="G2145" s="48"/>
      <c r="H2145" s="48"/>
      <c r="I2145" s="48"/>
      <c r="J2145" s="48"/>
    </row>
    <row r="2146" spans="1:10">
      <c r="A2146" s="48"/>
      <c r="B2146" s="48"/>
      <c r="C2146" s="48"/>
      <c r="D2146" s="48"/>
      <c r="E2146" s="48"/>
      <c r="F2146" s="48"/>
      <c r="G2146" s="48"/>
      <c r="H2146" s="48"/>
      <c r="I2146" s="48"/>
      <c r="J2146" s="48"/>
    </row>
    <row r="2147" spans="1:10">
      <c r="A2147" s="48"/>
      <c r="B2147" s="48"/>
      <c r="C2147" s="48"/>
      <c r="D2147" s="48"/>
      <c r="E2147" s="48"/>
      <c r="F2147" s="48"/>
      <c r="G2147" s="48"/>
      <c r="H2147" s="48"/>
      <c r="I2147" s="48"/>
      <c r="J2147" s="48"/>
    </row>
    <row r="2148" spans="1:10">
      <c r="A2148" s="48"/>
      <c r="B2148" s="48"/>
      <c r="C2148" s="48"/>
      <c r="D2148" s="48"/>
      <c r="E2148" s="48"/>
      <c r="F2148" s="48"/>
      <c r="G2148" s="48"/>
      <c r="H2148" s="48"/>
      <c r="I2148" s="48"/>
      <c r="J2148" s="48"/>
    </row>
    <row r="2149" spans="1:10">
      <c r="A2149" s="48"/>
      <c r="B2149" s="48"/>
      <c r="C2149" s="48"/>
      <c r="D2149" s="48"/>
      <c r="E2149" s="48"/>
      <c r="F2149" s="48"/>
      <c r="G2149" s="48"/>
      <c r="H2149" s="48"/>
      <c r="I2149" s="48"/>
      <c r="J2149" s="48"/>
    </row>
    <row r="2150" spans="1:10">
      <c r="A2150" s="48"/>
      <c r="B2150" s="48"/>
      <c r="C2150" s="48"/>
      <c r="D2150" s="48"/>
      <c r="E2150" s="48"/>
      <c r="F2150" s="48"/>
      <c r="G2150" s="48"/>
      <c r="H2150" s="48"/>
      <c r="I2150" s="48"/>
      <c r="J2150" s="48"/>
    </row>
    <row r="2151" spans="1:10">
      <c r="A2151" s="48"/>
      <c r="B2151" s="48"/>
      <c r="C2151" s="48"/>
      <c r="D2151" s="48"/>
      <c r="E2151" s="48"/>
      <c r="F2151" s="48"/>
      <c r="G2151" s="48"/>
      <c r="H2151" s="48"/>
      <c r="I2151" s="48"/>
      <c r="J2151" s="48"/>
    </row>
    <row r="2152" spans="1:10">
      <c r="A2152" s="48"/>
      <c r="B2152" s="48"/>
      <c r="C2152" s="48"/>
      <c r="D2152" s="48"/>
      <c r="E2152" s="48"/>
      <c r="F2152" s="48"/>
      <c r="G2152" s="48"/>
      <c r="H2152" s="48"/>
      <c r="I2152" s="48"/>
      <c r="J2152" s="48"/>
    </row>
    <row r="2153" spans="1:10">
      <c r="A2153" s="48"/>
      <c r="B2153" s="48"/>
      <c r="C2153" s="48"/>
      <c r="D2153" s="48"/>
      <c r="E2153" s="48"/>
      <c r="F2153" s="48"/>
      <c r="G2153" s="48"/>
      <c r="H2153" s="48"/>
      <c r="I2153" s="48"/>
      <c r="J2153" s="48"/>
    </row>
    <row r="2154" spans="1:10">
      <c r="A2154" s="48"/>
      <c r="B2154" s="48"/>
      <c r="C2154" s="48"/>
      <c r="D2154" s="48"/>
      <c r="E2154" s="48"/>
      <c r="F2154" s="48"/>
      <c r="G2154" s="48"/>
      <c r="H2154" s="48"/>
      <c r="I2154" s="48"/>
      <c r="J2154" s="48"/>
    </row>
    <row r="2155" spans="1:10">
      <c r="A2155" s="48"/>
      <c r="B2155" s="48"/>
      <c r="C2155" s="48"/>
      <c r="D2155" s="48"/>
      <c r="E2155" s="48"/>
      <c r="F2155" s="48"/>
      <c r="G2155" s="48"/>
      <c r="H2155" s="48"/>
      <c r="I2155" s="48"/>
      <c r="J2155" s="48"/>
    </row>
    <row r="2156" spans="1:10">
      <c r="A2156" s="48"/>
      <c r="B2156" s="48"/>
      <c r="C2156" s="48"/>
      <c r="D2156" s="48"/>
      <c r="E2156" s="48"/>
      <c r="F2156" s="48"/>
      <c r="G2156" s="48"/>
      <c r="H2156" s="48"/>
      <c r="I2156" s="48"/>
      <c r="J2156" s="48"/>
    </row>
    <row r="2157" spans="1:10">
      <c r="A2157" s="48"/>
      <c r="B2157" s="48"/>
      <c r="C2157" s="48"/>
      <c r="D2157" s="48"/>
      <c r="E2157" s="48"/>
      <c r="F2157" s="48"/>
      <c r="G2157" s="48"/>
      <c r="H2157" s="48"/>
      <c r="I2157" s="48"/>
      <c r="J2157" s="48"/>
    </row>
    <row r="2158" spans="1:10">
      <c r="A2158" s="48"/>
      <c r="B2158" s="48"/>
      <c r="C2158" s="48"/>
      <c r="D2158" s="48"/>
      <c r="E2158" s="48"/>
      <c r="F2158" s="48"/>
      <c r="G2158" s="48"/>
      <c r="H2158" s="48"/>
      <c r="I2158" s="48"/>
      <c r="J2158" s="48"/>
    </row>
    <row r="2159" spans="1:10">
      <c r="A2159" s="48"/>
      <c r="B2159" s="48"/>
      <c r="C2159" s="48"/>
      <c r="D2159" s="48"/>
      <c r="E2159" s="48"/>
      <c r="F2159" s="48"/>
      <c r="G2159" s="48"/>
      <c r="H2159" s="48"/>
      <c r="I2159" s="48"/>
      <c r="J2159" s="48"/>
    </row>
    <row r="2160" spans="1:10">
      <c r="A2160" s="48"/>
      <c r="B2160" s="48"/>
      <c r="C2160" s="48"/>
      <c r="D2160" s="48"/>
      <c r="E2160" s="48"/>
      <c r="F2160" s="48"/>
      <c r="G2160" s="48"/>
      <c r="H2160" s="48"/>
      <c r="I2160" s="48"/>
      <c r="J2160" s="48"/>
    </row>
    <row r="2161" spans="1:10">
      <c r="A2161" s="48"/>
      <c r="B2161" s="48"/>
      <c r="C2161" s="48"/>
      <c r="D2161" s="48"/>
      <c r="E2161" s="48"/>
      <c r="F2161" s="48"/>
      <c r="G2161" s="48"/>
      <c r="H2161" s="48"/>
      <c r="I2161" s="48"/>
      <c r="J2161" s="48"/>
    </row>
    <row r="2162" spans="1:10">
      <c r="A2162" s="48"/>
      <c r="B2162" s="48"/>
      <c r="C2162" s="48"/>
      <c r="D2162" s="48"/>
      <c r="E2162" s="48"/>
      <c r="F2162" s="48"/>
      <c r="G2162" s="48"/>
      <c r="H2162" s="48"/>
      <c r="I2162" s="48"/>
      <c r="J2162" s="48"/>
    </row>
    <row r="2163" spans="1:10">
      <c r="A2163" s="48"/>
      <c r="B2163" s="48"/>
      <c r="C2163" s="48"/>
      <c r="D2163" s="48"/>
      <c r="E2163" s="48"/>
      <c r="F2163" s="48"/>
      <c r="G2163" s="48"/>
      <c r="H2163" s="48"/>
      <c r="I2163" s="48"/>
      <c r="J2163" s="48"/>
    </row>
    <row r="2164" spans="1:10">
      <c r="A2164" s="48"/>
      <c r="B2164" s="48"/>
      <c r="C2164" s="48"/>
      <c r="D2164" s="48"/>
      <c r="E2164" s="48"/>
      <c r="F2164" s="48"/>
      <c r="G2164" s="48"/>
      <c r="H2164" s="48"/>
      <c r="I2164" s="48"/>
      <c r="J2164" s="48"/>
    </row>
    <row r="2165" spans="1:10">
      <c r="A2165" s="48"/>
      <c r="B2165" s="48"/>
      <c r="C2165" s="48"/>
      <c r="D2165" s="48"/>
      <c r="E2165" s="48"/>
      <c r="F2165" s="48"/>
      <c r="G2165" s="48"/>
      <c r="H2165" s="48"/>
      <c r="I2165" s="48"/>
      <c r="J2165" s="48"/>
    </row>
    <row r="2166" spans="1:10">
      <c r="A2166" s="48"/>
      <c r="B2166" s="48"/>
      <c r="C2166" s="48"/>
      <c r="D2166" s="48"/>
      <c r="E2166" s="48"/>
      <c r="F2166" s="48"/>
      <c r="G2166" s="48"/>
      <c r="H2166" s="48"/>
      <c r="I2166" s="48"/>
      <c r="J2166" s="48"/>
    </row>
    <row r="2167" spans="1:10">
      <c r="A2167" s="48"/>
      <c r="B2167" s="48"/>
      <c r="C2167" s="48"/>
      <c r="D2167" s="48"/>
      <c r="E2167" s="48"/>
      <c r="F2167" s="48"/>
      <c r="G2167" s="48"/>
      <c r="H2167" s="48"/>
      <c r="I2167" s="48"/>
      <c r="J2167" s="48"/>
    </row>
    <row r="2168" spans="1:10">
      <c r="A2168" s="48"/>
      <c r="B2168" s="48"/>
      <c r="C2168" s="48"/>
      <c r="D2168" s="48"/>
      <c r="E2168" s="48"/>
      <c r="F2168" s="48"/>
      <c r="G2168" s="48"/>
      <c r="H2168" s="48"/>
      <c r="I2168" s="48"/>
      <c r="J2168" s="48"/>
    </row>
    <row r="2169" spans="1:10">
      <c r="A2169" s="48"/>
      <c r="B2169" s="48"/>
      <c r="C2169" s="48"/>
      <c r="D2169" s="48"/>
      <c r="E2169" s="48"/>
      <c r="F2169" s="48"/>
      <c r="G2169" s="48"/>
      <c r="H2169" s="48"/>
      <c r="I2169" s="48"/>
      <c r="J2169" s="48"/>
    </row>
    <row r="2170" spans="1:10">
      <c r="A2170" s="48"/>
      <c r="B2170" s="48"/>
      <c r="C2170" s="48"/>
      <c r="D2170" s="48"/>
      <c r="E2170" s="48"/>
      <c r="F2170" s="48"/>
      <c r="G2170" s="48"/>
      <c r="H2170" s="48"/>
      <c r="I2170" s="48"/>
      <c r="J2170" s="48"/>
    </row>
    <row r="2171" spans="1:10">
      <c r="A2171" s="48"/>
      <c r="B2171" s="48"/>
      <c r="C2171" s="48"/>
      <c r="D2171" s="48"/>
      <c r="E2171" s="48"/>
      <c r="F2171" s="48"/>
      <c r="G2171" s="48"/>
      <c r="H2171" s="48"/>
      <c r="I2171" s="48"/>
      <c r="J2171" s="48"/>
    </row>
    <row r="2172" spans="1:10">
      <c r="A2172" s="48"/>
      <c r="B2172" s="48"/>
      <c r="C2172" s="48"/>
      <c r="D2172" s="48"/>
      <c r="E2172" s="48"/>
      <c r="F2172" s="48"/>
      <c r="G2172" s="48"/>
      <c r="H2172" s="48"/>
      <c r="I2172" s="48"/>
      <c r="J2172" s="48"/>
    </row>
    <row r="2173" spans="1:10">
      <c r="A2173" s="48"/>
      <c r="B2173" s="48"/>
      <c r="C2173" s="48"/>
      <c r="D2173" s="48"/>
      <c r="E2173" s="48"/>
      <c r="F2173" s="48"/>
      <c r="G2173" s="48"/>
      <c r="H2173" s="48"/>
      <c r="I2173" s="48"/>
      <c r="J2173" s="48"/>
    </row>
    <row r="2174" spans="1:10">
      <c r="A2174" s="48"/>
      <c r="B2174" s="48"/>
      <c r="C2174" s="48"/>
      <c r="D2174" s="48"/>
      <c r="E2174" s="48"/>
      <c r="F2174" s="48"/>
      <c r="G2174" s="48"/>
      <c r="H2174" s="48"/>
      <c r="I2174" s="48"/>
      <c r="J2174" s="48"/>
    </row>
    <row r="2175" spans="1:10">
      <c r="A2175" s="48"/>
      <c r="B2175" s="48"/>
      <c r="C2175" s="48"/>
      <c r="D2175" s="48"/>
      <c r="E2175" s="48"/>
      <c r="F2175" s="48"/>
      <c r="G2175" s="48"/>
      <c r="H2175" s="48"/>
      <c r="I2175" s="48"/>
      <c r="J2175" s="48"/>
    </row>
    <row r="2176" spans="1:10">
      <c r="A2176" s="48"/>
      <c r="B2176" s="48"/>
      <c r="C2176" s="48"/>
      <c r="D2176" s="48"/>
      <c r="E2176" s="48"/>
      <c r="F2176" s="48"/>
      <c r="G2176" s="48"/>
      <c r="H2176" s="48"/>
      <c r="I2176" s="48"/>
      <c r="J2176" s="48"/>
    </row>
    <row r="2177" spans="1:10">
      <c r="A2177" s="48"/>
      <c r="B2177" s="48"/>
      <c r="C2177" s="48"/>
      <c r="D2177" s="48"/>
      <c r="E2177" s="48"/>
      <c r="F2177" s="48"/>
      <c r="G2177" s="48"/>
      <c r="H2177" s="48"/>
      <c r="I2177" s="48"/>
      <c r="J2177" s="48"/>
    </row>
    <row r="2178" spans="1:10">
      <c r="A2178" s="48"/>
      <c r="B2178" s="48"/>
      <c r="C2178" s="48"/>
      <c r="D2178" s="48"/>
      <c r="E2178" s="48"/>
      <c r="F2178" s="48"/>
      <c r="G2178" s="48"/>
      <c r="H2178" s="48"/>
      <c r="I2178" s="48"/>
      <c r="J2178" s="48"/>
    </row>
    <row r="2179" spans="1:10">
      <c r="A2179" s="48"/>
      <c r="B2179" s="48"/>
      <c r="C2179" s="48"/>
      <c r="D2179" s="48"/>
      <c r="E2179" s="48"/>
      <c r="F2179" s="48"/>
      <c r="G2179" s="48"/>
      <c r="H2179" s="48"/>
      <c r="I2179" s="48"/>
      <c r="J2179" s="48"/>
    </row>
    <row r="2180" spans="1:10">
      <c r="A2180" s="48"/>
      <c r="B2180" s="48"/>
      <c r="C2180" s="48"/>
      <c r="D2180" s="48"/>
      <c r="E2180" s="48"/>
      <c r="F2180" s="48"/>
      <c r="G2180" s="48"/>
      <c r="H2180" s="48"/>
      <c r="I2180" s="48"/>
      <c r="J2180" s="48"/>
    </row>
    <row r="2181" spans="1:10">
      <c r="A2181" s="48"/>
      <c r="B2181" s="48"/>
      <c r="C2181" s="48"/>
      <c r="D2181" s="48"/>
      <c r="E2181" s="48"/>
      <c r="F2181" s="48"/>
      <c r="G2181" s="48"/>
      <c r="H2181" s="48"/>
      <c r="I2181" s="48"/>
      <c r="J2181" s="48"/>
    </row>
    <row r="2182" spans="1:10">
      <c r="A2182" s="48"/>
      <c r="B2182" s="48"/>
      <c r="C2182" s="48"/>
      <c r="D2182" s="48"/>
      <c r="E2182" s="48"/>
      <c r="F2182" s="48"/>
      <c r="G2182" s="48"/>
      <c r="H2182" s="48"/>
      <c r="I2182" s="48"/>
      <c r="J2182" s="48"/>
    </row>
    <row r="2183" spans="1:10">
      <c r="A2183" s="48"/>
      <c r="B2183" s="48"/>
      <c r="C2183" s="48"/>
      <c r="D2183" s="48"/>
      <c r="E2183" s="48"/>
      <c r="F2183" s="48"/>
      <c r="G2183" s="48"/>
      <c r="H2183" s="48"/>
      <c r="I2183" s="48"/>
      <c r="J2183" s="48"/>
    </row>
    <row r="2184" spans="1:10">
      <c r="A2184" s="48"/>
      <c r="B2184" s="48"/>
      <c r="C2184" s="48"/>
      <c r="D2184" s="48"/>
      <c r="E2184" s="48"/>
      <c r="F2184" s="48"/>
      <c r="G2184" s="48"/>
      <c r="H2184" s="48"/>
      <c r="I2184" s="48"/>
      <c r="J2184" s="48"/>
    </row>
    <row r="2185" spans="1:10">
      <c r="A2185" s="48"/>
      <c r="B2185" s="48"/>
      <c r="C2185" s="48"/>
      <c r="D2185" s="48"/>
      <c r="E2185" s="48"/>
      <c r="F2185" s="48"/>
      <c r="G2185" s="48"/>
      <c r="H2185" s="48"/>
      <c r="I2185" s="48"/>
      <c r="J2185" s="48"/>
    </row>
    <row r="2186" spans="1:10">
      <c r="A2186" s="48"/>
      <c r="B2186" s="48"/>
      <c r="C2186" s="48"/>
      <c r="D2186" s="48"/>
      <c r="E2186" s="48"/>
      <c r="F2186" s="48"/>
      <c r="G2186" s="48"/>
      <c r="H2186" s="48"/>
      <c r="I2186" s="48"/>
      <c r="J2186" s="48"/>
    </row>
    <row r="2187" spans="1:10">
      <c r="A2187" s="48"/>
      <c r="B2187" s="48"/>
      <c r="C2187" s="48"/>
      <c r="D2187" s="48"/>
      <c r="E2187" s="48"/>
      <c r="F2187" s="48"/>
      <c r="G2187" s="48"/>
      <c r="H2187" s="48"/>
      <c r="I2187" s="48"/>
      <c r="J2187" s="48"/>
    </row>
    <row r="2188" spans="1:10">
      <c r="A2188" s="48"/>
      <c r="B2188" s="48"/>
      <c r="C2188" s="48"/>
      <c r="D2188" s="48"/>
      <c r="E2188" s="48"/>
      <c r="F2188" s="48"/>
      <c r="G2188" s="48"/>
      <c r="H2188" s="48"/>
      <c r="I2188" s="48"/>
      <c r="J2188" s="48"/>
    </row>
    <row r="2189" spans="1:10">
      <c r="A2189" s="48"/>
      <c r="B2189" s="48"/>
      <c r="C2189" s="48"/>
      <c r="D2189" s="48"/>
      <c r="E2189" s="48"/>
      <c r="F2189" s="48"/>
      <c r="G2189" s="48"/>
      <c r="H2189" s="48"/>
      <c r="I2189" s="48"/>
      <c r="J2189" s="48"/>
    </row>
    <row r="2190" spans="1:10">
      <c r="A2190" s="48"/>
      <c r="B2190" s="48"/>
      <c r="C2190" s="48"/>
      <c r="D2190" s="48"/>
      <c r="E2190" s="48"/>
      <c r="F2190" s="48"/>
      <c r="G2190" s="48"/>
      <c r="H2190" s="48"/>
      <c r="I2190" s="48"/>
      <c r="J2190" s="48"/>
    </row>
    <row r="2191" spans="1:10">
      <c r="A2191" s="48"/>
      <c r="B2191" s="48"/>
      <c r="C2191" s="48"/>
      <c r="D2191" s="48"/>
      <c r="E2191" s="48"/>
      <c r="F2191" s="48"/>
      <c r="G2191" s="48"/>
      <c r="H2191" s="48"/>
      <c r="I2191" s="48"/>
      <c r="J2191" s="48"/>
    </row>
    <row r="2192" spans="1:10">
      <c r="A2192" s="48"/>
      <c r="B2192" s="48"/>
      <c r="C2192" s="48"/>
      <c r="D2192" s="48"/>
      <c r="E2192" s="48"/>
      <c r="F2192" s="48"/>
      <c r="G2192" s="48"/>
      <c r="H2192" s="48"/>
      <c r="I2192" s="48"/>
      <c r="J2192" s="48"/>
    </row>
    <row r="2193" spans="1:10">
      <c r="A2193" s="48"/>
      <c r="B2193" s="48"/>
      <c r="C2193" s="48"/>
      <c r="D2193" s="48"/>
      <c r="E2193" s="48"/>
      <c r="F2193" s="48"/>
      <c r="G2193" s="48"/>
      <c r="H2193" s="48"/>
      <c r="I2193" s="48"/>
      <c r="J2193" s="48"/>
    </row>
    <row r="2194" spans="1:10">
      <c r="A2194" s="48"/>
      <c r="B2194" s="48"/>
      <c r="C2194" s="48"/>
      <c r="D2194" s="48"/>
      <c r="E2194" s="48"/>
      <c r="F2194" s="48"/>
      <c r="G2194" s="48"/>
      <c r="H2194" s="48"/>
      <c r="I2194" s="48"/>
      <c r="J2194" s="48"/>
    </row>
    <row r="2195" spans="1:10">
      <c r="A2195" s="48"/>
      <c r="B2195" s="48"/>
      <c r="C2195" s="48"/>
      <c r="D2195" s="48"/>
      <c r="E2195" s="48"/>
      <c r="F2195" s="48"/>
      <c r="G2195" s="48"/>
      <c r="H2195" s="48"/>
      <c r="I2195" s="48"/>
      <c r="J2195" s="48"/>
    </row>
    <row r="2196" spans="1:10">
      <c r="A2196" s="48"/>
      <c r="B2196" s="48"/>
      <c r="C2196" s="48"/>
      <c r="D2196" s="48"/>
      <c r="E2196" s="48"/>
      <c r="F2196" s="48"/>
      <c r="G2196" s="48"/>
      <c r="H2196" s="48"/>
      <c r="I2196" s="48"/>
      <c r="J2196" s="48"/>
    </row>
    <row r="2197" spans="1:10">
      <c r="A2197" s="48"/>
      <c r="B2197" s="48"/>
      <c r="C2197" s="48"/>
      <c r="D2197" s="48"/>
      <c r="E2197" s="48"/>
      <c r="F2197" s="48"/>
      <c r="G2197" s="48"/>
      <c r="H2197" s="48"/>
      <c r="I2197" s="48"/>
      <c r="J2197" s="48"/>
    </row>
    <row r="2198" spans="1:10">
      <c r="A2198" s="48"/>
      <c r="B2198" s="48"/>
      <c r="C2198" s="48"/>
      <c r="D2198" s="48"/>
      <c r="E2198" s="48"/>
      <c r="F2198" s="48"/>
      <c r="G2198" s="48"/>
      <c r="H2198" s="48"/>
      <c r="I2198" s="48"/>
      <c r="J2198" s="48"/>
    </row>
    <row r="2199" spans="1:10">
      <c r="A2199" s="48"/>
      <c r="B2199" s="48"/>
      <c r="C2199" s="48"/>
      <c r="D2199" s="48"/>
      <c r="E2199" s="48"/>
      <c r="F2199" s="48"/>
      <c r="G2199" s="48"/>
      <c r="H2199" s="48"/>
      <c r="I2199" s="48"/>
      <c r="J2199" s="48"/>
    </row>
    <row r="2200" spans="1:10">
      <c r="A2200" s="48"/>
      <c r="B2200" s="48"/>
      <c r="C2200" s="48"/>
      <c r="D2200" s="48"/>
      <c r="E2200" s="48"/>
      <c r="F2200" s="48"/>
      <c r="G2200" s="48"/>
      <c r="H2200" s="48"/>
      <c r="I2200" s="48"/>
      <c r="J2200" s="48"/>
    </row>
    <row r="2201" spans="1:10">
      <c r="A2201" s="48"/>
      <c r="B2201" s="48"/>
      <c r="C2201" s="48"/>
      <c r="D2201" s="48"/>
      <c r="E2201" s="48"/>
      <c r="F2201" s="48"/>
      <c r="G2201" s="48"/>
      <c r="H2201" s="48"/>
      <c r="I2201" s="48"/>
      <c r="J2201" s="48"/>
    </row>
    <row r="2202" spans="1:10">
      <c r="A2202" s="48"/>
      <c r="B2202" s="48"/>
      <c r="C2202" s="48"/>
      <c r="D2202" s="48"/>
      <c r="E2202" s="48"/>
      <c r="F2202" s="48"/>
      <c r="G2202" s="48"/>
      <c r="H2202" s="48"/>
      <c r="I2202" s="48"/>
      <c r="J2202" s="48"/>
    </row>
    <row r="2203" spans="1:10">
      <c r="A2203" s="48"/>
      <c r="B2203" s="48"/>
      <c r="C2203" s="48"/>
      <c r="D2203" s="48"/>
      <c r="E2203" s="48"/>
      <c r="F2203" s="48"/>
      <c r="G2203" s="48"/>
      <c r="H2203" s="48"/>
      <c r="I2203" s="48"/>
      <c r="J2203" s="48"/>
    </row>
    <row r="2204" spans="1:10">
      <c r="A2204" s="48"/>
      <c r="B2204" s="48"/>
      <c r="C2204" s="48"/>
      <c r="D2204" s="48"/>
      <c r="E2204" s="48"/>
      <c r="F2204" s="48"/>
      <c r="G2204" s="48"/>
      <c r="H2204" s="48"/>
      <c r="I2204" s="48"/>
      <c r="J2204" s="48"/>
    </row>
    <row r="2205" spans="1:10">
      <c r="A2205" s="48"/>
      <c r="B2205" s="48"/>
      <c r="C2205" s="48"/>
      <c r="D2205" s="48"/>
      <c r="E2205" s="48"/>
      <c r="F2205" s="48"/>
      <c r="G2205" s="48"/>
      <c r="H2205" s="48"/>
      <c r="I2205" s="48"/>
      <c r="J2205" s="48"/>
    </row>
    <row r="2206" spans="1:10">
      <c r="A2206" s="48"/>
      <c r="B2206" s="48"/>
      <c r="C2206" s="48"/>
      <c r="D2206" s="48"/>
      <c r="E2206" s="48"/>
      <c r="F2206" s="48"/>
      <c r="G2206" s="48"/>
      <c r="H2206" s="48"/>
      <c r="I2206" s="48"/>
      <c r="J2206" s="48"/>
    </row>
    <row r="2207" spans="1:10">
      <c r="A2207" s="48"/>
      <c r="B2207" s="48"/>
      <c r="C2207" s="48"/>
      <c r="D2207" s="48"/>
      <c r="E2207" s="48"/>
      <c r="F2207" s="48"/>
      <c r="G2207" s="48"/>
      <c r="H2207" s="48"/>
      <c r="I2207" s="48"/>
      <c r="J2207" s="48"/>
    </row>
    <row r="2208" spans="1:10">
      <c r="A2208" s="48"/>
      <c r="B2208" s="48"/>
      <c r="C2208" s="48"/>
      <c r="D2208" s="48"/>
      <c r="E2208" s="48"/>
      <c r="F2208" s="48"/>
      <c r="G2208" s="48"/>
      <c r="H2208" s="48"/>
      <c r="I2208" s="48"/>
      <c r="J2208" s="48"/>
    </row>
    <row r="2209" spans="1:10">
      <c r="A2209" s="48"/>
      <c r="B2209" s="48"/>
      <c r="C2209" s="48"/>
      <c r="D2209" s="48"/>
      <c r="E2209" s="48"/>
      <c r="F2209" s="48"/>
      <c r="G2209" s="48"/>
      <c r="H2209" s="48"/>
      <c r="I2209" s="48"/>
      <c r="J2209" s="48"/>
    </row>
    <row r="2210" spans="1:10">
      <c r="A2210" s="48"/>
      <c r="B2210" s="48"/>
      <c r="C2210" s="48"/>
      <c r="D2210" s="48"/>
      <c r="E2210" s="48"/>
      <c r="F2210" s="48"/>
      <c r="G2210" s="48"/>
      <c r="H2210" s="48"/>
      <c r="I2210" s="48"/>
      <c r="J2210" s="48"/>
    </row>
    <row r="2211" spans="1:10">
      <c r="A2211" s="48"/>
      <c r="B2211" s="48"/>
      <c r="C2211" s="48"/>
      <c r="D2211" s="48"/>
      <c r="E2211" s="48"/>
      <c r="F2211" s="48"/>
      <c r="G2211" s="48"/>
      <c r="H2211" s="48"/>
      <c r="I2211" s="48"/>
      <c r="J2211" s="48"/>
    </row>
    <row r="2212" spans="1:10">
      <c r="A2212" s="48"/>
      <c r="B2212" s="48"/>
      <c r="C2212" s="48"/>
      <c r="D2212" s="48"/>
      <c r="E2212" s="48"/>
      <c r="F2212" s="48"/>
      <c r="G2212" s="48"/>
      <c r="H2212" s="48"/>
      <c r="I2212" s="48"/>
      <c r="J2212" s="48"/>
    </row>
    <row r="2213" spans="1:10">
      <c r="A2213" s="48"/>
      <c r="B2213" s="48"/>
      <c r="C2213" s="48"/>
      <c r="D2213" s="48"/>
      <c r="E2213" s="48"/>
      <c r="F2213" s="48"/>
      <c r="G2213" s="48"/>
      <c r="H2213" s="48"/>
      <c r="I2213" s="48"/>
      <c r="J2213" s="48"/>
    </row>
    <row r="2214" spans="1:10">
      <c r="A2214" s="48"/>
      <c r="B2214" s="48"/>
      <c r="C2214" s="48"/>
      <c r="D2214" s="48"/>
      <c r="E2214" s="48"/>
      <c r="F2214" s="48"/>
      <c r="G2214" s="48"/>
      <c r="H2214" s="48"/>
      <c r="I2214" s="48"/>
      <c r="J2214" s="48"/>
    </row>
    <row r="2215" spans="1:10">
      <c r="A2215" s="48"/>
      <c r="B2215" s="48"/>
      <c r="C2215" s="48"/>
      <c r="D2215" s="48"/>
      <c r="E2215" s="48"/>
      <c r="F2215" s="48"/>
      <c r="G2215" s="48"/>
      <c r="H2215" s="48"/>
      <c r="I2215" s="48"/>
      <c r="J2215" s="48"/>
    </row>
    <row r="2216" spans="1:10">
      <c r="A2216" s="48"/>
      <c r="B2216" s="48"/>
      <c r="C2216" s="48"/>
      <c r="D2216" s="48"/>
      <c r="E2216" s="48"/>
      <c r="F2216" s="48"/>
      <c r="G2216" s="48"/>
      <c r="H2216" s="48"/>
      <c r="I2216" s="48"/>
      <c r="J2216" s="48"/>
    </row>
    <row r="2217" spans="1:10">
      <c r="A2217" s="48"/>
      <c r="B2217" s="48"/>
      <c r="C2217" s="48"/>
      <c r="D2217" s="48"/>
      <c r="E2217" s="48"/>
      <c r="F2217" s="48"/>
      <c r="G2217" s="48"/>
      <c r="H2217" s="48"/>
      <c r="I2217" s="48"/>
      <c r="J2217" s="48"/>
    </row>
    <row r="2218" spans="1:10">
      <c r="A2218" s="48"/>
      <c r="B2218" s="48"/>
      <c r="C2218" s="48"/>
      <c r="D2218" s="48"/>
      <c r="E2218" s="48"/>
      <c r="F2218" s="48"/>
      <c r="G2218" s="48"/>
      <c r="H2218" s="48"/>
      <c r="I2218" s="48"/>
      <c r="J2218" s="48"/>
    </row>
    <row r="2219" spans="1:10">
      <c r="A2219" s="48"/>
      <c r="B2219" s="48"/>
      <c r="C2219" s="48"/>
      <c r="D2219" s="48"/>
      <c r="E2219" s="48"/>
      <c r="F2219" s="48"/>
      <c r="G2219" s="48"/>
      <c r="H2219" s="48"/>
      <c r="I2219" s="48"/>
      <c r="J2219" s="48"/>
    </row>
    <row r="2220" spans="1:10">
      <c r="A2220" s="48"/>
      <c r="B2220" s="48"/>
      <c r="C2220" s="48"/>
      <c r="D2220" s="48"/>
      <c r="E2220" s="48"/>
      <c r="F2220" s="48"/>
      <c r="G2220" s="48"/>
      <c r="H2220" s="48"/>
      <c r="I2220" s="48"/>
      <c r="J2220" s="48"/>
    </row>
    <row r="2221" spans="1:10">
      <c r="A2221" s="48"/>
      <c r="B2221" s="48"/>
      <c r="C2221" s="48"/>
      <c r="D2221" s="48"/>
      <c r="E2221" s="48"/>
      <c r="F2221" s="48"/>
      <c r="G2221" s="48"/>
      <c r="H2221" s="48"/>
      <c r="I2221" s="48"/>
      <c r="J2221" s="48"/>
    </row>
    <row r="2222" spans="1:10">
      <c r="A2222" s="48"/>
      <c r="B2222" s="48"/>
      <c r="C2222" s="48"/>
      <c r="D2222" s="48"/>
      <c r="E2222" s="48"/>
      <c r="F2222" s="48"/>
      <c r="G2222" s="48"/>
      <c r="H2222" s="48"/>
      <c r="I2222" s="48"/>
      <c r="J2222" s="48"/>
    </row>
    <row r="2223" spans="1:10">
      <c r="A2223" s="48"/>
      <c r="B2223" s="48"/>
      <c r="C2223" s="48"/>
      <c r="D2223" s="48"/>
      <c r="E2223" s="48"/>
      <c r="F2223" s="48"/>
      <c r="G2223" s="48"/>
      <c r="H2223" s="48"/>
      <c r="I2223" s="48"/>
      <c r="J2223" s="48"/>
    </row>
    <row r="2224" spans="1:10">
      <c r="A2224" s="48"/>
      <c r="B2224" s="48"/>
      <c r="C2224" s="48"/>
      <c r="D2224" s="48"/>
      <c r="E2224" s="48"/>
      <c r="F2224" s="48"/>
      <c r="G2224" s="48"/>
      <c r="H2224" s="48"/>
      <c r="I2224" s="48"/>
      <c r="J2224" s="48"/>
    </row>
    <row r="2225" spans="1:10">
      <c r="A2225" s="48"/>
      <c r="B2225" s="48"/>
      <c r="C2225" s="48"/>
      <c r="D2225" s="48"/>
      <c r="E2225" s="48"/>
      <c r="F2225" s="48"/>
      <c r="G2225" s="48"/>
      <c r="H2225" s="48"/>
      <c r="I2225" s="48"/>
      <c r="J2225" s="48"/>
    </row>
    <row r="2226" spans="1:10">
      <c r="A2226" s="48"/>
      <c r="B2226" s="48"/>
      <c r="C2226" s="48"/>
      <c r="D2226" s="48"/>
      <c r="E2226" s="48"/>
      <c r="F2226" s="48"/>
      <c r="G2226" s="48"/>
      <c r="H2226" s="48"/>
      <c r="I2226" s="48"/>
      <c r="J2226" s="48"/>
    </row>
    <row r="2227" spans="1:10">
      <c r="A2227" s="48"/>
      <c r="B2227" s="48"/>
      <c r="C2227" s="48"/>
      <c r="D2227" s="48"/>
      <c r="E2227" s="48"/>
      <c r="F2227" s="48"/>
      <c r="G2227" s="48"/>
      <c r="H2227" s="48"/>
      <c r="I2227" s="48"/>
      <c r="J2227" s="48"/>
    </row>
    <row r="2228" spans="1:10">
      <c r="A2228" s="48"/>
      <c r="B2228" s="48"/>
      <c r="C2228" s="48"/>
      <c r="D2228" s="48"/>
      <c r="E2228" s="48"/>
      <c r="F2228" s="48"/>
      <c r="G2228" s="48"/>
      <c r="H2228" s="48"/>
      <c r="I2228" s="48"/>
      <c r="J2228" s="48"/>
    </row>
    <row r="2229" spans="1:10">
      <c r="A2229" s="48"/>
      <c r="B2229" s="48"/>
      <c r="C2229" s="48"/>
      <c r="D2229" s="48"/>
      <c r="E2229" s="48"/>
      <c r="F2229" s="48"/>
      <c r="G2229" s="48"/>
      <c r="H2229" s="48"/>
      <c r="I2229" s="48"/>
      <c r="J2229" s="48"/>
    </row>
    <row r="2230" spans="1:10">
      <c r="A2230" s="48"/>
      <c r="B2230" s="48"/>
      <c r="C2230" s="48"/>
      <c r="D2230" s="48"/>
      <c r="E2230" s="48"/>
      <c r="F2230" s="48"/>
      <c r="G2230" s="48"/>
      <c r="H2230" s="48"/>
      <c r="I2230" s="48"/>
      <c r="J2230" s="48"/>
    </row>
    <row r="2231" spans="1:10">
      <c r="A2231" s="48"/>
      <c r="B2231" s="48"/>
      <c r="C2231" s="48"/>
      <c r="D2231" s="48"/>
      <c r="E2231" s="48"/>
      <c r="F2231" s="48"/>
      <c r="G2231" s="48"/>
      <c r="H2231" s="48"/>
      <c r="I2231" s="48"/>
      <c r="J2231" s="48"/>
    </row>
    <row r="2232" spans="1:10">
      <c r="A2232" s="48"/>
      <c r="B2232" s="48"/>
      <c r="C2232" s="48"/>
      <c r="D2232" s="48"/>
      <c r="E2232" s="48"/>
      <c r="F2232" s="48"/>
      <c r="G2232" s="48"/>
      <c r="H2232" s="48"/>
      <c r="I2232" s="48"/>
      <c r="J2232" s="48"/>
    </row>
    <row r="2233" spans="1:10">
      <c r="A2233" s="48"/>
      <c r="B2233" s="48"/>
      <c r="C2233" s="48"/>
      <c r="D2233" s="48"/>
      <c r="E2233" s="48"/>
      <c r="F2233" s="48"/>
      <c r="G2233" s="48"/>
      <c r="H2233" s="48"/>
      <c r="I2233" s="48"/>
      <c r="J2233" s="48"/>
    </row>
    <row r="2234" spans="1:10">
      <c r="A2234" s="48"/>
      <c r="B2234" s="48"/>
      <c r="C2234" s="48"/>
      <c r="D2234" s="48"/>
      <c r="E2234" s="48"/>
      <c r="F2234" s="48"/>
      <c r="G2234" s="48"/>
      <c r="H2234" s="48"/>
      <c r="I2234" s="48"/>
      <c r="J2234" s="48"/>
    </row>
    <row r="2235" spans="1:10">
      <c r="A2235" s="48"/>
      <c r="B2235" s="48"/>
      <c r="C2235" s="48"/>
      <c r="D2235" s="48"/>
      <c r="E2235" s="48"/>
      <c r="F2235" s="48"/>
      <c r="G2235" s="48"/>
      <c r="H2235" s="48"/>
      <c r="I2235" s="48"/>
      <c r="J2235" s="48"/>
    </row>
    <row r="2236" spans="1:10">
      <c r="A2236" s="48"/>
      <c r="B2236" s="48"/>
      <c r="C2236" s="48"/>
      <c r="D2236" s="48"/>
      <c r="E2236" s="48"/>
      <c r="F2236" s="48"/>
      <c r="G2236" s="48"/>
      <c r="H2236" s="48"/>
      <c r="I2236" s="48"/>
      <c r="J2236" s="48"/>
    </row>
    <row r="2237" spans="1:10">
      <c r="A2237" s="48"/>
      <c r="B2237" s="48"/>
      <c r="C2237" s="48"/>
      <c r="D2237" s="48"/>
      <c r="E2237" s="48"/>
      <c r="F2237" s="48"/>
      <c r="G2237" s="48"/>
      <c r="H2237" s="48"/>
      <c r="I2237" s="48"/>
      <c r="J2237" s="48"/>
    </row>
    <row r="2238" spans="1:10">
      <c r="A2238" s="48"/>
      <c r="B2238" s="48"/>
      <c r="C2238" s="48"/>
      <c r="D2238" s="48"/>
      <c r="E2238" s="48"/>
      <c r="F2238" s="48"/>
      <c r="G2238" s="48"/>
      <c r="H2238" s="48"/>
      <c r="I2238" s="48"/>
      <c r="J2238" s="48"/>
    </row>
    <row r="2239" spans="1:10">
      <c r="A2239" s="48"/>
      <c r="B2239" s="48"/>
      <c r="C2239" s="48"/>
      <c r="D2239" s="48"/>
      <c r="E2239" s="48"/>
      <c r="F2239" s="48"/>
      <c r="G2239" s="48"/>
      <c r="H2239" s="48"/>
      <c r="I2239" s="48"/>
      <c r="J2239" s="48"/>
    </row>
    <row r="2240" spans="1:10">
      <c r="A2240" s="48"/>
      <c r="B2240" s="48"/>
      <c r="C2240" s="48"/>
      <c r="D2240" s="48"/>
      <c r="E2240" s="48"/>
      <c r="F2240" s="48"/>
      <c r="G2240" s="48"/>
      <c r="H2240" s="48"/>
      <c r="I2240" s="48"/>
      <c r="J2240" s="48"/>
    </row>
    <row r="2241" spans="1:10">
      <c r="A2241" s="48"/>
      <c r="B2241" s="48"/>
      <c r="C2241" s="48"/>
      <c r="D2241" s="48"/>
      <c r="E2241" s="48"/>
      <c r="F2241" s="48"/>
      <c r="G2241" s="48"/>
      <c r="H2241" s="48"/>
      <c r="I2241" s="48"/>
      <c r="J2241" s="48"/>
    </row>
    <row r="2242" spans="1:10">
      <c r="A2242" s="48"/>
      <c r="B2242" s="48"/>
      <c r="C2242" s="48"/>
      <c r="D2242" s="48"/>
      <c r="E2242" s="48"/>
      <c r="F2242" s="48"/>
      <c r="G2242" s="48"/>
      <c r="H2242" s="48"/>
      <c r="I2242" s="48"/>
      <c r="J2242" s="48"/>
    </row>
    <row r="2243" spans="1:10">
      <c r="A2243" s="48"/>
      <c r="B2243" s="48"/>
      <c r="C2243" s="48"/>
      <c r="D2243" s="48"/>
      <c r="E2243" s="48"/>
      <c r="F2243" s="48"/>
      <c r="G2243" s="48"/>
      <c r="H2243" s="48"/>
      <c r="I2243" s="48"/>
      <c r="J2243" s="48"/>
    </row>
    <row r="2244" spans="1:10">
      <c r="A2244" s="48"/>
      <c r="B2244" s="48"/>
      <c r="C2244" s="48"/>
      <c r="D2244" s="48"/>
      <c r="E2244" s="48"/>
      <c r="F2244" s="48"/>
      <c r="G2244" s="48"/>
      <c r="H2244" s="48"/>
      <c r="I2244" s="48"/>
      <c r="J2244" s="48"/>
    </row>
    <row r="2245" spans="1:10">
      <c r="A2245" s="48"/>
      <c r="B2245" s="48"/>
      <c r="C2245" s="48"/>
      <c r="D2245" s="48"/>
      <c r="E2245" s="48"/>
      <c r="F2245" s="48"/>
      <c r="G2245" s="48"/>
      <c r="H2245" s="48"/>
      <c r="I2245" s="48"/>
      <c r="J2245" s="48"/>
    </row>
    <row r="2246" spans="1:10">
      <c r="A2246" s="48"/>
      <c r="B2246" s="48"/>
      <c r="C2246" s="48"/>
      <c r="D2246" s="48"/>
      <c r="E2246" s="48"/>
      <c r="F2246" s="48"/>
      <c r="G2246" s="48"/>
      <c r="H2246" s="48"/>
      <c r="I2246" s="48"/>
      <c r="J2246" s="48"/>
    </row>
    <row r="2247" spans="1:10">
      <c r="A2247" s="48"/>
      <c r="B2247" s="48"/>
      <c r="C2247" s="48"/>
      <c r="D2247" s="48"/>
      <c r="E2247" s="48"/>
      <c r="F2247" s="48"/>
      <c r="G2247" s="48"/>
      <c r="H2247" s="48"/>
      <c r="I2247" s="48"/>
      <c r="J2247" s="48"/>
    </row>
    <row r="2248" spans="1:10">
      <c r="A2248" s="48"/>
      <c r="B2248" s="48"/>
      <c r="C2248" s="48"/>
      <c r="D2248" s="48"/>
      <c r="E2248" s="48"/>
      <c r="F2248" s="48"/>
      <c r="G2248" s="48"/>
      <c r="H2248" s="48"/>
      <c r="I2248" s="48"/>
      <c r="J2248" s="48"/>
    </row>
    <row r="2249" spans="1:10">
      <c r="A2249" s="48"/>
      <c r="B2249" s="48"/>
      <c r="C2249" s="48"/>
      <c r="D2249" s="48"/>
      <c r="E2249" s="48"/>
      <c r="F2249" s="48"/>
      <c r="G2249" s="48"/>
      <c r="H2249" s="48"/>
      <c r="I2249" s="48"/>
      <c r="J2249" s="48"/>
    </row>
    <row r="2250" spans="1:10">
      <c r="A2250" s="48"/>
      <c r="B2250" s="48"/>
      <c r="C2250" s="48"/>
      <c r="D2250" s="48"/>
      <c r="E2250" s="48"/>
      <c r="F2250" s="48"/>
      <c r="G2250" s="48"/>
      <c r="H2250" s="48"/>
      <c r="I2250" s="48"/>
      <c r="J2250" s="48"/>
    </row>
    <row r="2251" spans="1:10">
      <c r="A2251" s="48"/>
      <c r="B2251" s="48"/>
      <c r="C2251" s="48"/>
      <c r="D2251" s="48"/>
      <c r="E2251" s="48"/>
      <c r="F2251" s="48"/>
      <c r="G2251" s="48"/>
      <c r="H2251" s="48"/>
      <c r="I2251" s="48"/>
      <c r="J2251" s="48"/>
    </row>
    <row r="2252" spans="1:10">
      <c r="A2252" s="48"/>
      <c r="B2252" s="48"/>
      <c r="C2252" s="48"/>
      <c r="D2252" s="48"/>
      <c r="E2252" s="48"/>
      <c r="F2252" s="48"/>
      <c r="G2252" s="48"/>
      <c r="H2252" s="48"/>
      <c r="I2252" s="48"/>
      <c r="J2252" s="48"/>
    </row>
    <row r="2253" spans="1:10">
      <c r="A2253" s="48"/>
      <c r="B2253" s="48"/>
      <c r="C2253" s="48"/>
      <c r="D2253" s="48"/>
      <c r="E2253" s="48"/>
      <c r="F2253" s="48"/>
      <c r="G2253" s="48"/>
      <c r="H2253" s="48"/>
      <c r="I2253" s="48"/>
      <c r="J2253" s="48"/>
    </row>
    <row r="2254" spans="1:10">
      <c r="A2254" s="48"/>
      <c r="B2254" s="48"/>
      <c r="C2254" s="48"/>
      <c r="D2254" s="48"/>
      <c r="E2254" s="48"/>
      <c r="F2254" s="48"/>
      <c r="G2254" s="48"/>
      <c r="H2254" s="48"/>
      <c r="I2254" s="48"/>
      <c r="J2254" s="48"/>
    </row>
    <row r="2255" spans="1:10">
      <c r="A2255" s="48"/>
      <c r="B2255" s="48"/>
      <c r="C2255" s="48"/>
      <c r="D2255" s="48"/>
      <c r="E2255" s="48"/>
      <c r="F2255" s="48"/>
      <c r="G2255" s="48"/>
      <c r="H2255" s="48"/>
      <c r="I2255" s="48"/>
      <c r="J2255" s="48"/>
    </row>
    <row r="2256" spans="1:10">
      <c r="A2256" s="48"/>
      <c r="B2256" s="48"/>
      <c r="C2256" s="48"/>
      <c r="D2256" s="48"/>
      <c r="E2256" s="48"/>
      <c r="F2256" s="48"/>
      <c r="G2256" s="48"/>
      <c r="H2256" s="48"/>
      <c r="I2256" s="48"/>
      <c r="J2256" s="48"/>
    </row>
    <row r="2257" spans="1:10">
      <c r="A2257" s="48"/>
      <c r="B2257" s="48"/>
      <c r="C2257" s="48"/>
      <c r="D2257" s="48"/>
      <c r="E2257" s="48"/>
      <c r="F2257" s="48"/>
      <c r="G2257" s="48"/>
      <c r="H2257" s="48"/>
      <c r="I2257" s="48"/>
      <c r="J2257" s="48"/>
    </row>
    <row r="2258" spans="1:10">
      <c r="A2258" s="48"/>
      <c r="B2258" s="48"/>
      <c r="C2258" s="48"/>
      <c r="D2258" s="48"/>
      <c r="E2258" s="48"/>
      <c r="F2258" s="48"/>
      <c r="G2258" s="48"/>
      <c r="H2258" s="48"/>
      <c r="I2258" s="48"/>
      <c r="J2258" s="48"/>
    </row>
    <row r="2259" spans="1:10">
      <c r="A2259" s="48"/>
      <c r="B2259" s="48"/>
      <c r="C2259" s="48"/>
      <c r="D2259" s="48"/>
      <c r="E2259" s="48"/>
      <c r="F2259" s="48"/>
      <c r="G2259" s="48"/>
      <c r="H2259" s="48"/>
      <c r="I2259" s="48"/>
      <c r="J2259" s="48"/>
    </row>
    <row r="2260" spans="1:10">
      <c r="A2260" s="48"/>
      <c r="B2260" s="48"/>
      <c r="C2260" s="48"/>
      <c r="D2260" s="48"/>
      <c r="E2260" s="48"/>
      <c r="F2260" s="48"/>
      <c r="G2260" s="48"/>
      <c r="H2260" s="48"/>
      <c r="I2260" s="48"/>
      <c r="J2260" s="48"/>
    </row>
    <row r="2261" spans="1:10">
      <c r="A2261" s="48"/>
      <c r="B2261" s="48"/>
      <c r="C2261" s="48"/>
      <c r="D2261" s="48"/>
      <c r="E2261" s="48"/>
      <c r="F2261" s="48"/>
      <c r="G2261" s="48"/>
      <c r="H2261" s="48"/>
      <c r="I2261" s="48"/>
      <c r="J2261" s="48"/>
    </row>
    <row r="2262" spans="1:10">
      <c r="A2262" s="48"/>
      <c r="B2262" s="48"/>
      <c r="C2262" s="48"/>
      <c r="D2262" s="48"/>
      <c r="E2262" s="48"/>
      <c r="F2262" s="48"/>
      <c r="G2262" s="48"/>
      <c r="H2262" s="48"/>
      <c r="I2262" s="48"/>
      <c r="J2262" s="48"/>
    </row>
    <row r="2263" spans="1:10">
      <c r="A2263" s="48"/>
      <c r="B2263" s="48"/>
      <c r="C2263" s="48"/>
      <c r="D2263" s="48"/>
      <c r="E2263" s="48"/>
      <c r="F2263" s="48"/>
      <c r="G2263" s="48"/>
      <c r="H2263" s="48"/>
      <c r="I2263" s="48"/>
      <c r="J2263" s="48"/>
    </row>
    <row r="2264" spans="1:10">
      <c r="A2264" s="48"/>
      <c r="B2264" s="48"/>
      <c r="C2264" s="48"/>
      <c r="D2264" s="48"/>
      <c r="E2264" s="48"/>
      <c r="F2264" s="48"/>
      <c r="G2264" s="48"/>
      <c r="H2264" s="48"/>
      <c r="I2264" s="48"/>
      <c r="J2264" s="48"/>
    </row>
    <row r="2265" spans="1:10">
      <c r="A2265" s="48"/>
      <c r="B2265" s="48"/>
      <c r="C2265" s="48"/>
      <c r="D2265" s="48"/>
      <c r="E2265" s="48"/>
      <c r="F2265" s="48"/>
      <c r="G2265" s="48"/>
      <c r="H2265" s="48"/>
      <c r="I2265" s="48"/>
      <c r="J2265" s="48"/>
    </row>
    <row r="2266" spans="1:10">
      <c r="A2266" s="48"/>
      <c r="B2266" s="48"/>
      <c r="C2266" s="48"/>
      <c r="D2266" s="48"/>
      <c r="E2266" s="48"/>
      <c r="F2266" s="48"/>
      <c r="G2266" s="48"/>
      <c r="H2266" s="48"/>
      <c r="I2266" s="48"/>
      <c r="J2266" s="48"/>
    </row>
    <row r="2267" spans="1:10">
      <c r="A2267" s="48"/>
      <c r="B2267" s="48"/>
      <c r="C2267" s="48"/>
      <c r="D2267" s="48"/>
      <c r="E2267" s="48"/>
      <c r="F2267" s="48"/>
      <c r="G2267" s="48"/>
      <c r="H2267" s="48"/>
      <c r="I2267" s="48"/>
      <c r="J2267" s="48"/>
    </row>
    <row r="2268" spans="1:10">
      <c r="A2268" s="48"/>
      <c r="B2268" s="48"/>
      <c r="C2268" s="48"/>
      <c r="D2268" s="48"/>
      <c r="E2268" s="48"/>
      <c r="F2268" s="48"/>
      <c r="G2268" s="48"/>
      <c r="H2268" s="48"/>
      <c r="I2268" s="48"/>
      <c r="J2268" s="48"/>
    </row>
    <row r="2269" spans="1:10">
      <c r="A2269" s="48"/>
      <c r="B2269" s="48"/>
      <c r="C2269" s="48"/>
      <c r="D2269" s="48"/>
      <c r="E2269" s="48"/>
      <c r="F2269" s="48"/>
      <c r="G2269" s="48"/>
      <c r="H2269" s="48"/>
      <c r="I2269" s="48"/>
      <c r="J2269" s="48"/>
    </row>
    <row r="2270" spans="1:10">
      <c r="A2270" s="48"/>
      <c r="B2270" s="48"/>
      <c r="C2270" s="48"/>
      <c r="D2270" s="48"/>
      <c r="E2270" s="48"/>
      <c r="F2270" s="48"/>
      <c r="G2270" s="48"/>
      <c r="H2270" s="48"/>
      <c r="I2270" s="48"/>
      <c r="J2270" s="48"/>
    </row>
    <row r="2271" spans="1:10">
      <c r="A2271" s="48"/>
      <c r="B2271" s="48"/>
      <c r="C2271" s="48"/>
      <c r="D2271" s="48"/>
      <c r="E2271" s="48"/>
      <c r="F2271" s="48"/>
      <c r="G2271" s="48"/>
      <c r="H2271" s="48"/>
      <c r="I2271" s="48"/>
      <c r="J2271" s="48"/>
    </row>
    <row r="2272" spans="1:10">
      <c r="A2272" s="48"/>
      <c r="B2272" s="48"/>
      <c r="C2272" s="48"/>
      <c r="D2272" s="48"/>
      <c r="E2272" s="48"/>
      <c r="F2272" s="48"/>
      <c r="G2272" s="48"/>
      <c r="H2272" s="48"/>
      <c r="I2272" s="48"/>
      <c r="J2272" s="48"/>
    </row>
    <row r="2273" spans="1:10">
      <c r="A2273" s="48"/>
      <c r="B2273" s="48"/>
      <c r="C2273" s="48"/>
      <c r="D2273" s="48"/>
      <c r="E2273" s="48"/>
      <c r="F2273" s="48"/>
      <c r="G2273" s="48"/>
      <c r="H2273" s="48"/>
      <c r="I2273" s="48"/>
      <c r="J2273" s="48"/>
    </row>
    <row r="2274" spans="1:10">
      <c r="A2274" s="48"/>
      <c r="B2274" s="48"/>
      <c r="C2274" s="48"/>
      <c r="D2274" s="48"/>
      <c r="E2274" s="48"/>
      <c r="F2274" s="48"/>
      <c r="G2274" s="48"/>
      <c r="H2274" s="48"/>
      <c r="I2274" s="48"/>
      <c r="J2274" s="48"/>
    </row>
    <row r="2275" spans="1:10">
      <c r="A2275" s="48"/>
      <c r="B2275" s="48"/>
      <c r="C2275" s="48"/>
      <c r="D2275" s="48"/>
      <c r="E2275" s="48"/>
      <c r="F2275" s="48"/>
      <c r="G2275" s="48"/>
      <c r="H2275" s="48"/>
      <c r="I2275" s="48"/>
      <c r="J2275" s="48"/>
    </row>
    <row r="2276" spans="1:10">
      <c r="A2276" s="48"/>
      <c r="B2276" s="48"/>
      <c r="C2276" s="48"/>
      <c r="D2276" s="48"/>
      <c r="E2276" s="48"/>
      <c r="F2276" s="48"/>
      <c r="G2276" s="48"/>
      <c r="H2276" s="48"/>
      <c r="I2276" s="48"/>
      <c r="J2276" s="48"/>
    </row>
    <row r="2277" spans="1:10">
      <c r="A2277" s="48"/>
      <c r="B2277" s="48"/>
      <c r="C2277" s="48"/>
      <c r="D2277" s="48"/>
      <c r="E2277" s="48"/>
      <c r="F2277" s="48"/>
      <c r="G2277" s="48"/>
      <c r="H2277" s="48"/>
      <c r="I2277" s="48"/>
      <c r="J2277" s="48"/>
    </row>
    <row r="2278" spans="1:10">
      <c r="A2278" s="48"/>
      <c r="B2278" s="48"/>
      <c r="C2278" s="48"/>
      <c r="D2278" s="48"/>
      <c r="E2278" s="48"/>
      <c r="F2278" s="48"/>
      <c r="G2278" s="48"/>
      <c r="H2278" s="48"/>
      <c r="I2278" s="48"/>
      <c r="J2278" s="48"/>
    </row>
    <row r="2279" spans="1:10">
      <c r="A2279" s="48"/>
      <c r="B2279" s="48"/>
      <c r="C2279" s="48"/>
      <c r="D2279" s="48"/>
      <c r="E2279" s="48"/>
      <c r="F2279" s="48"/>
      <c r="G2279" s="48"/>
      <c r="H2279" s="48"/>
      <c r="I2279" s="48"/>
      <c r="J2279" s="48"/>
    </row>
    <row r="2280" spans="1:10">
      <c r="A2280" s="48"/>
      <c r="B2280" s="48"/>
      <c r="C2280" s="48"/>
      <c r="D2280" s="48"/>
      <c r="E2280" s="48"/>
      <c r="F2280" s="48"/>
      <c r="G2280" s="48"/>
      <c r="H2280" s="48"/>
      <c r="I2280" s="48"/>
      <c r="J2280" s="48"/>
    </row>
    <row r="2281" spans="1:10">
      <c r="A2281" s="48"/>
      <c r="B2281" s="48"/>
      <c r="C2281" s="48"/>
      <c r="D2281" s="48"/>
      <c r="E2281" s="48"/>
      <c r="F2281" s="48"/>
      <c r="G2281" s="48"/>
      <c r="H2281" s="48"/>
      <c r="I2281" s="48"/>
      <c r="J2281" s="48"/>
    </row>
    <row r="2282" spans="1:10">
      <c r="A2282" s="48"/>
      <c r="B2282" s="48"/>
      <c r="C2282" s="48"/>
      <c r="D2282" s="48"/>
      <c r="E2282" s="48"/>
      <c r="F2282" s="48"/>
      <c r="G2282" s="48"/>
      <c r="H2282" s="48"/>
      <c r="I2282" s="48"/>
      <c r="J2282" s="48"/>
    </row>
    <row r="2283" spans="1:10">
      <c r="A2283" s="48"/>
      <c r="B2283" s="48"/>
      <c r="C2283" s="48"/>
      <c r="D2283" s="48"/>
      <c r="E2283" s="48"/>
      <c r="F2283" s="48"/>
      <c r="G2283" s="48"/>
      <c r="H2283" s="48"/>
      <c r="I2283" s="48"/>
      <c r="J2283" s="48"/>
    </row>
    <row r="2284" spans="1:10">
      <c r="A2284" s="48"/>
      <c r="B2284" s="48"/>
      <c r="C2284" s="48"/>
      <c r="D2284" s="48"/>
      <c r="E2284" s="48"/>
      <c r="F2284" s="48"/>
      <c r="G2284" s="48"/>
      <c r="H2284" s="48"/>
      <c r="I2284" s="48"/>
      <c r="J2284" s="48"/>
    </row>
    <row r="2285" spans="1:10">
      <c r="A2285" s="48"/>
      <c r="B2285" s="48"/>
      <c r="C2285" s="48"/>
      <c r="D2285" s="48"/>
      <c r="E2285" s="48"/>
      <c r="F2285" s="48"/>
      <c r="G2285" s="48"/>
      <c r="H2285" s="48"/>
      <c r="I2285" s="48"/>
      <c r="J2285" s="48"/>
    </row>
    <row r="2286" spans="1:10">
      <c r="A2286" s="48"/>
      <c r="B2286" s="48"/>
      <c r="C2286" s="48"/>
      <c r="D2286" s="48"/>
      <c r="E2286" s="48"/>
      <c r="F2286" s="48"/>
      <c r="G2286" s="48"/>
      <c r="H2286" s="48"/>
      <c r="I2286" s="48"/>
      <c r="J2286" s="48"/>
    </row>
    <row r="2287" spans="1:10">
      <c r="A2287" s="48"/>
      <c r="B2287" s="48"/>
      <c r="C2287" s="48"/>
      <c r="D2287" s="48"/>
      <c r="E2287" s="48"/>
      <c r="F2287" s="48"/>
      <c r="G2287" s="48"/>
      <c r="H2287" s="48"/>
      <c r="I2287" s="48"/>
      <c r="J2287" s="48"/>
    </row>
    <row r="2288" spans="1:10">
      <c r="A2288" s="48"/>
      <c r="B2288" s="48"/>
      <c r="C2288" s="48"/>
      <c r="D2288" s="48"/>
      <c r="E2288" s="48"/>
      <c r="F2288" s="48"/>
      <c r="G2288" s="48"/>
      <c r="H2288" s="48"/>
      <c r="I2288" s="48"/>
      <c r="J2288" s="48"/>
    </row>
    <row r="2289" spans="1:10">
      <c r="A2289" s="48"/>
      <c r="B2289" s="48"/>
      <c r="C2289" s="48"/>
      <c r="D2289" s="48"/>
      <c r="E2289" s="48"/>
      <c r="F2289" s="48"/>
      <c r="G2289" s="48"/>
      <c r="H2289" s="48"/>
      <c r="I2289" s="48"/>
      <c r="J2289" s="48"/>
    </row>
    <row r="2290" spans="1:10">
      <c r="A2290" s="48"/>
      <c r="B2290" s="48"/>
      <c r="C2290" s="48"/>
      <c r="D2290" s="48"/>
      <c r="E2290" s="48"/>
      <c r="F2290" s="48"/>
      <c r="G2290" s="48"/>
      <c r="H2290" s="48"/>
      <c r="I2290" s="48"/>
      <c r="J2290" s="48"/>
    </row>
    <row r="2291" spans="1:10">
      <c r="A2291" s="48"/>
      <c r="B2291" s="48"/>
      <c r="C2291" s="48"/>
      <c r="D2291" s="48"/>
      <c r="E2291" s="48"/>
      <c r="F2291" s="48"/>
      <c r="G2291" s="48"/>
      <c r="H2291" s="48"/>
      <c r="I2291" s="48"/>
      <c r="J2291" s="48"/>
    </row>
    <row r="2292" spans="1:10">
      <c r="A2292" s="48"/>
      <c r="B2292" s="48"/>
      <c r="C2292" s="48"/>
      <c r="D2292" s="48"/>
      <c r="E2292" s="48"/>
      <c r="F2292" s="48"/>
      <c r="G2292" s="48"/>
      <c r="H2292" s="48"/>
      <c r="I2292" s="48"/>
      <c r="J2292" s="48"/>
    </row>
    <row r="2293" spans="1:10">
      <c r="A2293" s="48"/>
      <c r="B2293" s="48"/>
      <c r="C2293" s="48"/>
      <c r="D2293" s="48"/>
      <c r="E2293" s="48"/>
      <c r="F2293" s="48"/>
      <c r="G2293" s="48"/>
      <c r="H2293" s="48"/>
      <c r="I2293" s="48"/>
      <c r="J2293" s="48"/>
    </row>
    <row r="2294" spans="1:10">
      <c r="A2294" s="48"/>
      <c r="B2294" s="48"/>
      <c r="C2294" s="48"/>
      <c r="D2294" s="48"/>
      <c r="E2294" s="48"/>
      <c r="F2294" s="48"/>
      <c r="G2294" s="48"/>
      <c r="H2294" s="48"/>
      <c r="I2294" s="48"/>
      <c r="J2294" s="48"/>
    </row>
    <row r="2295" spans="1:10">
      <c r="A2295" s="48"/>
      <c r="B2295" s="48"/>
      <c r="C2295" s="48"/>
      <c r="D2295" s="48"/>
      <c r="E2295" s="48"/>
      <c r="F2295" s="48"/>
      <c r="G2295" s="48"/>
      <c r="H2295" s="48"/>
      <c r="I2295" s="48"/>
      <c r="J2295" s="48"/>
    </row>
    <row r="2296" spans="1:10">
      <c r="A2296" s="48"/>
      <c r="B2296" s="48"/>
      <c r="C2296" s="48"/>
      <c r="D2296" s="48"/>
      <c r="E2296" s="48"/>
      <c r="F2296" s="48"/>
      <c r="G2296" s="48"/>
      <c r="H2296" s="48"/>
      <c r="I2296" s="48"/>
      <c r="J2296" s="48"/>
    </row>
    <row r="2297" spans="1:10">
      <c r="A2297" s="48"/>
      <c r="B2297" s="48"/>
      <c r="C2297" s="48"/>
      <c r="D2297" s="48"/>
      <c r="E2297" s="48"/>
      <c r="F2297" s="48"/>
      <c r="G2297" s="48"/>
      <c r="H2297" s="48"/>
      <c r="I2297" s="48"/>
      <c r="J2297" s="48"/>
    </row>
    <row r="2298" spans="1:10">
      <c r="A2298" s="48"/>
      <c r="B2298" s="48"/>
      <c r="C2298" s="48"/>
      <c r="D2298" s="48"/>
      <c r="E2298" s="48"/>
      <c r="F2298" s="48"/>
      <c r="G2298" s="48"/>
      <c r="H2298" s="48"/>
      <c r="I2298" s="48"/>
      <c r="J2298" s="48"/>
    </row>
    <row r="2299" spans="1:10">
      <c r="A2299" s="48"/>
      <c r="B2299" s="48"/>
      <c r="C2299" s="48"/>
      <c r="D2299" s="48"/>
      <c r="E2299" s="48"/>
      <c r="F2299" s="48"/>
      <c r="G2299" s="48"/>
      <c r="H2299" s="48"/>
      <c r="I2299" s="48"/>
      <c r="J2299" s="48"/>
    </row>
    <row r="2300" spans="1:10">
      <c r="A2300" s="48"/>
      <c r="B2300" s="48"/>
      <c r="C2300" s="48"/>
      <c r="D2300" s="48"/>
      <c r="E2300" s="48"/>
      <c r="F2300" s="48"/>
      <c r="G2300" s="48"/>
      <c r="H2300" s="48"/>
      <c r="I2300" s="48"/>
      <c r="J2300" s="48"/>
    </row>
    <row r="2301" spans="1:10">
      <c r="A2301" s="48"/>
      <c r="B2301" s="48"/>
      <c r="C2301" s="48"/>
      <c r="D2301" s="48"/>
      <c r="E2301" s="48"/>
      <c r="F2301" s="48"/>
      <c r="G2301" s="48"/>
      <c r="H2301" s="48"/>
      <c r="I2301" s="48"/>
      <c r="J2301" s="48"/>
    </row>
    <row r="2302" spans="1:10">
      <c r="A2302" s="48"/>
      <c r="B2302" s="48"/>
      <c r="C2302" s="48"/>
      <c r="D2302" s="48"/>
      <c r="E2302" s="48"/>
      <c r="F2302" s="48"/>
      <c r="G2302" s="48"/>
      <c r="H2302" s="48"/>
      <c r="I2302" s="48"/>
      <c r="J2302" s="48"/>
    </row>
    <row r="2303" spans="1:10">
      <c r="A2303" s="48"/>
      <c r="B2303" s="48"/>
      <c r="C2303" s="48"/>
      <c r="D2303" s="48"/>
      <c r="E2303" s="48"/>
      <c r="F2303" s="48"/>
      <c r="G2303" s="48"/>
      <c r="H2303" s="48"/>
      <c r="I2303" s="48"/>
      <c r="J2303" s="48"/>
    </row>
    <row r="2304" spans="1:10">
      <c r="A2304" s="48"/>
      <c r="B2304" s="48"/>
      <c r="C2304" s="48"/>
      <c r="D2304" s="48"/>
      <c r="E2304" s="48"/>
      <c r="F2304" s="48"/>
      <c r="G2304" s="48"/>
      <c r="H2304" s="48"/>
      <c r="I2304" s="48"/>
      <c r="J2304" s="48"/>
    </row>
    <row r="2305" spans="1:10">
      <c r="A2305" s="48"/>
      <c r="B2305" s="48"/>
      <c r="C2305" s="48"/>
      <c r="D2305" s="48"/>
      <c r="E2305" s="48"/>
      <c r="F2305" s="48"/>
      <c r="G2305" s="48"/>
      <c r="H2305" s="48"/>
      <c r="I2305" s="48"/>
      <c r="J2305" s="48"/>
    </row>
    <row r="2306" spans="1:10">
      <c r="A2306" s="48"/>
      <c r="B2306" s="48"/>
      <c r="C2306" s="48"/>
      <c r="D2306" s="48"/>
      <c r="E2306" s="48"/>
      <c r="F2306" s="48"/>
      <c r="G2306" s="48"/>
      <c r="H2306" s="48"/>
      <c r="I2306" s="48"/>
      <c r="J2306" s="48"/>
    </row>
    <row r="2307" spans="1:10">
      <c r="A2307" s="48"/>
      <c r="B2307" s="48"/>
      <c r="C2307" s="48"/>
      <c r="D2307" s="48"/>
      <c r="E2307" s="48"/>
      <c r="F2307" s="48"/>
      <c r="G2307" s="48"/>
      <c r="H2307" s="48"/>
      <c r="I2307" s="48"/>
      <c r="J2307" s="48"/>
    </row>
    <row r="2308" spans="1:10">
      <c r="A2308" s="48"/>
      <c r="B2308" s="48"/>
      <c r="C2308" s="48"/>
      <c r="D2308" s="48"/>
      <c r="E2308" s="48"/>
      <c r="F2308" s="48"/>
      <c r="G2308" s="48"/>
      <c r="H2308" s="48"/>
      <c r="I2308" s="48"/>
      <c r="J2308" s="48"/>
    </row>
    <row r="2309" spans="1:10">
      <c r="A2309" s="48"/>
      <c r="B2309" s="48"/>
      <c r="C2309" s="48"/>
      <c r="D2309" s="48"/>
      <c r="E2309" s="48"/>
      <c r="F2309" s="48"/>
      <c r="G2309" s="48"/>
      <c r="H2309" s="48"/>
      <c r="I2309" s="48"/>
      <c r="J2309" s="48"/>
    </row>
    <row r="2310" spans="1:10">
      <c r="A2310" s="48"/>
      <c r="B2310" s="48"/>
      <c r="C2310" s="48"/>
      <c r="D2310" s="48"/>
      <c r="E2310" s="48"/>
      <c r="F2310" s="48"/>
      <c r="G2310" s="48"/>
      <c r="H2310" s="48"/>
      <c r="I2310" s="48"/>
      <c r="J2310" s="48"/>
    </row>
    <row r="2311" spans="1:10">
      <c r="A2311" s="48"/>
      <c r="B2311" s="48"/>
      <c r="C2311" s="48"/>
      <c r="D2311" s="48"/>
      <c r="E2311" s="48"/>
      <c r="F2311" s="48"/>
      <c r="G2311" s="48"/>
      <c r="H2311" s="48"/>
      <c r="I2311" s="48"/>
      <c r="J2311" s="48"/>
    </row>
    <row r="2312" spans="1:10">
      <c r="A2312" s="48"/>
      <c r="B2312" s="48"/>
      <c r="C2312" s="48"/>
      <c r="D2312" s="48"/>
      <c r="E2312" s="48"/>
      <c r="F2312" s="48"/>
      <c r="G2312" s="48"/>
      <c r="H2312" s="48"/>
      <c r="I2312" s="48"/>
      <c r="J2312" s="48"/>
    </row>
    <row r="2313" spans="1:10">
      <c r="A2313" s="48"/>
      <c r="B2313" s="48"/>
      <c r="C2313" s="48"/>
      <c r="D2313" s="48"/>
      <c r="E2313" s="48"/>
      <c r="F2313" s="48"/>
      <c r="G2313" s="48"/>
      <c r="H2313" s="48"/>
      <c r="I2313" s="48"/>
      <c r="J2313" s="48"/>
    </row>
    <row r="2314" spans="1:10">
      <c r="A2314" s="48"/>
      <c r="B2314" s="48"/>
      <c r="C2314" s="48"/>
      <c r="D2314" s="48"/>
      <c r="E2314" s="48"/>
      <c r="F2314" s="48"/>
      <c r="G2314" s="48"/>
      <c r="H2314" s="48"/>
      <c r="I2314" s="48"/>
      <c r="J2314" s="48"/>
    </row>
    <row r="2315" spans="1:10">
      <c r="A2315" s="48"/>
      <c r="B2315" s="48"/>
      <c r="C2315" s="48"/>
      <c r="D2315" s="48"/>
      <c r="E2315" s="48"/>
      <c r="F2315" s="48"/>
      <c r="G2315" s="48"/>
      <c r="H2315" s="48"/>
      <c r="I2315" s="48"/>
      <c r="J2315" s="48"/>
    </row>
    <row r="2316" spans="1:10">
      <c r="A2316" s="48"/>
      <c r="B2316" s="48"/>
      <c r="C2316" s="48"/>
      <c r="D2316" s="48"/>
      <c r="E2316" s="48"/>
      <c r="F2316" s="48"/>
      <c r="G2316" s="48"/>
      <c r="H2316" s="48"/>
      <c r="I2316" s="48"/>
      <c r="J2316" s="48"/>
    </row>
    <row r="2317" spans="1:10">
      <c r="A2317" s="48"/>
      <c r="B2317" s="48"/>
      <c r="C2317" s="48"/>
      <c r="D2317" s="48"/>
      <c r="E2317" s="48"/>
      <c r="F2317" s="48"/>
      <c r="G2317" s="48"/>
      <c r="H2317" s="48"/>
      <c r="I2317" s="48"/>
      <c r="J2317" s="48"/>
    </row>
    <row r="2318" spans="1:10">
      <c r="A2318" s="48"/>
      <c r="B2318" s="48"/>
      <c r="C2318" s="48"/>
      <c r="D2318" s="48"/>
      <c r="E2318" s="48"/>
      <c r="F2318" s="48"/>
      <c r="G2318" s="48"/>
      <c r="H2318" s="48"/>
      <c r="I2318" s="48"/>
      <c r="J2318" s="48"/>
    </row>
    <row r="2319" spans="1:10">
      <c r="A2319" s="48"/>
      <c r="B2319" s="48"/>
      <c r="C2319" s="48"/>
      <c r="D2319" s="48"/>
      <c r="E2319" s="48"/>
      <c r="F2319" s="48"/>
      <c r="G2319" s="48"/>
      <c r="H2319" s="48"/>
      <c r="I2319" s="48"/>
      <c r="J2319" s="48"/>
    </row>
    <row r="2320" spans="1:10">
      <c r="A2320" s="48"/>
      <c r="B2320" s="48"/>
      <c r="C2320" s="48"/>
      <c r="D2320" s="48"/>
      <c r="E2320" s="48"/>
      <c r="F2320" s="48"/>
      <c r="G2320" s="48"/>
      <c r="H2320" s="48"/>
      <c r="I2320" s="48"/>
      <c r="J2320" s="48"/>
    </row>
    <row r="2321" spans="1:10">
      <c r="A2321" s="48"/>
      <c r="B2321" s="48"/>
      <c r="C2321" s="48"/>
      <c r="D2321" s="48"/>
      <c r="E2321" s="48"/>
      <c r="F2321" s="48"/>
      <c r="G2321" s="48"/>
      <c r="H2321" s="48"/>
      <c r="I2321" s="48"/>
      <c r="J2321" s="48"/>
    </row>
    <row r="2322" spans="1:10">
      <c r="A2322" s="48"/>
      <c r="B2322" s="48"/>
      <c r="C2322" s="48"/>
      <c r="D2322" s="48"/>
      <c r="E2322" s="48"/>
      <c r="F2322" s="48"/>
      <c r="G2322" s="48"/>
      <c r="H2322" s="48"/>
      <c r="I2322" s="48"/>
      <c r="J2322" s="48"/>
    </row>
    <row r="2323" spans="1:10">
      <c r="A2323" s="48"/>
      <c r="B2323" s="48"/>
      <c r="C2323" s="48"/>
      <c r="D2323" s="48"/>
      <c r="E2323" s="48"/>
      <c r="F2323" s="48"/>
      <c r="G2323" s="48"/>
      <c r="H2323" s="48"/>
      <c r="I2323" s="48"/>
      <c r="J2323" s="48"/>
    </row>
    <row r="2324" spans="1:10">
      <c r="A2324" s="48"/>
      <c r="B2324" s="48"/>
      <c r="C2324" s="48"/>
      <c r="D2324" s="48"/>
      <c r="E2324" s="48"/>
      <c r="F2324" s="48"/>
      <c r="G2324" s="48"/>
      <c r="H2324" s="48"/>
      <c r="I2324" s="48"/>
      <c r="J2324" s="48"/>
    </row>
    <row r="2325" spans="1:10">
      <c r="A2325" s="48"/>
      <c r="B2325" s="48"/>
      <c r="C2325" s="48"/>
      <c r="D2325" s="48"/>
      <c r="E2325" s="48"/>
      <c r="F2325" s="48"/>
      <c r="G2325" s="48"/>
      <c r="H2325" s="48"/>
      <c r="I2325" s="48"/>
      <c r="J2325" s="48"/>
    </row>
    <row r="2326" spans="1:10">
      <c r="A2326" s="48"/>
      <c r="B2326" s="48"/>
      <c r="C2326" s="48"/>
      <c r="D2326" s="48"/>
      <c r="E2326" s="48"/>
      <c r="F2326" s="48"/>
      <c r="G2326" s="48"/>
      <c r="H2326" s="48"/>
      <c r="I2326" s="48"/>
      <c r="J2326" s="48"/>
    </row>
    <row r="2327" spans="1:10">
      <c r="A2327" s="48"/>
      <c r="B2327" s="48"/>
      <c r="C2327" s="48"/>
      <c r="D2327" s="48"/>
      <c r="E2327" s="48"/>
      <c r="F2327" s="48"/>
      <c r="G2327" s="48"/>
      <c r="H2327" s="48"/>
      <c r="I2327" s="48"/>
      <c r="J2327" s="48"/>
    </row>
    <row r="2328" spans="1:10">
      <c r="A2328" s="48"/>
      <c r="B2328" s="48"/>
      <c r="C2328" s="48"/>
      <c r="D2328" s="48"/>
      <c r="E2328" s="48"/>
      <c r="F2328" s="48"/>
      <c r="G2328" s="48"/>
      <c r="H2328" s="48"/>
      <c r="I2328" s="48"/>
      <c r="J2328" s="48"/>
    </row>
    <row r="2329" spans="1:10">
      <c r="A2329" s="48"/>
      <c r="B2329" s="48"/>
      <c r="C2329" s="48"/>
      <c r="D2329" s="48"/>
      <c r="E2329" s="48"/>
      <c r="F2329" s="48"/>
      <c r="G2329" s="48"/>
      <c r="H2329" s="48"/>
      <c r="I2329" s="48"/>
      <c r="J2329" s="48"/>
    </row>
    <row r="2330" spans="1:10">
      <c r="A2330" s="48"/>
      <c r="B2330" s="48"/>
      <c r="C2330" s="48"/>
      <c r="D2330" s="48"/>
      <c r="E2330" s="48"/>
      <c r="F2330" s="48"/>
      <c r="G2330" s="48"/>
      <c r="H2330" s="48"/>
      <c r="I2330" s="48"/>
      <c r="J2330" s="48"/>
    </row>
    <row r="2331" spans="1:10">
      <c r="A2331" s="48"/>
      <c r="B2331" s="48"/>
      <c r="C2331" s="48"/>
      <c r="D2331" s="48"/>
      <c r="E2331" s="48"/>
      <c r="F2331" s="48"/>
      <c r="G2331" s="48"/>
      <c r="H2331" s="48"/>
      <c r="I2331" s="48"/>
      <c r="J2331" s="48"/>
    </row>
    <row r="2332" spans="1:10">
      <c r="A2332" s="48"/>
      <c r="B2332" s="48"/>
      <c r="C2332" s="48"/>
      <c r="D2332" s="48"/>
      <c r="E2332" s="48"/>
      <c r="F2332" s="48"/>
      <c r="G2332" s="48"/>
      <c r="H2332" s="48"/>
      <c r="I2332" s="48"/>
      <c r="J2332" s="48"/>
    </row>
    <row r="2333" spans="1:10">
      <c r="A2333" s="48"/>
      <c r="B2333" s="48"/>
      <c r="C2333" s="48"/>
      <c r="D2333" s="48"/>
      <c r="E2333" s="48"/>
      <c r="F2333" s="48"/>
      <c r="G2333" s="48"/>
      <c r="H2333" s="48"/>
      <c r="I2333" s="48"/>
      <c r="J2333" s="48"/>
    </row>
    <row r="2334" spans="1:10">
      <c r="A2334" s="48"/>
      <c r="B2334" s="48"/>
      <c r="C2334" s="48"/>
      <c r="D2334" s="48"/>
      <c r="E2334" s="48"/>
      <c r="F2334" s="48"/>
      <c r="G2334" s="48"/>
      <c r="H2334" s="48"/>
      <c r="I2334" s="48"/>
      <c r="J2334" s="48"/>
    </row>
    <row r="2335" spans="1:10">
      <c r="A2335" s="48"/>
      <c r="B2335" s="48"/>
      <c r="C2335" s="48"/>
      <c r="D2335" s="48"/>
      <c r="E2335" s="48"/>
      <c r="F2335" s="48"/>
      <c r="G2335" s="48"/>
      <c r="H2335" s="48"/>
      <c r="I2335" s="48"/>
      <c r="J2335" s="48"/>
    </row>
    <row r="2336" spans="1:10">
      <c r="A2336" s="48"/>
      <c r="B2336" s="48"/>
      <c r="C2336" s="48"/>
      <c r="D2336" s="48"/>
      <c r="E2336" s="48"/>
      <c r="F2336" s="48"/>
      <c r="G2336" s="48"/>
      <c r="H2336" s="48"/>
      <c r="I2336" s="48"/>
      <c r="J2336" s="48"/>
    </row>
    <row r="2337" spans="1:10">
      <c r="A2337" s="48"/>
      <c r="B2337" s="48"/>
      <c r="C2337" s="48"/>
      <c r="D2337" s="48"/>
      <c r="E2337" s="48"/>
      <c r="F2337" s="48"/>
      <c r="G2337" s="48"/>
      <c r="H2337" s="48"/>
      <c r="I2337" s="48"/>
      <c r="J2337" s="48"/>
    </row>
    <row r="2338" spans="1:10">
      <c r="A2338" s="48"/>
      <c r="B2338" s="48"/>
      <c r="C2338" s="48"/>
      <c r="D2338" s="48"/>
      <c r="E2338" s="48"/>
      <c r="F2338" s="48"/>
      <c r="G2338" s="48"/>
      <c r="H2338" s="48"/>
      <c r="I2338" s="48"/>
      <c r="J2338" s="48"/>
    </row>
    <row r="2339" spans="1:10">
      <c r="A2339" s="48"/>
      <c r="B2339" s="48"/>
      <c r="C2339" s="48"/>
      <c r="D2339" s="48"/>
      <c r="E2339" s="48"/>
      <c r="F2339" s="48"/>
      <c r="G2339" s="48"/>
      <c r="H2339" s="48"/>
      <c r="I2339" s="48"/>
      <c r="J2339" s="48"/>
    </row>
    <row r="2340" spans="1:10">
      <c r="A2340" s="48"/>
      <c r="B2340" s="48"/>
      <c r="C2340" s="48"/>
      <c r="D2340" s="48"/>
      <c r="E2340" s="48"/>
      <c r="F2340" s="48"/>
      <c r="G2340" s="48"/>
      <c r="H2340" s="48"/>
      <c r="I2340" s="48"/>
      <c r="J2340" s="48"/>
    </row>
    <row r="2341" spans="1:10">
      <c r="A2341" s="48"/>
      <c r="B2341" s="48"/>
      <c r="C2341" s="48"/>
      <c r="D2341" s="48"/>
      <c r="E2341" s="48"/>
      <c r="F2341" s="48"/>
      <c r="G2341" s="48"/>
      <c r="H2341" s="48"/>
      <c r="I2341" s="48"/>
      <c r="J2341" s="48"/>
    </row>
    <row r="2342" spans="1:10">
      <c r="A2342" s="48"/>
      <c r="B2342" s="48"/>
      <c r="C2342" s="48"/>
      <c r="D2342" s="48"/>
      <c r="E2342" s="48"/>
      <c r="F2342" s="48"/>
      <c r="G2342" s="48"/>
      <c r="H2342" s="48"/>
      <c r="I2342" s="48"/>
      <c r="J2342" s="48"/>
    </row>
    <row r="2343" spans="1:10">
      <c r="A2343" s="48"/>
      <c r="B2343" s="48"/>
      <c r="C2343" s="48"/>
      <c r="D2343" s="48"/>
      <c r="E2343" s="48"/>
      <c r="F2343" s="48"/>
      <c r="G2343" s="48"/>
      <c r="H2343" s="48"/>
      <c r="I2343" s="48"/>
      <c r="J2343" s="48"/>
    </row>
    <row r="2344" spans="1:10">
      <c r="A2344" s="48"/>
      <c r="B2344" s="48"/>
      <c r="C2344" s="48"/>
      <c r="D2344" s="48"/>
      <c r="E2344" s="48"/>
      <c r="F2344" s="48"/>
      <c r="G2344" s="48"/>
      <c r="H2344" s="48"/>
      <c r="I2344" s="48"/>
      <c r="J2344" s="48"/>
    </row>
    <row r="2345" spans="1:10">
      <c r="A2345" s="48"/>
      <c r="B2345" s="48"/>
      <c r="C2345" s="48"/>
      <c r="D2345" s="48"/>
      <c r="E2345" s="48"/>
      <c r="F2345" s="48"/>
      <c r="G2345" s="48"/>
      <c r="H2345" s="48"/>
      <c r="I2345" s="48"/>
      <c r="J2345" s="48"/>
    </row>
    <row r="2346" spans="1:10">
      <c r="A2346" s="48"/>
      <c r="B2346" s="48"/>
      <c r="C2346" s="48"/>
      <c r="D2346" s="48"/>
      <c r="E2346" s="48"/>
      <c r="F2346" s="48"/>
      <c r="G2346" s="48"/>
      <c r="H2346" s="48"/>
      <c r="I2346" s="48"/>
      <c r="J2346" s="48"/>
    </row>
    <row r="2347" spans="1:10">
      <c r="A2347" s="48"/>
      <c r="B2347" s="48"/>
      <c r="C2347" s="48"/>
      <c r="D2347" s="48"/>
      <c r="E2347" s="48"/>
      <c r="F2347" s="48"/>
      <c r="G2347" s="48"/>
      <c r="H2347" s="48"/>
      <c r="I2347" s="48"/>
      <c r="J2347" s="48"/>
    </row>
    <row r="2348" spans="1:10">
      <c r="A2348" s="48"/>
      <c r="B2348" s="48"/>
      <c r="C2348" s="48"/>
      <c r="D2348" s="48"/>
      <c r="E2348" s="48"/>
      <c r="F2348" s="48"/>
      <c r="G2348" s="48"/>
      <c r="H2348" s="48"/>
      <c r="I2348" s="48"/>
      <c r="J2348" s="48"/>
    </row>
    <row r="2349" spans="1:10">
      <c r="A2349" s="48"/>
      <c r="B2349" s="48"/>
      <c r="C2349" s="48"/>
      <c r="D2349" s="48"/>
      <c r="E2349" s="48"/>
      <c r="F2349" s="48"/>
      <c r="G2349" s="48"/>
      <c r="H2349" s="48"/>
      <c r="I2349" s="48"/>
      <c r="J2349" s="48"/>
    </row>
    <row r="2350" spans="1:10">
      <c r="A2350" s="48"/>
      <c r="B2350" s="48"/>
      <c r="C2350" s="48"/>
      <c r="D2350" s="48"/>
      <c r="E2350" s="48"/>
      <c r="F2350" s="48"/>
      <c r="G2350" s="48"/>
      <c r="H2350" s="48"/>
      <c r="I2350" s="48"/>
      <c r="J2350" s="48"/>
    </row>
    <row r="2351" spans="1:10">
      <c r="A2351" s="48"/>
      <c r="B2351" s="48"/>
      <c r="C2351" s="48"/>
      <c r="D2351" s="48"/>
      <c r="E2351" s="48"/>
      <c r="F2351" s="48"/>
      <c r="G2351" s="48"/>
      <c r="H2351" s="48"/>
      <c r="I2351" s="48"/>
      <c r="J2351" s="48"/>
    </row>
    <row r="2352" spans="1:10">
      <c r="A2352" s="48"/>
      <c r="B2352" s="48"/>
      <c r="C2352" s="48"/>
      <c r="D2352" s="48"/>
      <c r="E2352" s="48"/>
      <c r="F2352" s="48"/>
      <c r="G2352" s="48"/>
      <c r="H2352" s="48"/>
      <c r="I2352" s="48"/>
      <c r="J2352" s="48"/>
    </row>
    <row r="2353" spans="1:10">
      <c r="A2353" s="48"/>
      <c r="B2353" s="48"/>
      <c r="C2353" s="48"/>
      <c r="D2353" s="48"/>
      <c r="E2353" s="48"/>
      <c r="F2353" s="48"/>
      <c r="G2353" s="48"/>
      <c r="H2353" s="48"/>
      <c r="I2353" s="48"/>
      <c r="J2353" s="48"/>
    </row>
    <row r="2354" spans="1:10">
      <c r="A2354" s="48"/>
      <c r="B2354" s="48"/>
      <c r="C2354" s="48"/>
      <c r="D2354" s="48"/>
      <c r="E2354" s="48"/>
      <c r="F2354" s="48"/>
      <c r="G2354" s="48"/>
      <c r="H2354" s="48"/>
      <c r="I2354" s="48"/>
      <c r="J2354" s="48"/>
    </row>
    <row r="2355" spans="1:10">
      <c r="A2355" s="48"/>
      <c r="B2355" s="48"/>
      <c r="C2355" s="48"/>
      <c r="D2355" s="48"/>
      <c r="E2355" s="48"/>
      <c r="F2355" s="48"/>
      <c r="G2355" s="48"/>
      <c r="H2355" s="48"/>
      <c r="I2355" s="48"/>
      <c r="J2355" s="48"/>
    </row>
    <row r="2356" spans="1:10">
      <c r="A2356" s="48"/>
      <c r="B2356" s="48"/>
      <c r="C2356" s="48"/>
      <c r="D2356" s="48"/>
      <c r="E2356" s="48"/>
      <c r="F2356" s="48"/>
      <c r="G2356" s="48"/>
      <c r="H2356" s="48"/>
      <c r="I2356" s="48"/>
      <c r="J2356" s="48"/>
    </row>
    <row r="2357" spans="1:10">
      <c r="A2357" s="48"/>
      <c r="B2357" s="48"/>
      <c r="C2357" s="48"/>
      <c r="D2357" s="48"/>
      <c r="E2357" s="48"/>
      <c r="F2357" s="48"/>
      <c r="G2357" s="48"/>
      <c r="H2357" s="48"/>
      <c r="I2357" s="48"/>
      <c r="J2357" s="48"/>
    </row>
    <row r="2358" spans="1:10">
      <c r="A2358" s="48"/>
      <c r="B2358" s="48"/>
      <c r="C2358" s="48"/>
      <c r="D2358" s="48"/>
      <c r="E2358" s="48"/>
      <c r="F2358" s="48"/>
      <c r="G2358" s="48"/>
      <c r="H2358" s="48"/>
      <c r="I2358" s="48"/>
      <c r="J2358" s="48"/>
    </row>
    <row r="2359" spans="1:10">
      <c r="A2359" s="48"/>
      <c r="B2359" s="48"/>
      <c r="C2359" s="48"/>
      <c r="D2359" s="48"/>
      <c r="E2359" s="48"/>
      <c r="F2359" s="48"/>
      <c r="G2359" s="48"/>
      <c r="H2359" s="48"/>
      <c r="I2359" s="48"/>
      <c r="J2359" s="48"/>
    </row>
    <row r="2360" spans="1:10">
      <c r="A2360" s="48"/>
      <c r="B2360" s="48"/>
      <c r="C2360" s="48"/>
      <c r="D2360" s="48"/>
      <c r="E2360" s="48"/>
      <c r="F2360" s="48"/>
      <c r="G2360" s="48"/>
      <c r="H2360" s="48"/>
      <c r="I2360" s="48"/>
      <c r="J2360" s="48"/>
    </row>
    <row r="2361" spans="1:10">
      <c r="A2361" s="48"/>
      <c r="B2361" s="48"/>
      <c r="C2361" s="48"/>
      <c r="D2361" s="48"/>
      <c r="E2361" s="48"/>
      <c r="F2361" s="48"/>
      <c r="G2361" s="48"/>
      <c r="H2361" s="48"/>
      <c r="I2361" s="48"/>
      <c r="J2361" s="48"/>
    </row>
    <row r="2362" spans="1:10">
      <c r="A2362" s="48"/>
      <c r="B2362" s="48"/>
      <c r="C2362" s="48"/>
      <c r="D2362" s="48"/>
      <c r="E2362" s="48"/>
      <c r="F2362" s="48"/>
      <c r="G2362" s="48"/>
      <c r="H2362" s="48"/>
      <c r="I2362" s="48"/>
      <c r="J2362" s="48"/>
    </row>
    <row r="2363" spans="1:10">
      <c r="A2363" s="48"/>
      <c r="B2363" s="48"/>
      <c r="C2363" s="48"/>
      <c r="D2363" s="48"/>
      <c r="E2363" s="48"/>
      <c r="F2363" s="48"/>
      <c r="G2363" s="48"/>
      <c r="H2363" s="48"/>
      <c r="I2363" s="48"/>
      <c r="J2363" s="48"/>
    </row>
    <row r="2364" spans="1:10">
      <c r="A2364" s="48"/>
      <c r="B2364" s="48"/>
      <c r="C2364" s="48"/>
      <c r="D2364" s="48"/>
      <c r="E2364" s="48"/>
      <c r="F2364" s="48"/>
      <c r="G2364" s="48"/>
      <c r="H2364" s="48"/>
      <c r="I2364" s="48"/>
      <c r="J2364" s="48"/>
    </row>
    <row r="2365" spans="1:10">
      <c r="A2365" s="48"/>
      <c r="B2365" s="48"/>
      <c r="C2365" s="48"/>
      <c r="D2365" s="48"/>
      <c r="E2365" s="48"/>
      <c r="F2365" s="48"/>
      <c r="G2365" s="48"/>
      <c r="H2365" s="48"/>
      <c r="I2365" s="48"/>
      <c r="J2365" s="48"/>
    </row>
    <row r="2366" spans="1:10">
      <c r="A2366" s="48"/>
      <c r="B2366" s="48"/>
      <c r="C2366" s="48"/>
      <c r="D2366" s="48"/>
      <c r="E2366" s="48"/>
      <c r="F2366" s="48"/>
      <c r="G2366" s="48"/>
      <c r="H2366" s="48"/>
      <c r="I2366" s="48"/>
      <c r="J2366" s="48"/>
    </row>
    <row r="2367" spans="1:10">
      <c r="A2367" s="48"/>
      <c r="B2367" s="48"/>
      <c r="C2367" s="48"/>
      <c r="D2367" s="48"/>
      <c r="E2367" s="48"/>
      <c r="F2367" s="48"/>
      <c r="G2367" s="48"/>
      <c r="H2367" s="48"/>
      <c r="I2367" s="48"/>
      <c r="J2367" s="48"/>
    </row>
    <row r="2368" spans="1:10">
      <c r="A2368" s="48"/>
      <c r="B2368" s="48"/>
      <c r="C2368" s="48"/>
      <c r="D2368" s="48"/>
      <c r="E2368" s="48"/>
      <c r="F2368" s="48"/>
      <c r="G2368" s="48"/>
      <c r="H2368" s="48"/>
      <c r="I2368" s="48"/>
      <c r="J2368" s="48"/>
    </row>
    <row r="2369" spans="1:10">
      <c r="A2369" s="48"/>
      <c r="B2369" s="48"/>
      <c r="C2369" s="48"/>
      <c r="D2369" s="48"/>
      <c r="E2369" s="48"/>
      <c r="F2369" s="48"/>
      <c r="G2369" s="48"/>
      <c r="H2369" s="48"/>
      <c r="I2369" s="48"/>
      <c r="J2369" s="48"/>
    </row>
    <row r="2370" spans="1:10">
      <c r="A2370" s="48"/>
      <c r="B2370" s="48"/>
      <c r="C2370" s="48"/>
      <c r="D2370" s="48"/>
      <c r="E2370" s="48"/>
      <c r="F2370" s="48"/>
      <c r="G2370" s="48"/>
      <c r="H2370" s="48"/>
      <c r="I2370" s="48"/>
      <c r="J2370" s="48"/>
    </row>
    <row r="2371" spans="1:10">
      <c r="A2371" s="48"/>
      <c r="B2371" s="48"/>
      <c r="C2371" s="48"/>
      <c r="D2371" s="48"/>
      <c r="E2371" s="48"/>
      <c r="F2371" s="48"/>
      <c r="G2371" s="48"/>
      <c r="H2371" s="48"/>
      <c r="I2371" s="48"/>
      <c r="J2371" s="48"/>
    </row>
    <row r="2372" spans="1:10">
      <c r="A2372" s="48"/>
      <c r="B2372" s="48"/>
      <c r="C2372" s="48"/>
      <c r="D2372" s="48"/>
      <c r="E2372" s="48"/>
      <c r="F2372" s="48"/>
      <c r="G2372" s="48"/>
      <c r="H2372" s="48"/>
      <c r="I2372" s="48"/>
      <c r="J2372" s="48"/>
    </row>
    <row r="2373" spans="1:10">
      <c r="A2373" s="48"/>
      <c r="B2373" s="48"/>
      <c r="C2373" s="48"/>
      <c r="D2373" s="48"/>
      <c r="E2373" s="48"/>
      <c r="F2373" s="48"/>
      <c r="G2373" s="48"/>
      <c r="H2373" s="48"/>
      <c r="I2373" s="48"/>
      <c r="J2373" s="48"/>
    </row>
    <row r="2374" spans="1:10">
      <c r="A2374" s="48"/>
      <c r="B2374" s="48"/>
      <c r="C2374" s="48"/>
      <c r="D2374" s="48"/>
      <c r="E2374" s="48"/>
      <c r="F2374" s="48"/>
      <c r="G2374" s="48"/>
      <c r="H2374" s="48"/>
      <c r="I2374" s="48"/>
      <c r="J2374" s="48"/>
    </row>
    <row r="2375" spans="1:10">
      <c r="A2375" s="48"/>
      <c r="B2375" s="48"/>
      <c r="C2375" s="48"/>
      <c r="D2375" s="48"/>
      <c r="E2375" s="48"/>
      <c r="F2375" s="48"/>
      <c r="G2375" s="48"/>
      <c r="H2375" s="48"/>
      <c r="I2375" s="48"/>
      <c r="J2375" s="48"/>
    </row>
    <row r="2376" spans="1:10">
      <c r="A2376" s="48"/>
      <c r="B2376" s="48"/>
      <c r="C2376" s="48"/>
      <c r="D2376" s="48"/>
      <c r="E2376" s="48"/>
      <c r="F2376" s="48"/>
      <c r="G2376" s="48"/>
      <c r="H2376" s="48"/>
      <c r="I2376" s="48"/>
      <c r="J2376" s="48"/>
    </row>
    <row r="2377" spans="1:10">
      <c r="A2377" s="48"/>
      <c r="B2377" s="48"/>
      <c r="C2377" s="48"/>
      <c r="D2377" s="48"/>
      <c r="E2377" s="48"/>
      <c r="F2377" s="48"/>
      <c r="G2377" s="48"/>
      <c r="H2377" s="48"/>
      <c r="I2377" s="48"/>
      <c r="J2377" s="48"/>
    </row>
    <row r="2378" spans="1:10">
      <c r="A2378" s="48"/>
      <c r="B2378" s="48"/>
      <c r="C2378" s="48"/>
      <c r="D2378" s="48"/>
      <c r="E2378" s="48"/>
      <c r="F2378" s="48"/>
      <c r="G2378" s="48"/>
      <c r="H2378" s="48"/>
      <c r="I2378" s="48"/>
      <c r="J2378" s="48"/>
    </row>
    <row r="2379" spans="1:10">
      <c r="A2379" s="48"/>
      <c r="B2379" s="48"/>
      <c r="C2379" s="48"/>
      <c r="D2379" s="48"/>
      <c r="E2379" s="48"/>
      <c r="F2379" s="48"/>
      <c r="G2379" s="48"/>
      <c r="H2379" s="48"/>
      <c r="I2379" s="48"/>
      <c r="J2379" s="48"/>
    </row>
    <row r="2380" spans="1:10">
      <c r="A2380" s="48"/>
      <c r="B2380" s="48"/>
      <c r="C2380" s="48"/>
      <c r="D2380" s="48"/>
      <c r="E2380" s="48"/>
      <c r="F2380" s="48"/>
      <c r="G2380" s="48"/>
      <c r="H2380" s="48"/>
      <c r="I2380" s="48"/>
      <c r="J2380" s="48"/>
    </row>
    <row r="2381" spans="1:10">
      <c r="A2381" s="48"/>
      <c r="B2381" s="48"/>
      <c r="C2381" s="48"/>
      <c r="D2381" s="48"/>
      <c r="E2381" s="48"/>
      <c r="F2381" s="48"/>
      <c r="G2381" s="48"/>
      <c r="H2381" s="48"/>
      <c r="I2381" s="48"/>
      <c r="J2381" s="48"/>
    </row>
    <row r="2382" spans="1:10">
      <c r="A2382" s="48"/>
      <c r="B2382" s="48"/>
      <c r="C2382" s="48"/>
      <c r="D2382" s="48"/>
      <c r="E2382" s="48"/>
      <c r="F2382" s="48"/>
      <c r="G2382" s="48"/>
      <c r="H2382" s="48"/>
      <c r="I2382" s="48"/>
      <c r="J2382" s="48"/>
    </row>
    <row r="2383" spans="1:10">
      <c r="A2383" s="48"/>
      <c r="B2383" s="48"/>
      <c r="C2383" s="48"/>
      <c r="D2383" s="48"/>
      <c r="E2383" s="48"/>
      <c r="F2383" s="48"/>
      <c r="G2383" s="48"/>
      <c r="H2383" s="48"/>
      <c r="I2383" s="48"/>
      <c r="J2383" s="48"/>
    </row>
    <row r="2384" spans="1:10">
      <c r="A2384" s="48"/>
      <c r="B2384" s="48"/>
      <c r="C2384" s="48"/>
      <c r="D2384" s="48"/>
      <c r="E2384" s="48"/>
      <c r="F2384" s="48"/>
      <c r="G2384" s="48"/>
      <c r="H2384" s="48"/>
      <c r="I2384" s="48"/>
      <c r="J2384" s="48"/>
    </row>
    <row r="2385" spans="1:10">
      <c r="A2385" s="48"/>
      <c r="B2385" s="48"/>
      <c r="C2385" s="48"/>
      <c r="D2385" s="48"/>
      <c r="E2385" s="48"/>
      <c r="F2385" s="48"/>
      <c r="G2385" s="48"/>
      <c r="H2385" s="48"/>
      <c r="I2385" s="48"/>
      <c r="J2385" s="48"/>
    </row>
    <row r="2386" spans="1:10">
      <c r="A2386" s="48"/>
      <c r="B2386" s="48"/>
      <c r="C2386" s="48"/>
      <c r="D2386" s="48"/>
      <c r="E2386" s="48"/>
      <c r="F2386" s="48"/>
      <c r="G2386" s="48"/>
      <c r="H2386" s="48"/>
      <c r="I2386" s="48"/>
      <c r="J2386" s="48"/>
    </row>
    <row r="2387" spans="1:10">
      <c r="A2387" s="48"/>
      <c r="B2387" s="48"/>
      <c r="C2387" s="48"/>
      <c r="D2387" s="48"/>
      <c r="E2387" s="48"/>
      <c r="F2387" s="48"/>
      <c r="G2387" s="48"/>
      <c r="H2387" s="48"/>
      <c r="I2387" s="48"/>
      <c r="J2387" s="48"/>
    </row>
    <row r="2388" spans="1:10">
      <c r="A2388" s="48"/>
      <c r="B2388" s="48"/>
      <c r="C2388" s="48"/>
      <c r="D2388" s="48"/>
      <c r="E2388" s="48"/>
      <c r="F2388" s="48"/>
      <c r="G2388" s="48"/>
      <c r="H2388" s="48"/>
      <c r="I2388" s="48"/>
      <c r="J2388" s="48"/>
    </row>
    <row r="2389" spans="1:10">
      <c r="A2389" s="48"/>
      <c r="B2389" s="48"/>
      <c r="C2389" s="48"/>
      <c r="D2389" s="48"/>
      <c r="E2389" s="48"/>
      <c r="F2389" s="48"/>
      <c r="G2389" s="48"/>
      <c r="H2389" s="48"/>
      <c r="I2389" s="48"/>
      <c r="J2389" s="48"/>
    </row>
    <row r="2390" spans="1:10">
      <c r="A2390" s="48"/>
      <c r="B2390" s="48"/>
      <c r="C2390" s="48"/>
      <c r="D2390" s="48"/>
      <c r="E2390" s="48"/>
      <c r="F2390" s="48"/>
      <c r="G2390" s="48"/>
      <c r="H2390" s="48"/>
      <c r="I2390" s="48"/>
      <c r="J2390" s="48"/>
    </row>
    <row r="2391" spans="1:10">
      <c r="A2391" s="48"/>
      <c r="B2391" s="48"/>
      <c r="C2391" s="48"/>
      <c r="D2391" s="48"/>
      <c r="E2391" s="48"/>
      <c r="F2391" s="48"/>
      <c r="G2391" s="48"/>
      <c r="H2391" s="48"/>
      <c r="I2391" s="48"/>
      <c r="J2391" s="48"/>
    </row>
    <row r="2392" spans="1:10">
      <c r="A2392" s="48"/>
      <c r="B2392" s="48"/>
      <c r="C2392" s="48"/>
      <c r="D2392" s="48"/>
      <c r="E2392" s="48"/>
      <c r="F2392" s="48"/>
      <c r="G2392" s="48"/>
      <c r="H2392" s="48"/>
      <c r="I2392" s="48"/>
      <c r="J2392" s="48"/>
    </row>
    <row r="2393" spans="1:10">
      <c r="A2393" s="48"/>
      <c r="B2393" s="48"/>
      <c r="C2393" s="48"/>
      <c r="D2393" s="48"/>
      <c r="E2393" s="48"/>
      <c r="F2393" s="48"/>
      <c r="G2393" s="48"/>
      <c r="H2393" s="48"/>
      <c r="I2393" s="48"/>
      <c r="J2393" s="48"/>
    </row>
    <row r="2394" spans="1:10">
      <c r="A2394" s="48"/>
      <c r="B2394" s="48"/>
      <c r="C2394" s="48"/>
      <c r="D2394" s="48"/>
      <c r="E2394" s="48"/>
      <c r="F2394" s="48"/>
      <c r="G2394" s="48"/>
      <c r="H2394" s="48"/>
      <c r="I2394" s="48"/>
      <c r="J2394" s="48"/>
    </row>
    <row r="2395" spans="1:10">
      <c r="A2395" s="48"/>
      <c r="B2395" s="48"/>
      <c r="C2395" s="48"/>
      <c r="D2395" s="48"/>
      <c r="E2395" s="48"/>
      <c r="F2395" s="48"/>
      <c r="G2395" s="48"/>
      <c r="H2395" s="48"/>
      <c r="I2395" s="48"/>
      <c r="J2395" s="48"/>
    </row>
    <row r="2396" spans="1:10">
      <c r="A2396" s="48"/>
      <c r="B2396" s="48"/>
      <c r="C2396" s="48"/>
      <c r="D2396" s="48"/>
      <c r="E2396" s="48"/>
      <c r="F2396" s="48"/>
      <c r="G2396" s="48"/>
      <c r="H2396" s="48"/>
      <c r="I2396" s="48"/>
      <c r="J2396" s="48"/>
    </row>
    <row r="2397" spans="1:10">
      <c r="A2397" s="48"/>
      <c r="B2397" s="48"/>
      <c r="C2397" s="48"/>
      <c r="D2397" s="48"/>
      <c r="E2397" s="48"/>
      <c r="F2397" s="48"/>
      <c r="G2397" s="48"/>
      <c r="H2397" s="48"/>
      <c r="I2397" s="48"/>
      <c r="J2397" s="48"/>
    </row>
    <row r="2398" spans="1:10">
      <c r="A2398" s="48"/>
      <c r="B2398" s="48"/>
      <c r="C2398" s="48"/>
      <c r="D2398" s="48"/>
      <c r="E2398" s="48"/>
      <c r="F2398" s="48"/>
      <c r="G2398" s="48"/>
      <c r="H2398" s="48"/>
      <c r="I2398" s="48"/>
      <c r="J2398" s="48"/>
    </row>
    <row r="2399" spans="1:10">
      <c r="A2399" s="48"/>
      <c r="B2399" s="48"/>
      <c r="C2399" s="48"/>
      <c r="D2399" s="48"/>
      <c r="E2399" s="48"/>
      <c r="F2399" s="48"/>
      <c r="G2399" s="48"/>
      <c r="H2399" s="48"/>
      <c r="I2399" s="48"/>
      <c r="J2399" s="48"/>
    </row>
    <row r="2400" spans="1:10">
      <c r="A2400" s="48"/>
      <c r="B2400" s="48"/>
      <c r="C2400" s="48"/>
      <c r="D2400" s="48"/>
      <c r="E2400" s="48"/>
      <c r="F2400" s="48"/>
      <c r="G2400" s="48"/>
      <c r="H2400" s="48"/>
      <c r="I2400" s="48"/>
      <c r="J2400" s="48"/>
    </row>
    <row r="2401" spans="1:10">
      <c r="A2401" s="48"/>
      <c r="B2401" s="48"/>
      <c r="C2401" s="48"/>
      <c r="D2401" s="48"/>
      <c r="E2401" s="48"/>
      <c r="F2401" s="48"/>
      <c r="G2401" s="48"/>
      <c r="H2401" s="48"/>
      <c r="I2401" s="48"/>
      <c r="J2401" s="48"/>
    </row>
    <row r="2402" spans="1:10">
      <c r="A2402" s="48"/>
      <c r="B2402" s="48"/>
      <c r="C2402" s="48"/>
      <c r="D2402" s="48"/>
      <c r="E2402" s="48"/>
      <c r="F2402" s="48"/>
      <c r="G2402" s="48"/>
      <c r="H2402" s="48"/>
      <c r="I2402" s="48"/>
      <c r="J2402" s="48"/>
    </row>
    <row r="2403" spans="1:10">
      <c r="A2403" s="48"/>
      <c r="B2403" s="48"/>
      <c r="C2403" s="48"/>
      <c r="D2403" s="48"/>
      <c r="E2403" s="48"/>
      <c r="F2403" s="48"/>
      <c r="G2403" s="48"/>
      <c r="H2403" s="48"/>
      <c r="I2403" s="48"/>
      <c r="J2403" s="48"/>
    </row>
    <row r="2404" spans="1:10">
      <c r="A2404" s="48"/>
      <c r="B2404" s="48"/>
      <c r="C2404" s="48"/>
      <c r="D2404" s="48"/>
      <c r="E2404" s="48"/>
      <c r="F2404" s="48"/>
      <c r="G2404" s="48"/>
      <c r="H2404" s="48"/>
      <c r="I2404" s="48"/>
      <c r="J2404" s="48"/>
    </row>
    <row r="2405" spans="1:10">
      <c r="A2405" s="48"/>
      <c r="B2405" s="48"/>
      <c r="C2405" s="48"/>
      <c r="D2405" s="48"/>
      <c r="E2405" s="48"/>
      <c r="F2405" s="48"/>
      <c r="G2405" s="48"/>
      <c r="H2405" s="48"/>
      <c r="I2405" s="48"/>
      <c r="J2405" s="48"/>
    </row>
    <row r="2406" spans="1:10">
      <c r="A2406" s="48"/>
      <c r="B2406" s="48"/>
      <c r="C2406" s="48"/>
      <c r="D2406" s="48"/>
      <c r="E2406" s="48"/>
      <c r="F2406" s="48"/>
      <c r="G2406" s="48"/>
      <c r="H2406" s="48"/>
      <c r="I2406" s="48"/>
      <c r="J2406" s="48"/>
    </row>
    <row r="2407" spans="1:10">
      <c r="A2407" s="48"/>
      <c r="B2407" s="48"/>
      <c r="C2407" s="48"/>
      <c r="D2407" s="48"/>
      <c r="E2407" s="48"/>
      <c r="F2407" s="48"/>
      <c r="G2407" s="48"/>
      <c r="H2407" s="48"/>
      <c r="I2407" s="48"/>
      <c r="J2407" s="48"/>
    </row>
    <row r="2408" spans="1:10">
      <c r="A2408" s="48"/>
      <c r="B2408" s="48"/>
      <c r="C2408" s="48"/>
      <c r="D2408" s="48"/>
      <c r="E2408" s="48"/>
      <c r="F2408" s="48"/>
      <c r="G2408" s="48"/>
      <c r="H2408" s="48"/>
      <c r="I2408" s="48"/>
      <c r="J2408" s="48"/>
    </row>
    <row r="2409" spans="1:10">
      <c r="A2409" s="48"/>
      <c r="B2409" s="48"/>
      <c r="C2409" s="48"/>
      <c r="D2409" s="48"/>
      <c r="E2409" s="48"/>
      <c r="F2409" s="48"/>
      <c r="G2409" s="48"/>
      <c r="H2409" s="48"/>
      <c r="I2409" s="48"/>
      <c r="J2409" s="48"/>
    </row>
    <row r="2410" spans="1:10">
      <c r="A2410" s="48"/>
      <c r="B2410" s="48"/>
      <c r="C2410" s="48"/>
      <c r="D2410" s="48"/>
      <c r="E2410" s="48"/>
      <c r="F2410" s="48"/>
      <c r="G2410" s="48"/>
      <c r="H2410" s="48"/>
      <c r="I2410" s="48"/>
      <c r="J2410" s="48"/>
    </row>
    <row r="2411" spans="1:10">
      <c r="A2411" s="48"/>
      <c r="B2411" s="48"/>
      <c r="C2411" s="48"/>
      <c r="D2411" s="48"/>
      <c r="E2411" s="48"/>
      <c r="F2411" s="48"/>
      <c r="G2411" s="48"/>
      <c r="H2411" s="48"/>
      <c r="I2411" s="48"/>
      <c r="J2411" s="48"/>
    </row>
    <row r="2412" spans="1:10">
      <c r="A2412" s="48"/>
      <c r="B2412" s="48"/>
      <c r="C2412" s="48"/>
      <c r="D2412" s="48"/>
      <c r="E2412" s="48"/>
      <c r="F2412" s="48"/>
      <c r="G2412" s="48"/>
      <c r="H2412" s="48"/>
      <c r="I2412" s="48"/>
      <c r="J2412" s="48"/>
    </row>
    <row r="2413" spans="1:10">
      <c r="A2413" s="48"/>
      <c r="B2413" s="48"/>
      <c r="C2413" s="48"/>
      <c r="D2413" s="48"/>
      <c r="E2413" s="48"/>
      <c r="F2413" s="48"/>
      <c r="G2413" s="48"/>
      <c r="H2413" s="48"/>
      <c r="I2413" s="48"/>
      <c r="J2413" s="48"/>
    </row>
    <row r="2414" spans="1:10">
      <c r="A2414" s="48"/>
      <c r="B2414" s="48"/>
      <c r="C2414" s="48"/>
      <c r="D2414" s="48"/>
      <c r="E2414" s="48"/>
      <c r="F2414" s="48"/>
      <c r="G2414" s="48"/>
      <c r="H2414" s="48"/>
      <c r="I2414" s="48"/>
      <c r="J2414" s="48"/>
    </row>
    <row r="2415" spans="1:10">
      <c r="A2415" s="48"/>
      <c r="B2415" s="48"/>
      <c r="C2415" s="48"/>
      <c r="D2415" s="48"/>
      <c r="E2415" s="48"/>
      <c r="F2415" s="48"/>
      <c r="G2415" s="48"/>
      <c r="H2415" s="48"/>
      <c r="I2415" s="48"/>
      <c r="J2415" s="48"/>
    </row>
    <row r="2416" spans="1:10">
      <c r="A2416" s="48"/>
      <c r="B2416" s="48"/>
      <c r="C2416" s="48"/>
      <c r="D2416" s="48"/>
      <c r="E2416" s="48"/>
      <c r="F2416" s="48"/>
      <c r="G2416" s="48"/>
      <c r="H2416" s="48"/>
      <c r="I2416" s="48"/>
      <c r="J2416" s="48"/>
    </row>
    <row r="2417" spans="1:10">
      <c r="A2417" s="48"/>
      <c r="B2417" s="48"/>
      <c r="C2417" s="48"/>
      <c r="D2417" s="48"/>
      <c r="E2417" s="48"/>
      <c r="F2417" s="48"/>
      <c r="G2417" s="48"/>
      <c r="H2417" s="48"/>
      <c r="I2417" s="48"/>
      <c r="J2417" s="48"/>
    </row>
    <row r="2418" spans="1:10">
      <c r="A2418" s="48"/>
      <c r="B2418" s="48"/>
      <c r="C2418" s="48"/>
      <c r="D2418" s="48"/>
      <c r="E2418" s="48"/>
      <c r="F2418" s="48"/>
      <c r="G2418" s="48"/>
      <c r="H2418" s="48"/>
      <c r="I2418" s="48"/>
      <c r="J2418" s="48"/>
    </row>
    <row r="2419" spans="1:10">
      <c r="A2419" s="48"/>
      <c r="B2419" s="48"/>
      <c r="C2419" s="48"/>
      <c r="D2419" s="48"/>
      <c r="E2419" s="48"/>
      <c r="F2419" s="48"/>
      <c r="G2419" s="48"/>
      <c r="H2419" s="48"/>
      <c r="I2419" s="48"/>
      <c r="J2419" s="48"/>
    </row>
    <row r="2420" spans="1:10">
      <c r="A2420" s="48"/>
      <c r="B2420" s="48"/>
      <c r="C2420" s="48"/>
      <c r="D2420" s="48"/>
      <c r="E2420" s="48"/>
      <c r="F2420" s="48"/>
      <c r="G2420" s="48"/>
      <c r="H2420" s="48"/>
      <c r="I2420" s="48"/>
      <c r="J2420" s="48"/>
    </row>
    <row r="2421" spans="1:10">
      <c r="A2421" s="48"/>
      <c r="B2421" s="48"/>
      <c r="C2421" s="48"/>
      <c r="D2421" s="48"/>
      <c r="E2421" s="48"/>
      <c r="F2421" s="48"/>
      <c r="G2421" s="48"/>
      <c r="H2421" s="48"/>
      <c r="I2421" s="48"/>
      <c r="J2421" s="48"/>
    </row>
    <row r="2422" spans="1:10">
      <c r="A2422" s="48"/>
      <c r="B2422" s="48"/>
      <c r="C2422" s="48"/>
      <c r="D2422" s="48"/>
      <c r="E2422" s="48"/>
      <c r="F2422" s="48"/>
      <c r="G2422" s="48"/>
      <c r="H2422" s="48"/>
      <c r="I2422" s="48"/>
      <c r="J2422" s="48"/>
    </row>
    <row r="2423" spans="1:10">
      <c r="A2423" s="48"/>
      <c r="B2423" s="48"/>
      <c r="C2423" s="48"/>
      <c r="D2423" s="48"/>
      <c r="E2423" s="48"/>
      <c r="F2423" s="48"/>
      <c r="G2423" s="48"/>
      <c r="H2423" s="48"/>
      <c r="I2423" s="48"/>
      <c r="J2423" s="48"/>
    </row>
    <row r="2424" spans="1:10">
      <c r="A2424" s="48"/>
      <c r="B2424" s="48"/>
      <c r="C2424" s="48"/>
      <c r="D2424" s="48"/>
      <c r="E2424" s="48"/>
      <c r="F2424" s="48"/>
      <c r="G2424" s="48"/>
      <c r="H2424" s="48"/>
      <c r="I2424" s="48"/>
      <c r="J2424" s="48"/>
    </row>
    <row r="2425" spans="1:10">
      <c r="A2425" s="48"/>
      <c r="B2425" s="48"/>
      <c r="C2425" s="48"/>
      <c r="D2425" s="48"/>
      <c r="E2425" s="48"/>
      <c r="F2425" s="48"/>
      <c r="G2425" s="48"/>
      <c r="H2425" s="48"/>
      <c r="I2425" s="48"/>
      <c r="J2425" s="48"/>
    </row>
    <row r="2426" spans="1:10">
      <c r="A2426" s="48"/>
      <c r="B2426" s="48"/>
      <c r="C2426" s="48"/>
      <c r="D2426" s="48"/>
      <c r="E2426" s="48"/>
      <c r="F2426" s="48"/>
      <c r="G2426" s="48"/>
      <c r="H2426" s="48"/>
      <c r="I2426" s="48"/>
      <c r="J2426" s="48"/>
    </row>
    <row r="2427" spans="1:10">
      <c r="A2427" s="48"/>
      <c r="B2427" s="48"/>
      <c r="C2427" s="48"/>
      <c r="D2427" s="48"/>
      <c r="E2427" s="48"/>
      <c r="F2427" s="48"/>
      <c r="G2427" s="48"/>
      <c r="H2427" s="48"/>
      <c r="I2427" s="48"/>
      <c r="J2427" s="48"/>
    </row>
    <row r="2428" spans="1:10">
      <c r="A2428" s="48"/>
      <c r="B2428" s="48"/>
      <c r="C2428" s="48"/>
      <c r="D2428" s="48"/>
      <c r="E2428" s="48"/>
      <c r="F2428" s="48"/>
      <c r="G2428" s="48"/>
      <c r="H2428" s="48"/>
      <c r="I2428" s="48"/>
      <c r="J2428" s="48"/>
    </row>
    <row r="2429" spans="1:10">
      <c r="A2429" s="48"/>
      <c r="B2429" s="48"/>
      <c r="C2429" s="48"/>
      <c r="D2429" s="48"/>
      <c r="E2429" s="48"/>
      <c r="F2429" s="48"/>
      <c r="G2429" s="48"/>
      <c r="H2429" s="48"/>
      <c r="I2429" s="48"/>
      <c r="J2429" s="48"/>
    </row>
    <row r="2430" spans="1:10">
      <c r="A2430" s="48"/>
      <c r="B2430" s="48"/>
      <c r="C2430" s="48"/>
      <c r="D2430" s="48"/>
      <c r="E2430" s="48"/>
      <c r="F2430" s="48"/>
      <c r="G2430" s="48"/>
      <c r="H2430" s="48"/>
      <c r="I2430" s="48"/>
      <c r="J2430" s="48"/>
    </row>
    <row r="2431" spans="1:10">
      <c r="A2431" s="48"/>
      <c r="B2431" s="48"/>
      <c r="C2431" s="48"/>
      <c r="D2431" s="48"/>
      <c r="E2431" s="48"/>
      <c r="F2431" s="48"/>
      <c r="G2431" s="48"/>
      <c r="H2431" s="48"/>
      <c r="I2431" s="48"/>
      <c r="J2431" s="48"/>
    </row>
    <row r="2432" spans="1:10">
      <c r="A2432" s="48"/>
      <c r="B2432" s="48"/>
      <c r="C2432" s="48"/>
      <c r="D2432" s="48"/>
      <c r="E2432" s="48"/>
      <c r="F2432" s="48"/>
      <c r="G2432" s="48"/>
      <c r="H2432" s="48"/>
      <c r="I2432" s="48"/>
      <c r="J2432" s="48"/>
    </row>
    <row r="2433" spans="1:10">
      <c r="A2433" s="48"/>
      <c r="B2433" s="48"/>
      <c r="C2433" s="48"/>
      <c r="D2433" s="48"/>
      <c r="E2433" s="48"/>
      <c r="F2433" s="48"/>
      <c r="G2433" s="48"/>
      <c r="H2433" s="48"/>
      <c r="I2433" s="48"/>
      <c r="J2433" s="48"/>
    </row>
    <row r="2434" spans="1:10">
      <c r="A2434" s="48"/>
      <c r="B2434" s="48"/>
      <c r="C2434" s="48"/>
      <c r="D2434" s="48"/>
      <c r="E2434" s="48"/>
      <c r="F2434" s="48"/>
      <c r="G2434" s="48"/>
      <c r="H2434" s="48"/>
      <c r="I2434" s="48"/>
      <c r="J2434" s="48"/>
    </row>
    <row r="2435" spans="1:10">
      <c r="A2435" s="48"/>
      <c r="B2435" s="48"/>
      <c r="C2435" s="48"/>
      <c r="D2435" s="48"/>
      <c r="E2435" s="48"/>
      <c r="F2435" s="48"/>
      <c r="G2435" s="48"/>
      <c r="H2435" s="48"/>
      <c r="I2435" s="48"/>
      <c r="J2435" s="48"/>
    </row>
    <row r="2436" spans="1:10">
      <c r="A2436" s="48"/>
      <c r="B2436" s="48"/>
      <c r="C2436" s="48"/>
      <c r="D2436" s="48"/>
      <c r="E2436" s="48"/>
      <c r="F2436" s="48"/>
      <c r="G2436" s="48"/>
      <c r="H2436" s="48"/>
      <c r="I2436" s="48"/>
      <c r="J2436" s="48"/>
    </row>
    <row r="2437" spans="1:10">
      <c r="A2437" s="48"/>
      <c r="B2437" s="48"/>
      <c r="C2437" s="48"/>
      <c r="D2437" s="48"/>
      <c r="E2437" s="48"/>
      <c r="F2437" s="48"/>
      <c r="G2437" s="48"/>
      <c r="H2437" s="48"/>
      <c r="I2437" s="48"/>
      <c r="J2437" s="48"/>
    </row>
    <row r="2438" spans="1:10">
      <c r="A2438" s="48"/>
      <c r="B2438" s="48"/>
      <c r="C2438" s="48"/>
      <c r="D2438" s="48"/>
      <c r="E2438" s="48"/>
      <c r="F2438" s="48"/>
      <c r="G2438" s="48"/>
      <c r="H2438" s="48"/>
      <c r="I2438" s="48"/>
      <c r="J2438" s="48"/>
    </row>
    <row r="2439" spans="1:10">
      <c r="A2439" s="48"/>
      <c r="B2439" s="48"/>
      <c r="C2439" s="48"/>
      <c r="D2439" s="48"/>
      <c r="E2439" s="48"/>
      <c r="F2439" s="48"/>
      <c r="G2439" s="48"/>
      <c r="H2439" s="48"/>
      <c r="I2439" s="48"/>
      <c r="J2439" s="48"/>
    </row>
    <row r="2440" spans="1:10">
      <c r="A2440" s="48"/>
      <c r="B2440" s="48"/>
      <c r="C2440" s="48"/>
      <c r="D2440" s="48"/>
      <c r="E2440" s="48"/>
      <c r="F2440" s="48"/>
      <c r="G2440" s="48"/>
      <c r="H2440" s="48"/>
      <c r="I2440" s="48"/>
      <c r="J2440" s="48"/>
    </row>
    <row r="2441" spans="1:10">
      <c r="A2441" s="48"/>
      <c r="B2441" s="48"/>
      <c r="C2441" s="48"/>
      <c r="D2441" s="48"/>
      <c r="E2441" s="48"/>
      <c r="F2441" s="48"/>
      <c r="G2441" s="48"/>
      <c r="H2441" s="48"/>
      <c r="I2441" s="48"/>
      <c r="J2441" s="48"/>
    </row>
    <row r="2442" spans="1:10">
      <c r="A2442" s="48"/>
      <c r="B2442" s="48"/>
      <c r="C2442" s="48"/>
      <c r="D2442" s="48"/>
      <c r="E2442" s="48"/>
      <c r="F2442" s="48"/>
      <c r="G2442" s="48"/>
      <c r="H2442" s="48"/>
      <c r="I2442" s="48"/>
      <c r="J2442" s="48"/>
    </row>
    <row r="2443" spans="1:10">
      <c r="A2443" s="48"/>
      <c r="B2443" s="48"/>
      <c r="C2443" s="48"/>
      <c r="D2443" s="48"/>
      <c r="E2443" s="48"/>
      <c r="F2443" s="48"/>
      <c r="G2443" s="48"/>
      <c r="H2443" s="48"/>
      <c r="I2443" s="48"/>
      <c r="J2443" s="48"/>
    </row>
    <row r="2444" spans="1:10">
      <c r="A2444" s="48"/>
      <c r="B2444" s="48"/>
      <c r="C2444" s="48"/>
      <c r="D2444" s="48"/>
      <c r="E2444" s="48"/>
      <c r="F2444" s="48"/>
      <c r="G2444" s="48"/>
      <c r="H2444" s="48"/>
      <c r="I2444" s="48"/>
      <c r="J2444" s="48"/>
    </row>
    <row r="2445" spans="1:10">
      <c r="A2445" s="48"/>
      <c r="B2445" s="48"/>
      <c r="C2445" s="48"/>
      <c r="D2445" s="48"/>
      <c r="E2445" s="48"/>
      <c r="F2445" s="48"/>
      <c r="G2445" s="48"/>
      <c r="H2445" s="48"/>
      <c r="I2445" s="48"/>
      <c r="J2445" s="48"/>
    </row>
    <row r="2446" spans="1:10">
      <c r="A2446" s="48"/>
      <c r="B2446" s="48"/>
      <c r="C2446" s="48"/>
      <c r="D2446" s="48"/>
      <c r="E2446" s="48"/>
      <c r="F2446" s="48"/>
      <c r="G2446" s="48"/>
      <c r="H2446" s="48"/>
      <c r="I2446" s="48"/>
      <c r="J2446" s="48"/>
    </row>
    <row r="2447" spans="1:10">
      <c r="A2447" s="48"/>
      <c r="B2447" s="48"/>
      <c r="C2447" s="48"/>
      <c r="D2447" s="48"/>
      <c r="E2447" s="48"/>
      <c r="F2447" s="48"/>
      <c r="G2447" s="48"/>
      <c r="H2447" s="48"/>
      <c r="I2447" s="48"/>
      <c r="J2447" s="48"/>
    </row>
    <row r="2448" spans="1:10">
      <c r="A2448" s="48"/>
      <c r="B2448" s="48"/>
      <c r="C2448" s="48"/>
      <c r="D2448" s="48"/>
      <c r="E2448" s="48"/>
      <c r="F2448" s="48"/>
      <c r="G2448" s="48"/>
      <c r="H2448" s="48"/>
      <c r="I2448" s="48"/>
      <c r="J2448" s="48"/>
    </row>
    <row r="2449" spans="1:10">
      <c r="A2449" s="48"/>
      <c r="B2449" s="48"/>
      <c r="C2449" s="48"/>
      <c r="D2449" s="48"/>
      <c r="E2449" s="48"/>
      <c r="F2449" s="48"/>
      <c r="G2449" s="48"/>
      <c r="H2449" s="48"/>
      <c r="I2449" s="48"/>
      <c r="J2449" s="48"/>
    </row>
    <row r="2450" spans="1:10">
      <c r="A2450" s="48"/>
      <c r="B2450" s="48"/>
      <c r="C2450" s="48"/>
      <c r="D2450" s="48"/>
      <c r="E2450" s="48"/>
      <c r="F2450" s="48"/>
      <c r="G2450" s="48"/>
      <c r="H2450" s="48"/>
      <c r="I2450" s="48"/>
      <c r="J2450" s="48"/>
    </row>
    <row r="2451" spans="1:10">
      <c r="A2451" s="48"/>
      <c r="B2451" s="48"/>
      <c r="C2451" s="48"/>
      <c r="D2451" s="48"/>
      <c r="E2451" s="48"/>
      <c r="F2451" s="48"/>
      <c r="G2451" s="48"/>
      <c r="H2451" s="48"/>
      <c r="I2451" s="48"/>
      <c r="J2451" s="48"/>
    </row>
    <row r="2452" spans="1:10">
      <c r="A2452" s="48"/>
      <c r="B2452" s="48"/>
      <c r="C2452" s="48"/>
      <c r="D2452" s="48"/>
      <c r="E2452" s="48"/>
      <c r="F2452" s="48"/>
      <c r="G2452" s="48"/>
      <c r="H2452" s="48"/>
      <c r="I2452" s="48"/>
      <c r="J2452" s="48"/>
    </row>
    <row r="2453" spans="1:10">
      <c r="A2453" s="48"/>
      <c r="B2453" s="48"/>
      <c r="C2453" s="48"/>
      <c r="D2453" s="48"/>
      <c r="E2453" s="48"/>
      <c r="F2453" s="48"/>
      <c r="G2453" s="48"/>
      <c r="H2453" s="48"/>
      <c r="I2453" s="48"/>
      <c r="J2453" s="48"/>
    </row>
    <row r="2454" spans="1:10">
      <c r="A2454" s="48"/>
      <c r="B2454" s="48"/>
      <c r="C2454" s="48"/>
      <c r="D2454" s="48"/>
      <c r="E2454" s="48"/>
      <c r="F2454" s="48"/>
      <c r="G2454" s="48"/>
      <c r="H2454" s="48"/>
      <c r="I2454" s="48"/>
      <c r="J2454" s="48"/>
    </row>
    <row r="2455" spans="1:10">
      <c r="A2455" s="48"/>
      <c r="B2455" s="48"/>
      <c r="C2455" s="48"/>
      <c r="D2455" s="48"/>
      <c r="E2455" s="48"/>
      <c r="F2455" s="48"/>
      <c r="G2455" s="48"/>
      <c r="H2455" s="48"/>
      <c r="I2455" s="48"/>
      <c r="J2455" s="48"/>
    </row>
    <row r="2456" spans="1:10">
      <c r="A2456" s="48"/>
      <c r="B2456" s="48"/>
      <c r="C2456" s="48"/>
      <c r="D2456" s="48"/>
      <c r="E2456" s="48"/>
      <c r="F2456" s="48"/>
      <c r="G2456" s="48"/>
      <c r="H2456" s="48"/>
      <c r="I2456" s="48"/>
      <c r="J2456" s="48"/>
    </row>
    <row r="2457" spans="1:10">
      <c r="A2457" s="48"/>
      <c r="B2457" s="48"/>
      <c r="C2457" s="48"/>
      <c r="D2457" s="48"/>
      <c r="E2457" s="48"/>
      <c r="F2457" s="48"/>
      <c r="G2457" s="48"/>
      <c r="H2457" s="48"/>
      <c r="I2457" s="48"/>
      <c r="J2457" s="48"/>
    </row>
    <row r="2458" spans="1:10">
      <c r="A2458" s="48"/>
      <c r="B2458" s="48"/>
      <c r="C2458" s="48"/>
      <c r="D2458" s="48"/>
      <c r="E2458" s="48"/>
      <c r="F2458" s="48"/>
      <c r="G2458" s="48"/>
      <c r="H2458" s="48"/>
      <c r="I2458" s="48"/>
      <c r="J2458" s="48"/>
    </row>
    <row r="2459" spans="1:10">
      <c r="A2459" s="48"/>
      <c r="B2459" s="48"/>
      <c r="C2459" s="48"/>
      <c r="D2459" s="48"/>
      <c r="E2459" s="48"/>
      <c r="F2459" s="48"/>
      <c r="G2459" s="48"/>
      <c r="H2459" s="48"/>
      <c r="I2459" s="48"/>
      <c r="J2459" s="48"/>
    </row>
    <row r="2460" spans="1:10">
      <c r="A2460" s="48"/>
      <c r="B2460" s="48"/>
      <c r="C2460" s="48"/>
      <c r="D2460" s="48"/>
      <c r="E2460" s="48"/>
      <c r="F2460" s="48"/>
      <c r="G2460" s="48"/>
      <c r="H2460" s="48"/>
      <c r="I2460" s="48"/>
      <c r="J2460" s="48"/>
    </row>
    <row r="2461" spans="1:10">
      <c r="A2461" s="48"/>
      <c r="B2461" s="48"/>
      <c r="C2461" s="48"/>
      <c r="D2461" s="48"/>
      <c r="E2461" s="48"/>
      <c r="F2461" s="48"/>
      <c r="G2461" s="48"/>
      <c r="H2461" s="48"/>
      <c r="I2461" s="48"/>
      <c r="J2461" s="48"/>
    </row>
    <row r="2462" spans="1:10">
      <c r="A2462" s="48"/>
      <c r="B2462" s="48"/>
      <c r="C2462" s="48"/>
      <c r="D2462" s="48"/>
      <c r="E2462" s="48"/>
      <c r="F2462" s="48"/>
      <c r="G2462" s="48"/>
      <c r="H2462" s="48"/>
      <c r="I2462" s="48"/>
      <c r="J2462" s="48"/>
    </row>
    <row r="2463" spans="1:10">
      <c r="A2463" s="48"/>
      <c r="B2463" s="48"/>
      <c r="C2463" s="48"/>
      <c r="D2463" s="48"/>
      <c r="E2463" s="48"/>
      <c r="F2463" s="48"/>
      <c r="G2463" s="48"/>
      <c r="H2463" s="48"/>
      <c r="I2463" s="48"/>
      <c r="J2463" s="48"/>
    </row>
    <row r="2464" spans="1:10">
      <c r="A2464" s="48"/>
      <c r="B2464" s="48"/>
      <c r="C2464" s="48"/>
      <c r="D2464" s="48"/>
      <c r="E2464" s="48"/>
      <c r="F2464" s="48"/>
      <c r="G2464" s="48"/>
      <c r="H2464" s="48"/>
      <c r="I2464" s="48"/>
      <c r="J2464" s="48"/>
    </row>
    <row r="2465" spans="1:10">
      <c r="A2465" s="48"/>
      <c r="B2465" s="48"/>
      <c r="C2465" s="48"/>
      <c r="D2465" s="48"/>
      <c r="E2465" s="48"/>
      <c r="F2465" s="48"/>
      <c r="G2465" s="48"/>
      <c r="H2465" s="48"/>
      <c r="I2465" s="48"/>
      <c r="J2465" s="48"/>
    </row>
    <row r="2466" spans="1:10">
      <c r="A2466" s="48"/>
      <c r="B2466" s="48"/>
      <c r="C2466" s="48"/>
      <c r="D2466" s="48"/>
      <c r="E2466" s="48"/>
      <c r="F2466" s="48"/>
      <c r="G2466" s="48"/>
      <c r="H2466" s="48"/>
      <c r="I2466" s="48"/>
      <c r="J2466" s="48"/>
    </row>
    <row r="2467" spans="1:10">
      <c r="A2467" s="48"/>
      <c r="B2467" s="48"/>
      <c r="C2467" s="48"/>
      <c r="D2467" s="48"/>
      <c r="E2467" s="48"/>
      <c r="F2467" s="48"/>
      <c r="G2467" s="48"/>
      <c r="H2467" s="48"/>
      <c r="I2467" s="48"/>
      <c r="J2467" s="48"/>
    </row>
    <row r="2468" spans="1:10">
      <c r="A2468" s="48"/>
      <c r="B2468" s="48"/>
      <c r="C2468" s="48"/>
      <c r="D2468" s="48"/>
      <c r="E2468" s="48"/>
      <c r="F2468" s="48"/>
      <c r="G2468" s="48"/>
      <c r="H2468" s="48"/>
      <c r="I2468" s="48"/>
      <c r="J2468" s="48"/>
    </row>
    <row r="2469" spans="1:10">
      <c r="A2469" s="48"/>
      <c r="B2469" s="48"/>
      <c r="C2469" s="48"/>
      <c r="D2469" s="48"/>
      <c r="E2469" s="48"/>
      <c r="F2469" s="48"/>
      <c r="G2469" s="48"/>
      <c r="H2469" s="48"/>
      <c r="I2469" s="48"/>
      <c r="J2469" s="48"/>
    </row>
    <row r="2470" spans="1:10">
      <c r="A2470" s="48"/>
      <c r="B2470" s="48"/>
      <c r="C2470" s="48"/>
      <c r="D2470" s="48"/>
      <c r="E2470" s="48"/>
      <c r="F2470" s="48"/>
      <c r="G2470" s="48"/>
      <c r="H2470" s="48"/>
      <c r="I2470" s="48"/>
      <c r="J2470" s="48"/>
    </row>
    <row r="2471" spans="1:10">
      <c r="A2471" s="48"/>
      <c r="B2471" s="48"/>
      <c r="C2471" s="48"/>
      <c r="D2471" s="48"/>
      <c r="E2471" s="48"/>
      <c r="F2471" s="48"/>
      <c r="G2471" s="48"/>
      <c r="H2471" s="48"/>
      <c r="I2471" s="48"/>
      <c r="J2471" s="48"/>
    </row>
    <row r="2472" spans="1:10">
      <c r="A2472" s="48"/>
      <c r="B2472" s="48"/>
      <c r="C2472" s="48"/>
      <c r="D2472" s="48"/>
      <c r="E2472" s="48"/>
      <c r="F2472" s="48"/>
      <c r="G2472" s="48"/>
      <c r="H2472" s="48"/>
      <c r="I2472" s="48"/>
      <c r="J2472" s="48"/>
    </row>
    <row r="2473" spans="1:10">
      <c r="A2473" s="48"/>
      <c r="B2473" s="48"/>
      <c r="C2473" s="48"/>
      <c r="D2473" s="48"/>
      <c r="E2473" s="48"/>
      <c r="F2473" s="48"/>
      <c r="G2473" s="48"/>
      <c r="H2473" s="48"/>
      <c r="I2473" s="48"/>
      <c r="J2473" s="48"/>
    </row>
    <row r="2474" spans="1:10">
      <c r="A2474" s="48"/>
      <c r="B2474" s="48"/>
      <c r="C2474" s="48"/>
      <c r="D2474" s="48"/>
      <c r="E2474" s="48"/>
      <c r="F2474" s="48"/>
      <c r="G2474" s="48"/>
      <c r="H2474" s="48"/>
      <c r="I2474" s="48"/>
      <c r="J2474" s="48"/>
    </row>
    <row r="2475" spans="1:10">
      <c r="A2475" s="48"/>
      <c r="B2475" s="48"/>
      <c r="C2475" s="48"/>
      <c r="D2475" s="48"/>
      <c r="E2475" s="48"/>
      <c r="F2475" s="48"/>
      <c r="G2475" s="48"/>
      <c r="H2475" s="48"/>
      <c r="I2475" s="48"/>
      <c r="J2475" s="48"/>
    </row>
    <row r="2476" spans="1:10">
      <c r="A2476" s="48"/>
      <c r="B2476" s="48"/>
      <c r="C2476" s="48"/>
      <c r="D2476" s="48"/>
      <c r="E2476" s="48"/>
      <c r="F2476" s="48"/>
      <c r="G2476" s="48"/>
      <c r="H2476" s="48"/>
      <c r="I2476" s="48"/>
      <c r="J2476" s="48"/>
    </row>
    <row r="2477" spans="1:10">
      <c r="A2477" s="48"/>
      <c r="B2477" s="48"/>
      <c r="C2477" s="48"/>
      <c r="D2477" s="48"/>
      <c r="E2477" s="48"/>
      <c r="F2477" s="48"/>
      <c r="G2477" s="48"/>
      <c r="H2477" s="48"/>
      <c r="I2477" s="48"/>
      <c r="J2477" s="48"/>
    </row>
    <row r="2478" spans="1:10">
      <c r="A2478" s="48"/>
      <c r="B2478" s="48"/>
      <c r="C2478" s="48"/>
      <c r="D2478" s="48"/>
      <c r="E2478" s="48"/>
      <c r="F2478" s="48"/>
      <c r="G2478" s="48"/>
      <c r="H2478" s="48"/>
      <c r="I2478" s="48"/>
      <c r="J2478" s="48"/>
    </row>
    <row r="2479" spans="1:10">
      <c r="A2479" s="48"/>
      <c r="B2479" s="48"/>
      <c r="C2479" s="48"/>
      <c r="D2479" s="48"/>
      <c r="E2479" s="48"/>
      <c r="F2479" s="48"/>
      <c r="G2479" s="48"/>
      <c r="H2479" s="48"/>
      <c r="I2479" s="48"/>
      <c r="J2479" s="48"/>
    </row>
    <row r="2480" spans="1:10">
      <c r="A2480" s="48"/>
      <c r="B2480" s="48"/>
      <c r="C2480" s="48"/>
      <c r="D2480" s="48"/>
      <c r="E2480" s="48"/>
      <c r="F2480" s="48"/>
      <c r="G2480" s="48"/>
      <c r="H2480" s="48"/>
      <c r="I2480" s="48"/>
      <c r="J2480" s="48"/>
    </row>
    <row r="2481" spans="1:10">
      <c r="A2481" s="48"/>
      <c r="B2481" s="48"/>
      <c r="C2481" s="48"/>
      <c r="D2481" s="48"/>
      <c r="E2481" s="48"/>
      <c r="F2481" s="48"/>
      <c r="G2481" s="48"/>
      <c r="H2481" s="48"/>
      <c r="I2481" s="48"/>
      <c r="J2481" s="48"/>
    </row>
    <row r="2482" spans="1:10">
      <c r="A2482" s="48"/>
      <c r="B2482" s="48"/>
      <c r="C2482" s="48"/>
      <c r="D2482" s="48"/>
      <c r="E2482" s="48"/>
      <c r="F2482" s="48"/>
      <c r="G2482" s="48"/>
      <c r="H2482" s="48"/>
      <c r="I2482" s="48"/>
      <c r="J2482" s="48"/>
    </row>
    <row r="2483" spans="1:10">
      <c r="A2483" s="48"/>
      <c r="B2483" s="48"/>
      <c r="C2483" s="48"/>
      <c r="D2483" s="48"/>
      <c r="E2483" s="48"/>
      <c r="F2483" s="48"/>
      <c r="G2483" s="48"/>
      <c r="H2483" s="48"/>
      <c r="I2483" s="48"/>
      <c r="J2483" s="48"/>
    </row>
    <row r="2484" spans="1:10">
      <c r="A2484" s="48"/>
      <c r="B2484" s="48"/>
      <c r="C2484" s="48"/>
      <c r="D2484" s="48"/>
      <c r="E2484" s="48"/>
      <c r="F2484" s="48"/>
      <c r="G2484" s="48"/>
      <c r="H2484" s="48"/>
      <c r="I2484" s="48"/>
      <c r="J2484" s="48"/>
    </row>
    <row r="2485" spans="1:10">
      <c r="A2485" s="48"/>
      <c r="B2485" s="48"/>
      <c r="C2485" s="48"/>
      <c r="D2485" s="48"/>
      <c r="E2485" s="48"/>
      <c r="F2485" s="48"/>
      <c r="G2485" s="48"/>
      <c r="H2485" s="48"/>
      <c r="I2485" s="48"/>
      <c r="J2485" s="48"/>
    </row>
    <row r="2486" spans="1:10">
      <c r="A2486" s="48"/>
      <c r="B2486" s="48"/>
      <c r="C2486" s="48"/>
      <c r="D2486" s="48"/>
      <c r="E2486" s="48"/>
      <c r="F2486" s="48"/>
      <c r="G2486" s="48"/>
      <c r="H2486" s="48"/>
      <c r="I2486" s="48"/>
      <c r="J2486" s="48"/>
    </row>
    <row r="2487" spans="1:10">
      <c r="A2487" s="48"/>
      <c r="B2487" s="48"/>
      <c r="C2487" s="48"/>
      <c r="D2487" s="48"/>
      <c r="E2487" s="48"/>
      <c r="F2487" s="48"/>
      <c r="G2487" s="48"/>
      <c r="H2487" s="48"/>
      <c r="I2487" s="48"/>
      <c r="J2487" s="48"/>
    </row>
    <row r="2488" spans="1:10">
      <c r="A2488" s="48"/>
      <c r="B2488" s="48"/>
      <c r="C2488" s="48"/>
      <c r="D2488" s="48"/>
      <c r="E2488" s="48"/>
      <c r="F2488" s="48"/>
      <c r="G2488" s="48"/>
      <c r="H2488" s="48"/>
      <c r="I2488" s="48"/>
      <c r="J2488" s="48"/>
    </row>
    <row r="2489" spans="1:10">
      <c r="A2489" s="48"/>
      <c r="B2489" s="48"/>
      <c r="C2489" s="48"/>
      <c r="D2489" s="48"/>
      <c r="E2489" s="48"/>
      <c r="F2489" s="48"/>
      <c r="G2489" s="48"/>
      <c r="H2489" s="48"/>
      <c r="I2489" s="48"/>
      <c r="J2489" s="48"/>
    </row>
    <row r="2490" spans="1:10">
      <c r="A2490" s="48"/>
      <c r="B2490" s="48"/>
      <c r="C2490" s="48"/>
      <c r="D2490" s="48"/>
      <c r="E2490" s="48"/>
      <c r="F2490" s="48"/>
      <c r="G2490" s="48"/>
      <c r="H2490" s="48"/>
      <c r="I2490" s="48"/>
      <c r="J2490" s="48"/>
    </row>
    <row r="2491" spans="1:10">
      <c r="A2491" s="48"/>
      <c r="B2491" s="48"/>
      <c r="C2491" s="48"/>
      <c r="D2491" s="48"/>
      <c r="E2491" s="48"/>
      <c r="F2491" s="48"/>
      <c r="G2491" s="48"/>
      <c r="H2491" s="48"/>
      <c r="I2491" s="48"/>
      <c r="J2491" s="48"/>
    </row>
    <row r="2492" spans="1:10">
      <c r="A2492" s="48"/>
      <c r="B2492" s="48"/>
      <c r="C2492" s="48"/>
      <c r="D2492" s="48"/>
      <c r="E2492" s="48"/>
      <c r="F2492" s="48"/>
      <c r="G2492" s="48"/>
      <c r="H2492" s="48"/>
      <c r="I2492" s="48"/>
      <c r="J2492" s="48"/>
    </row>
    <row r="2493" spans="1:10">
      <c r="A2493" s="48"/>
      <c r="B2493" s="48"/>
      <c r="C2493" s="48"/>
      <c r="D2493" s="48"/>
      <c r="E2493" s="48"/>
      <c r="F2493" s="48"/>
      <c r="G2493" s="48"/>
      <c r="H2493" s="48"/>
      <c r="I2493" s="48"/>
      <c r="J2493" s="48"/>
    </row>
    <row r="2494" spans="1:10">
      <c r="A2494" s="48"/>
      <c r="B2494" s="48"/>
      <c r="C2494" s="48"/>
      <c r="D2494" s="48"/>
      <c r="E2494" s="48"/>
      <c r="F2494" s="48"/>
      <c r="G2494" s="48"/>
      <c r="H2494" s="48"/>
      <c r="I2494" s="48"/>
      <c r="J2494" s="48"/>
    </row>
    <row r="2495" spans="1:10">
      <c r="A2495" s="48"/>
      <c r="B2495" s="48"/>
      <c r="C2495" s="48"/>
      <c r="D2495" s="48"/>
      <c r="E2495" s="48"/>
      <c r="F2495" s="48"/>
      <c r="G2495" s="48"/>
      <c r="H2495" s="48"/>
      <c r="I2495" s="48"/>
      <c r="J2495" s="48"/>
    </row>
    <row r="2496" spans="1:10">
      <c r="A2496" s="48"/>
      <c r="B2496" s="48"/>
      <c r="C2496" s="48"/>
      <c r="D2496" s="48"/>
      <c r="E2496" s="48"/>
      <c r="F2496" s="48"/>
      <c r="G2496" s="48"/>
      <c r="H2496" s="48"/>
      <c r="I2496" s="48"/>
      <c r="J2496" s="48"/>
    </row>
    <row r="2497" spans="1:10">
      <c r="A2497" s="48"/>
      <c r="B2497" s="48"/>
      <c r="C2497" s="48"/>
      <c r="D2497" s="48"/>
      <c r="E2497" s="48"/>
      <c r="F2497" s="48"/>
      <c r="G2497" s="48"/>
      <c r="H2497" s="48"/>
      <c r="I2497" s="48"/>
      <c r="J2497" s="48"/>
    </row>
    <row r="2498" spans="1:10">
      <c r="A2498" s="48"/>
      <c r="B2498" s="48"/>
      <c r="C2498" s="48"/>
      <c r="D2498" s="48"/>
      <c r="E2498" s="48"/>
      <c r="F2498" s="48"/>
      <c r="G2498" s="48"/>
      <c r="H2498" s="48"/>
      <c r="I2498" s="48"/>
      <c r="J2498" s="48"/>
    </row>
    <row r="2499" spans="1:10">
      <c r="A2499" s="48"/>
      <c r="B2499" s="48"/>
      <c r="C2499" s="48"/>
      <c r="D2499" s="48"/>
      <c r="E2499" s="48"/>
      <c r="F2499" s="48"/>
      <c r="G2499" s="48"/>
      <c r="H2499" s="48"/>
      <c r="I2499" s="48"/>
      <c r="J2499" s="48"/>
    </row>
    <row r="2500" spans="1:10">
      <c r="A2500" s="48"/>
      <c r="B2500" s="48"/>
      <c r="C2500" s="48"/>
      <c r="D2500" s="48"/>
      <c r="E2500" s="48"/>
      <c r="F2500" s="48"/>
      <c r="G2500" s="48"/>
      <c r="H2500" s="48"/>
      <c r="I2500" s="48"/>
      <c r="J2500" s="48"/>
    </row>
    <row r="2501" spans="1:10">
      <c r="A2501" s="48"/>
      <c r="B2501" s="48"/>
      <c r="C2501" s="48"/>
      <c r="D2501" s="48"/>
      <c r="E2501" s="48"/>
      <c r="F2501" s="48"/>
      <c r="G2501" s="48"/>
      <c r="H2501" s="48"/>
      <c r="I2501" s="48"/>
      <c r="J2501" s="48"/>
    </row>
    <row r="2502" spans="1:10">
      <c r="A2502" s="48"/>
      <c r="B2502" s="48"/>
      <c r="C2502" s="48"/>
      <c r="D2502" s="48"/>
      <c r="E2502" s="48"/>
      <c r="F2502" s="48"/>
      <c r="G2502" s="48"/>
      <c r="H2502" s="48"/>
      <c r="I2502" s="48"/>
      <c r="J2502" s="48"/>
    </row>
    <row r="2503" spans="1:10">
      <c r="A2503" s="48"/>
      <c r="B2503" s="48"/>
      <c r="C2503" s="48"/>
      <c r="D2503" s="48"/>
      <c r="E2503" s="48"/>
      <c r="F2503" s="48"/>
      <c r="G2503" s="48"/>
      <c r="H2503" s="48"/>
      <c r="I2503" s="48"/>
      <c r="J2503" s="48"/>
    </row>
    <row r="2504" spans="1:10">
      <c r="A2504" s="48"/>
      <c r="B2504" s="48"/>
      <c r="C2504" s="48"/>
      <c r="D2504" s="48"/>
      <c r="E2504" s="48"/>
      <c r="F2504" s="48"/>
      <c r="G2504" s="48"/>
      <c r="H2504" s="48"/>
      <c r="I2504" s="48"/>
      <c r="J2504" s="48"/>
    </row>
    <row r="2505" spans="1:10">
      <c r="A2505" s="48"/>
      <c r="B2505" s="48"/>
      <c r="C2505" s="48"/>
      <c r="D2505" s="48"/>
      <c r="E2505" s="48"/>
      <c r="F2505" s="48"/>
      <c r="G2505" s="48"/>
      <c r="H2505" s="48"/>
      <c r="I2505" s="48"/>
      <c r="J2505" s="48"/>
    </row>
    <row r="2506" spans="1:10">
      <c r="A2506" s="48"/>
      <c r="B2506" s="48"/>
      <c r="C2506" s="48"/>
      <c r="D2506" s="48"/>
      <c r="E2506" s="48"/>
      <c r="F2506" s="48"/>
      <c r="G2506" s="48"/>
      <c r="H2506" s="48"/>
      <c r="I2506" s="48"/>
      <c r="J2506" s="48"/>
    </row>
    <row r="2507" spans="1:10">
      <c r="A2507" s="48"/>
      <c r="B2507" s="48"/>
      <c r="C2507" s="48"/>
      <c r="D2507" s="48"/>
      <c r="E2507" s="48"/>
      <c r="F2507" s="48"/>
      <c r="G2507" s="48"/>
      <c r="H2507" s="48"/>
      <c r="I2507" s="48"/>
      <c r="J2507" s="48"/>
    </row>
    <row r="2508" spans="1:10">
      <c r="A2508" s="48"/>
      <c r="B2508" s="48"/>
      <c r="C2508" s="48"/>
      <c r="D2508" s="48"/>
      <c r="E2508" s="48"/>
      <c r="F2508" s="48"/>
      <c r="G2508" s="48"/>
      <c r="H2508" s="48"/>
      <c r="I2508" s="48"/>
      <c r="J2508" s="48"/>
    </row>
    <row r="2509" spans="1:10">
      <c r="A2509" s="48"/>
      <c r="B2509" s="48"/>
      <c r="C2509" s="48"/>
      <c r="D2509" s="48"/>
      <c r="E2509" s="48"/>
      <c r="F2509" s="48"/>
      <c r="G2509" s="48"/>
      <c r="H2509" s="48"/>
      <c r="I2509" s="48"/>
      <c r="J2509" s="48"/>
    </row>
    <row r="2510" spans="1:10">
      <c r="A2510" s="48"/>
      <c r="B2510" s="48"/>
      <c r="C2510" s="48"/>
      <c r="D2510" s="48"/>
      <c r="E2510" s="48"/>
      <c r="F2510" s="48"/>
      <c r="G2510" s="48"/>
      <c r="H2510" s="48"/>
      <c r="I2510" s="48"/>
      <c r="J2510" s="48"/>
    </row>
    <row r="2511" spans="1:10">
      <c r="A2511" s="48"/>
      <c r="B2511" s="48"/>
      <c r="C2511" s="48"/>
      <c r="D2511" s="48"/>
      <c r="E2511" s="48"/>
      <c r="F2511" s="48"/>
      <c r="G2511" s="48"/>
      <c r="H2511" s="48"/>
      <c r="I2511" s="48"/>
      <c r="J2511" s="48"/>
    </row>
    <row r="2512" spans="1:10">
      <c r="A2512" s="48"/>
      <c r="B2512" s="48"/>
      <c r="C2512" s="48"/>
      <c r="D2512" s="48"/>
      <c r="E2512" s="48"/>
      <c r="F2512" s="48"/>
      <c r="G2512" s="48"/>
      <c r="H2512" s="48"/>
      <c r="I2512" s="48"/>
      <c r="J2512" s="48"/>
    </row>
    <row r="2513" spans="1:10">
      <c r="A2513" s="48"/>
      <c r="B2513" s="48"/>
      <c r="C2513" s="48"/>
      <c r="D2513" s="48"/>
      <c r="E2513" s="48"/>
      <c r="F2513" s="48"/>
      <c r="G2513" s="48"/>
      <c r="H2513" s="48"/>
      <c r="I2513" s="48"/>
      <c r="J2513" s="48"/>
    </row>
    <row r="2514" spans="1:10">
      <c r="A2514" s="48"/>
      <c r="B2514" s="48"/>
      <c r="C2514" s="48"/>
      <c r="D2514" s="48"/>
      <c r="E2514" s="48"/>
      <c r="F2514" s="48"/>
      <c r="G2514" s="48"/>
      <c r="H2514" s="48"/>
      <c r="I2514" s="48"/>
      <c r="J2514" s="48"/>
    </row>
    <row r="2515" spans="1:10">
      <c r="A2515" s="48"/>
      <c r="B2515" s="48"/>
      <c r="C2515" s="48"/>
      <c r="D2515" s="48"/>
      <c r="E2515" s="48"/>
      <c r="F2515" s="48"/>
      <c r="G2515" s="48"/>
      <c r="H2515" s="48"/>
      <c r="I2515" s="48"/>
      <c r="J2515" s="48"/>
    </row>
    <row r="2516" spans="1:10">
      <c r="A2516" s="48"/>
      <c r="B2516" s="48"/>
      <c r="C2516" s="48"/>
      <c r="D2516" s="48"/>
      <c r="E2516" s="48"/>
      <c r="F2516" s="48"/>
      <c r="G2516" s="48"/>
      <c r="H2516" s="48"/>
      <c r="I2516" s="48"/>
      <c r="J2516" s="48"/>
    </row>
    <row r="2517" spans="1:10">
      <c r="A2517" s="48"/>
      <c r="B2517" s="48"/>
      <c r="C2517" s="48"/>
      <c r="D2517" s="48"/>
      <c r="E2517" s="48"/>
      <c r="F2517" s="48"/>
      <c r="G2517" s="48"/>
      <c r="H2517" s="48"/>
      <c r="I2517" s="48"/>
      <c r="J2517" s="48"/>
    </row>
    <row r="2518" spans="1:10">
      <c r="A2518" s="48"/>
      <c r="B2518" s="48"/>
      <c r="C2518" s="48"/>
      <c r="D2518" s="48"/>
      <c r="E2518" s="48"/>
      <c r="F2518" s="48"/>
      <c r="G2518" s="48"/>
      <c r="H2518" s="48"/>
      <c r="I2518" s="48"/>
      <c r="J2518" s="48"/>
    </row>
    <row r="2519" spans="1:10">
      <c r="A2519" s="48"/>
      <c r="B2519" s="48"/>
      <c r="C2519" s="48"/>
      <c r="D2519" s="48"/>
      <c r="E2519" s="48"/>
      <c r="F2519" s="48"/>
      <c r="G2519" s="48"/>
      <c r="H2519" s="48"/>
      <c r="I2519" s="48"/>
      <c r="J2519" s="48"/>
    </row>
    <row r="2520" spans="1:10">
      <c r="A2520" s="48"/>
      <c r="B2520" s="48"/>
      <c r="C2520" s="48"/>
      <c r="D2520" s="48"/>
      <c r="E2520" s="48"/>
      <c r="F2520" s="48"/>
      <c r="G2520" s="48"/>
      <c r="H2520" s="48"/>
      <c r="I2520" s="48"/>
      <c r="J2520" s="48"/>
    </row>
    <row r="2521" spans="1:10">
      <c r="A2521" s="48"/>
      <c r="B2521" s="48"/>
      <c r="C2521" s="48"/>
      <c r="D2521" s="48"/>
      <c r="E2521" s="48"/>
      <c r="F2521" s="48"/>
      <c r="G2521" s="48"/>
      <c r="H2521" s="48"/>
      <c r="I2521" s="48"/>
      <c r="J2521" s="48"/>
    </row>
    <row r="2522" spans="1:10">
      <c r="A2522" s="48"/>
      <c r="B2522" s="48"/>
      <c r="C2522" s="48"/>
      <c r="D2522" s="48"/>
      <c r="E2522" s="48"/>
      <c r="F2522" s="48"/>
      <c r="G2522" s="48"/>
      <c r="H2522" s="48"/>
      <c r="I2522" s="48"/>
      <c r="J2522" s="48"/>
    </row>
    <row r="2523" spans="1:10">
      <c r="A2523" s="48"/>
      <c r="B2523" s="48"/>
      <c r="C2523" s="48"/>
      <c r="D2523" s="48"/>
      <c r="E2523" s="48"/>
      <c r="F2523" s="48"/>
      <c r="G2523" s="48"/>
      <c r="H2523" s="48"/>
      <c r="I2523" s="48"/>
      <c r="J2523" s="48"/>
    </row>
    <row r="2524" spans="1:10">
      <c r="A2524" s="48"/>
      <c r="B2524" s="48"/>
      <c r="C2524" s="48"/>
      <c r="D2524" s="48"/>
      <c r="E2524" s="48"/>
      <c r="F2524" s="48"/>
      <c r="G2524" s="48"/>
      <c r="H2524" s="48"/>
      <c r="I2524" s="48"/>
      <c r="J2524" s="48"/>
    </row>
    <row r="2525" spans="1:10">
      <c r="A2525" s="48"/>
      <c r="B2525" s="48"/>
      <c r="C2525" s="48"/>
      <c r="D2525" s="48"/>
      <c r="E2525" s="48"/>
      <c r="F2525" s="48"/>
      <c r="G2525" s="48"/>
      <c r="H2525" s="48"/>
      <c r="I2525" s="48"/>
      <c r="J2525" s="48"/>
    </row>
    <row r="2526" spans="1:10">
      <c r="A2526" s="48"/>
      <c r="B2526" s="48"/>
      <c r="C2526" s="48"/>
      <c r="D2526" s="48"/>
      <c r="E2526" s="48"/>
      <c r="F2526" s="48"/>
      <c r="G2526" s="48"/>
      <c r="H2526" s="48"/>
      <c r="I2526" s="48"/>
      <c r="J2526" s="48"/>
    </row>
    <row r="2527" spans="1:10">
      <c r="A2527" s="48"/>
      <c r="B2527" s="48"/>
      <c r="C2527" s="48"/>
      <c r="D2527" s="48"/>
      <c r="E2527" s="48"/>
      <c r="F2527" s="48"/>
      <c r="G2527" s="48"/>
      <c r="H2527" s="48"/>
      <c r="I2527" s="48"/>
      <c r="J2527" s="48"/>
    </row>
    <row r="2528" spans="1:10">
      <c r="A2528" s="48"/>
      <c r="B2528" s="48"/>
      <c r="C2528" s="48"/>
      <c r="D2528" s="48"/>
      <c r="E2528" s="48"/>
      <c r="F2528" s="48"/>
      <c r="G2528" s="48"/>
      <c r="H2528" s="48"/>
      <c r="I2528" s="48"/>
      <c r="J2528" s="48"/>
    </row>
    <row r="2529" spans="1:10">
      <c r="A2529" s="48"/>
      <c r="B2529" s="48"/>
      <c r="C2529" s="48"/>
      <c r="D2529" s="48"/>
      <c r="E2529" s="48"/>
      <c r="F2529" s="48"/>
      <c r="G2529" s="48"/>
      <c r="H2529" s="48"/>
      <c r="I2529" s="48"/>
      <c r="J2529" s="48"/>
    </row>
    <row r="2530" spans="1:10">
      <c r="A2530" s="48"/>
      <c r="B2530" s="48"/>
      <c r="C2530" s="48"/>
      <c r="D2530" s="48"/>
      <c r="E2530" s="48"/>
      <c r="F2530" s="48"/>
      <c r="G2530" s="48"/>
      <c r="H2530" s="48"/>
      <c r="I2530" s="48"/>
      <c r="J2530" s="48"/>
    </row>
    <row r="2531" spans="1:10">
      <c r="A2531" s="48"/>
      <c r="B2531" s="48"/>
      <c r="C2531" s="48"/>
      <c r="D2531" s="48"/>
      <c r="E2531" s="48"/>
      <c r="F2531" s="48"/>
      <c r="G2531" s="48"/>
      <c r="H2531" s="48"/>
      <c r="I2531" s="48"/>
      <c r="J2531" s="48"/>
    </row>
    <row r="2532" spans="1:10">
      <c r="A2532" s="48"/>
      <c r="B2532" s="48"/>
      <c r="C2532" s="48"/>
      <c r="D2532" s="48"/>
      <c r="E2532" s="48"/>
      <c r="F2532" s="48"/>
      <c r="G2532" s="48"/>
      <c r="H2532" s="48"/>
      <c r="I2532" s="48"/>
      <c r="J2532" s="48"/>
    </row>
    <row r="2533" spans="1:10">
      <c r="A2533" s="48"/>
      <c r="B2533" s="48"/>
      <c r="C2533" s="48"/>
      <c r="D2533" s="48"/>
      <c r="E2533" s="48"/>
      <c r="F2533" s="48"/>
      <c r="G2533" s="48"/>
      <c r="H2533" s="48"/>
      <c r="I2533" s="48"/>
      <c r="J2533" s="48"/>
    </row>
    <row r="2534" spans="1:10">
      <c r="A2534" s="48"/>
      <c r="B2534" s="48"/>
      <c r="C2534" s="48"/>
      <c r="D2534" s="48"/>
      <c r="E2534" s="48"/>
      <c r="F2534" s="48"/>
      <c r="G2534" s="48"/>
      <c r="H2534" s="48"/>
      <c r="I2534" s="48"/>
      <c r="J2534" s="48"/>
    </row>
    <row r="2535" spans="1:10">
      <c r="A2535" s="48"/>
      <c r="B2535" s="48"/>
      <c r="C2535" s="48"/>
      <c r="D2535" s="48"/>
      <c r="E2535" s="48"/>
      <c r="F2535" s="48"/>
      <c r="G2535" s="48"/>
      <c r="H2535" s="48"/>
      <c r="I2535" s="48"/>
      <c r="J2535" s="48"/>
    </row>
    <row r="2536" spans="1:10">
      <c r="A2536" s="48"/>
      <c r="B2536" s="48"/>
      <c r="C2536" s="48"/>
      <c r="D2536" s="48"/>
      <c r="E2536" s="48"/>
      <c r="F2536" s="48"/>
      <c r="G2536" s="48"/>
      <c r="H2536" s="48"/>
      <c r="I2536" s="48"/>
      <c r="J2536" s="48"/>
    </row>
    <row r="2537" spans="1:10">
      <c r="A2537" s="48"/>
      <c r="B2537" s="48"/>
      <c r="C2537" s="48"/>
      <c r="D2537" s="48"/>
      <c r="E2537" s="48"/>
      <c r="F2537" s="48"/>
      <c r="G2537" s="48"/>
      <c r="H2537" s="48"/>
      <c r="I2537" s="48"/>
      <c r="J2537" s="48"/>
    </row>
    <row r="2538" spans="1:10">
      <c r="A2538" s="48"/>
      <c r="B2538" s="48"/>
      <c r="C2538" s="48"/>
      <c r="D2538" s="48"/>
      <c r="E2538" s="48"/>
      <c r="F2538" s="48"/>
      <c r="G2538" s="48"/>
      <c r="H2538" s="48"/>
      <c r="I2538" s="48"/>
      <c r="J2538" s="48"/>
    </row>
    <row r="2539" spans="1:10">
      <c r="A2539" s="48"/>
      <c r="B2539" s="48"/>
      <c r="C2539" s="48"/>
      <c r="D2539" s="48"/>
      <c r="E2539" s="48"/>
      <c r="F2539" s="48"/>
      <c r="G2539" s="48"/>
      <c r="H2539" s="48"/>
      <c r="I2539" s="48"/>
      <c r="J2539" s="48"/>
    </row>
    <row r="2540" spans="1:10">
      <c r="A2540" s="48"/>
      <c r="B2540" s="48"/>
      <c r="C2540" s="48"/>
      <c r="D2540" s="48"/>
      <c r="E2540" s="48"/>
      <c r="F2540" s="48"/>
      <c r="G2540" s="48"/>
      <c r="H2540" s="48"/>
      <c r="I2540" s="48"/>
      <c r="J2540" s="48"/>
    </row>
    <row r="2541" spans="1:10">
      <c r="A2541" s="48"/>
      <c r="B2541" s="48"/>
      <c r="C2541" s="48"/>
      <c r="D2541" s="48"/>
      <c r="E2541" s="48"/>
      <c r="F2541" s="48"/>
      <c r="G2541" s="48"/>
      <c r="H2541" s="48"/>
      <c r="I2541" s="48"/>
      <c r="J2541" s="48"/>
    </row>
    <row r="2542" spans="1:10">
      <c r="A2542" s="48"/>
      <c r="B2542" s="48"/>
      <c r="C2542" s="48"/>
      <c r="D2542" s="48"/>
      <c r="E2542" s="48"/>
      <c r="F2542" s="48"/>
      <c r="G2542" s="48"/>
      <c r="H2542" s="48"/>
      <c r="I2542" s="48"/>
      <c r="J2542" s="48"/>
    </row>
    <row r="2543" spans="1:10">
      <c r="A2543" s="48"/>
      <c r="B2543" s="48"/>
      <c r="C2543" s="48"/>
      <c r="D2543" s="48"/>
      <c r="E2543" s="48"/>
      <c r="F2543" s="48"/>
      <c r="G2543" s="48"/>
      <c r="H2543" s="48"/>
      <c r="I2543" s="48"/>
      <c r="J2543" s="48"/>
    </row>
    <row r="2544" spans="1:10">
      <c r="A2544" s="48"/>
      <c r="B2544" s="48"/>
      <c r="C2544" s="48"/>
      <c r="D2544" s="48"/>
      <c r="E2544" s="48"/>
      <c r="F2544" s="48"/>
      <c r="G2544" s="48"/>
      <c r="H2544" s="48"/>
      <c r="I2544" s="48"/>
      <c r="J2544" s="48"/>
    </row>
    <row r="2545" spans="1:10">
      <c r="A2545" s="48"/>
      <c r="B2545" s="48"/>
      <c r="C2545" s="48"/>
      <c r="D2545" s="48"/>
      <c r="E2545" s="48"/>
      <c r="F2545" s="48"/>
      <c r="G2545" s="48"/>
      <c r="H2545" s="48"/>
      <c r="I2545" s="48"/>
      <c r="J2545" s="48"/>
    </row>
    <row r="2546" spans="1:10">
      <c r="A2546" s="48"/>
      <c r="B2546" s="48"/>
      <c r="C2546" s="48"/>
      <c r="D2546" s="48"/>
      <c r="E2546" s="48"/>
      <c r="F2546" s="48"/>
      <c r="G2546" s="48"/>
      <c r="H2546" s="48"/>
      <c r="I2546" s="48"/>
      <c r="J2546" s="48"/>
    </row>
    <row r="2547" spans="1:10">
      <c r="A2547" s="48"/>
      <c r="B2547" s="48"/>
      <c r="C2547" s="48"/>
      <c r="D2547" s="48"/>
      <c r="E2547" s="48"/>
      <c r="F2547" s="48"/>
      <c r="G2547" s="48"/>
      <c r="H2547" s="48"/>
      <c r="I2547" s="48"/>
      <c r="J2547" s="48"/>
    </row>
    <row r="2548" spans="1:10">
      <c r="A2548" s="48"/>
      <c r="B2548" s="48"/>
      <c r="C2548" s="48"/>
      <c r="D2548" s="48"/>
      <c r="E2548" s="48"/>
      <c r="F2548" s="48"/>
      <c r="G2548" s="48"/>
      <c r="H2548" s="48"/>
      <c r="I2548" s="48"/>
      <c r="J2548" s="48"/>
    </row>
    <row r="2549" spans="1:10">
      <c r="A2549" s="48"/>
      <c r="B2549" s="48"/>
      <c r="C2549" s="48"/>
      <c r="D2549" s="48"/>
      <c r="E2549" s="48"/>
      <c r="F2549" s="48"/>
      <c r="G2549" s="48"/>
      <c r="H2549" s="48"/>
      <c r="I2549" s="48"/>
      <c r="J2549" s="48"/>
    </row>
    <row r="2550" spans="1:10">
      <c r="A2550" s="48"/>
      <c r="B2550" s="48"/>
      <c r="C2550" s="48"/>
      <c r="D2550" s="48"/>
      <c r="E2550" s="48"/>
      <c r="F2550" s="48"/>
      <c r="G2550" s="48"/>
      <c r="H2550" s="48"/>
      <c r="I2550" s="48"/>
      <c r="J2550" s="48"/>
    </row>
    <row r="2551" spans="1:10">
      <c r="A2551" s="48"/>
      <c r="B2551" s="48"/>
      <c r="C2551" s="48"/>
      <c r="D2551" s="48"/>
      <c r="E2551" s="48"/>
      <c r="F2551" s="48"/>
      <c r="G2551" s="48"/>
      <c r="H2551" s="48"/>
      <c r="I2551" s="48"/>
      <c r="J2551" s="48"/>
    </row>
    <row r="2552" spans="1:10">
      <c r="A2552" s="48"/>
      <c r="B2552" s="48"/>
      <c r="C2552" s="48"/>
      <c r="D2552" s="48"/>
      <c r="E2552" s="48"/>
      <c r="F2552" s="48"/>
      <c r="G2552" s="48"/>
      <c r="H2552" s="48"/>
      <c r="I2552" s="48"/>
      <c r="J2552" s="48"/>
    </row>
    <row r="2553" spans="1:10">
      <c r="A2553" s="48"/>
      <c r="B2553" s="48"/>
      <c r="C2553" s="48"/>
      <c r="D2553" s="48"/>
      <c r="E2553" s="48"/>
      <c r="F2553" s="48"/>
      <c r="G2553" s="48"/>
      <c r="H2553" s="48"/>
      <c r="I2553" s="48"/>
      <c r="J2553" s="48"/>
    </row>
    <row r="2554" spans="1:10">
      <c r="A2554" s="48"/>
      <c r="B2554" s="48"/>
      <c r="C2554" s="48"/>
      <c r="D2554" s="48"/>
      <c r="E2554" s="48"/>
      <c r="F2554" s="48"/>
      <c r="G2554" s="48"/>
      <c r="H2554" s="48"/>
      <c r="I2554" s="48"/>
      <c r="J2554" s="48"/>
    </row>
    <row r="2555" spans="1:10">
      <c r="A2555" s="48"/>
      <c r="B2555" s="48"/>
      <c r="C2555" s="48"/>
      <c r="D2555" s="48"/>
      <c r="E2555" s="48"/>
      <c r="F2555" s="48"/>
      <c r="G2555" s="48"/>
      <c r="H2555" s="48"/>
      <c r="I2555" s="48"/>
      <c r="J2555" s="48"/>
    </row>
    <row r="2556" spans="1:10">
      <c r="A2556" s="48"/>
      <c r="B2556" s="48"/>
      <c r="C2556" s="48"/>
      <c r="D2556" s="48"/>
      <c r="E2556" s="48"/>
      <c r="F2556" s="48"/>
      <c r="G2556" s="48"/>
      <c r="H2556" s="48"/>
      <c r="I2556" s="48"/>
      <c r="J2556" s="48"/>
    </row>
    <row r="2557" spans="1:10">
      <c r="A2557" s="48"/>
      <c r="B2557" s="48"/>
      <c r="C2557" s="48"/>
      <c r="D2557" s="48"/>
      <c r="E2557" s="48"/>
      <c r="F2557" s="48"/>
      <c r="G2557" s="48"/>
      <c r="H2557" s="48"/>
      <c r="I2557" s="48"/>
      <c r="J2557" s="48"/>
    </row>
    <row r="2558" spans="1:10">
      <c r="A2558" s="48"/>
      <c r="B2558" s="48"/>
      <c r="C2558" s="48"/>
      <c r="D2558" s="48"/>
      <c r="E2558" s="48"/>
      <c r="F2558" s="48"/>
      <c r="G2558" s="48"/>
      <c r="H2558" s="48"/>
      <c r="I2558" s="48"/>
      <c r="J2558" s="48"/>
    </row>
    <row r="2559" spans="1:10">
      <c r="A2559" s="48"/>
      <c r="B2559" s="48"/>
      <c r="C2559" s="48"/>
      <c r="D2559" s="48"/>
      <c r="E2559" s="48"/>
      <c r="F2559" s="48"/>
      <c r="G2559" s="48"/>
      <c r="H2559" s="48"/>
      <c r="I2559" s="48"/>
      <c r="J2559" s="48"/>
    </row>
    <row r="2560" spans="1:10">
      <c r="A2560" s="48"/>
      <c r="B2560" s="48"/>
      <c r="C2560" s="48"/>
      <c r="D2560" s="48"/>
      <c r="E2560" s="48"/>
      <c r="F2560" s="48"/>
      <c r="G2560" s="48"/>
      <c r="H2560" s="48"/>
      <c r="I2560" s="48"/>
      <c r="J2560" s="48"/>
    </row>
    <row r="2561" spans="1:10">
      <c r="A2561" s="48"/>
      <c r="B2561" s="48"/>
      <c r="C2561" s="48"/>
      <c r="D2561" s="48"/>
      <c r="E2561" s="48"/>
      <c r="F2561" s="48"/>
      <c r="G2561" s="48"/>
      <c r="H2561" s="48"/>
      <c r="I2561" s="48"/>
      <c r="J2561" s="48"/>
    </row>
    <row r="2562" spans="1:10">
      <c r="A2562" s="48"/>
      <c r="B2562" s="48"/>
      <c r="C2562" s="48"/>
      <c r="D2562" s="48"/>
      <c r="E2562" s="48"/>
      <c r="F2562" s="48"/>
      <c r="G2562" s="48"/>
      <c r="H2562" s="48"/>
      <c r="I2562" s="48"/>
      <c r="J2562" s="48"/>
    </row>
    <row r="2563" spans="1:10">
      <c r="A2563" s="48"/>
      <c r="B2563" s="48"/>
      <c r="C2563" s="48"/>
      <c r="D2563" s="48"/>
      <c r="E2563" s="48"/>
      <c r="F2563" s="48"/>
      <c r="G2563" s="48"/>
      <c r="H2563" s="48"/>
      <c r="I2563" s="48"/>
      <c r="J2563" s="48"/>
    </row>
    <row r="2564" spans="1:10">
      <c r="A2564" s="48"/>
      <c r="B2564" s="48"/>
      <c r="C2564" s="48"/>
      <c r="D2564" s="48"/>
      <c r="E2564" s="48"/>
      <c r="F2564" s="48"/>
      <c r="G2564" s="48"/>
      <c r="H2564" s="48"/>
      <c r="I2564" s="48"/>
      <c r="J2564" s="48"/>
    </row>
    <row r="2565" spans="1:10">
      <c r="A2565" s="48"/>
      <c r="B2565" s="48"/>
      <c r="C2565" s="48"/>
      <c r="D2565" s="48"/>
      <c r="E2565" s="48"/>
      <c r="F2565" s="48"/>
      <c r="G2565" s="48"/>
      <c r="H2565" s="48"/>
      <c r="I2565" s="48"/>
      <c r="J2565" s="48"/>
    </row>
    <row r="2566" spans="1:10">
      <c r="A2566" s="48"/>
      <c r="B2566" s="48"/>
      <c r="C2566" s="48"/>
      <c r="D2566" s="48"/>
      <c r="E2566" s="48"/>
      <c r="F2566" s="48"/>
      <c r="G2566" s="48"/>
      <c r="H2566" s="48"/>
      <c r="I2566" s="48"/>
      <c r="J2566" s="48"/>
    </row>
    <row r="2567" spans="1:10">
      <c r="A2567" s="48"/>
      <c r="B2567" s="48"/>
      <c r="C2567" s="48"/>
      <c r="D2567" s="48"/>
      <c r="E2567" s="48"/>
      <c r="F2567" s="48"/>
      <c r="G2567" s="48"/>
      <c r="H2567" s="48"/>
      <c r="I2567" s="48"/>
      <c r="J2567" s="48"/>
    </row>
    <row r="2568" spans="1:10">
      <c r="A2568" s="48"/>
      <c r="B2568" s="48"/>
      <c r="C2568" s="48"/>
      <c r="D2568" s="48"/>
      <c r="E2568" s="48"/>
      <c r="F2568" s="48"/>
      <c r="G2568" s="48"/>
      <c r="H2568" s="48"/>
      <c r="I2568" s="48"/>
      <c r="J2568" s="48"/>
    </row>
    <row r="2569" spans="1:10">
      <c r="A2569" s="48"/>
      <c r="B2569" s="48"/>
      <c r="C2569" s="48"/>
      <c r="D2569" s="48"/>
      <c r="E2569" s="48"/>
      <c r="F2569" s="48"/>
      <c r="G2569" s="48"/>
      <c r="H2569" s="48"/>
      <c r="I2569" s="48"/>
      <c r="J2569" s="48"/>
    </row>
    <row r="2570" spans="1:10">
      <c r="A2570" s="48"/>
      <c r="B2570" s="48"/>
      <c r="C2570" s="48"/>
      <c r="D2570" s="48"/>
      <c r="E2570" s="48"/>
      <c r="F2570" s="48"/>
      <c r="G2570" s="48"/>
      <c r="H2570" s="48"/>
      <c r="I2570" s="48"/>
      <c r="J2570" s="48"/>
    </row>
    <row r="2571" spans="1:10">
      <c r="A2571" s="48"/>
      <c r="B2571" s="48"/>
      <c r="C2571" s="48"/>
      <c r="D2571" s="48"/>
      <c r="E2571" s="48"/>
      <c r="F2571" s="48"/>
      <c r="G2571" s="48"/>
      <c r="H2571" s="48"/>
      <c r="I2571" s="48"/>
      <c r="J2571" s="48"/>
    </row>
    <row r="2572" spans="1:10">
      <c r="A2572" s="48"/>
      <c r="B2572" s="48"/>
      <c r="C2572" s="48"/>
      <c r="D2572" s="48"/>
      <c r="E2572" s="48"/>
      <c r="F2572" s="48"/>
      <c r="G2572" s="48"/>
      <c r="H2572" s="48"/>
      <c r="I2572" s="48"/>
      <c r="J2572" s="48"/>
    </row>
    <row r="2573" spans="1:10">
      <c r="A2573" s="48"/>
      <c r="B2573" s="48"/>
      <c r="C2573" s="48"/>
      <c r="D2573" s="48"/>
      <c r="E2573" s="48"/>
      <c r="F2573" s="48"/>
      <c r="G2573" s="48"/>
      <c r="H2573" s="48"/>
      <c r="I2573" s="48"/>
      <c r="J2573" s="48"/>
    </row>
    <row r="2574" spans="1:10">
      <c r="A2574" s="48"/>
      <c r="B2574" s="48"/>
      <c r="C2574" s="48"/>
      <c r="D2574" s="48"/>
      <c r="E2574" s="48"/>
      <c r="F2574" s="48"/>
      <c r="G2574" s="48"/>
      <c r="H2574" s="48"/>
      <c r="I2574" s="48"/>
      <c r="J2574" s="48"/>
    </row>
    <row r="2575" spans="1:10">
      <c r="A2575" s="48"/>
      <c r="B2575" s="48"/>
      <c r="C2575" s="48"/>
      <c r="D2575" s="48"/>
      <c r="E2575" s="48"/>
      <c r="F2575" s="48"/>
      <c r="G2575" s="48"/>
      <c r="H2575" s="48"/>
      <c r="I2575" s="48"/>
      <c r="J2575" s="48"/>
    </row>
    <row r="2576" spans="1:10">
      <c r="A2576" s="48"/>
      <c r="B2576" s="48"/>
      <c r="C2576" s="48"/>
      <c r="D2576" s="48"/>
      <c r="E2576" s="48"/>
      <c r="F2576" s="48"/>
      <c r="G2576" s="48"/>
      <c r="H2576" s="48"/>
      <c r="I2576" s="48"/>
      <c r="J2576" s="48"/>
    </row>
    <row r="2577" spans="1:10">
      <c r="A2577" s="48"/>
      <c r="B2577" s="48"/>
      <c r="C2577" s="48"/>
      <c r="D2577" s="48"/>
      <c r="E2577" s="48"/>
      <c r="F2577" s="48"/>
      <c r="G2577" s="48"/>
      <c r="H2577" s="48"/>
      <c r="I2577" s="48"/>
      <c r="J2577" s="48"/>
    </row>
    <row r="2578" spans="1:10">
      <c r="A2578" s="48"/>
      <c r="B2578" s="48"/>
      <c r="C2578" s="48"/>
      <c r="D2578" s="48"/>
      <c r="E2578" s="48"/>
      <c r="F2578" s="48"/>
      <c r="G2578" s="48"/>
      <c r="H2578" s="48"/>
      <c r="I2578" s="48"/>
      <c r="J2578" s="48"/>
    </row>
    <row r="2579" spans="1:10">
      <c r="A2579" s="48"/>
      <c r="B2579" s="48"/>
      <c r="C2579" s="48"/>
      <c r="D2579" s="48"/>
      <c r="E2579" s="48"/>
      <c r="F2579" s="48"/>
      <c r="G2579" s="48"/>
      <c r="H2579" s="48"/>
      <c r="I2579" s="48"/>
      <c r="J2579" s="48"/>
    </row>
    <row r="2580" spans="1:10">
      <c r="A2580" s="48"/>
      <c r="B2580" s="48"/>
      <c r="C2580" s="48"/>
      <c r="D2580" s="48"/>
      <c r="E2580" s="48"/>
      <c r="F2580" s="48"/>
      <c r="G2580" s="48"/>
      <c r="H2580" s="48"/>
      <c r="I2580" s="48"/>
      <c r="J2580" s="48"/>
    </row>
    <row r="2581" spans="1:10">
      <c r="A2581" s="48"/>
      <c r="B2581" s="48"/>
      <c r="C2581" s="48"/>
      <c r="D2581" s="48"/>
      <c r="E2581" s="48"/>
      <c r="F2581" s="48"/>
      <c r="G2581" s="48"/>
      <c r="H2581" s="48"/>
      <c r="I2581" s="48"/>
      <c r="J2581" s="48"/>
    </row>
    <row r="2582" spans="1:10">
      <c r="A2582" s="48"/>
      <c r="B2582" s="48"/>
      <c r="C2582" s="48"/>
      <c r="D2582" s="48"/>
      <c r="E2582" s="48"/>
      <c r="F2582" s="48"/>
      <c r="G2582" s="48"/>
      <c r="H2582" s="48"/>
      <c r="I2582" s="48"/>
      <c r="J2582" s="48"/>
    </row>
    <row r="2583" spans="1:10">
      <c r="A2583" s="48"/>
      <c r="B2583" s="48"/>
      <c r="C2583" s="48"/>
      <c r="D2583" s="48"/>
      <c r="E2583" s="48"/>
      <c r="F2583" s="48"/>
      <c r="G2583" s="48"/>
      <c r="H2583" s="48"/>
      <c r="I2583" s="48"/>
      <c r="J2583" s="48"/>
    </row>
    <row r="2584" spans="1:10">
      <c r="A2584" s="48"/>
      <c r="B2584" s="48"/>
      <c r="C2584" s="48"/>
      <c r="D2584" s="48"/>
      <c r="E2584" s="48"/>
      <c r="F2584" s="48"/>
      <c r="G2584" s="48"/>
      <c r="H2584" s="48"/>
      <c r="I2584" s="48"/>
      <c r="J2584" s="48"/>
    </row>
    <row r="2585" spans="1:10">
      <c r="A2585" s="48"/>
      <c r="B2585" s="48"/>
      <c r="C2585" s="48"/>
      <c r="D2585" s="48"/>
      <c r="E2585" s="48"/>
      <c r="F2585" s="48"/>
      <c r="G2585" s="48"/>
      <c r="H2585" s="48"/>
      <c r="I2585" s="48"/>
      <c r="J2585" s="48"/>
    </row>
    <row r="2586" spans="1:10">
      <c r="A2586" s="48"/>
      <c r="B2586" s="48"/>
      <c r="C2586" s="48"/>
      <c r="D2586" s="48"/>
      <c r="E2586" s="48"/>
      <c r="F2586" s="48"/>
      <c r="G2586" s="48"/>
      <c r="H2586" s="48"/>
      <c r="I2586" s="48"/>
      <c r="J2586" s="48"/>
    </row>
    <row r="2587" spans="1:10">
      <c r="A2587" s="48"/>
      <c r="B2587" s="48"/>
      <c r="C2587" s="48"/>
      <c r="D2587" s="48"/>
      <c r="E2587" s="48"/>
      <c r="F2587" s="48"/>
      <c r="G2587" s="48"/>
      <c r="H2587" s="48"/>
      <c r="I2587" s="48"/>
      <c r="J2587" s="48"/>
    </row>
    <row r="2588" spans="1:10">
      <c r="A2588" s="48"/>
      <c r="B2588" s="48"/>
      <c r="C2588" s="48"/>
      <c r="D2588" s="48"/>
      <c r="E2588" s="48"/>
      <c r="F2588" s="48"/>
      <c r="G2588" s="48"/>
      <c r="H2588" s="48"/>
      <c r="I2588" s="48"/>
      <c r="J2588" s="48"/>
    </row>
    <row r="2589" spans="1:10">
      <c r="A2589" s="48"/>
      <c r="B2589" s="48"/>
      <c r="C2589" s="48"/>
      <c r="D2589" s="48"/>
      <c r="E2589" s="48"/>
      <c r="F2589" s="48"/>
      <c r="G2589" s="48"/>
      <c r="H2589" s="48"/>
      <c r="I2589" s="48"/>
      <c r="J2589" s="48"/>
    </row>
    <row r="2590" spans="1:10">
      <c r="A2590" s="48"/>
      <c r="B2590" s="48"/>
      <c r="C2590" s="48"/>
      <c r="D2590" s="48"/>
      <c r="E2590" s="48"/>
      <c r="F2590" s="48"/>
      <c r="G2590" s="48"/>
      <c r="H2590" s="48"/>
      <c r="I2590" s="48"/>
      <c r="J2590" s="48"/>
    </row>
    <row r="2591" spans="1:10">
      <c r="A2591" s="48"/>
      <c r="B2591" s="48"/>
      <c r="C2591" s="48"/>
      <c r="D2591" s="48"/>
      <c r="E2591" s="48"/>
      <c r="F2591" s="48"/>
      <c r="G2591" s="48"/>
      <c r="H2591" s="48"/>
      <c r="I2591" s="48"/>
      <c r="J2591" s="48"/>
    </row>
    <row r="2592" spans="1:10">
      <c r="A2592" s="48"/>
      <c r="B2592" s="48"/>
      <c r="C2592" s="48"/>
      <c r="D2592" s="48"/>
      <c r="E2592" s="48"/>
      <c r="F2592" s="48"/>
      <c r="G2592" s="48"/>
      <c r="H2592" s="48"/>
      <c r="I2592" s="48"/>
      <c r="J2592" s="48"/>
    </row>
    <row r="2593" spans="1:10">
      <c r="A2593" s="48"/>
      <c r="B2593" s="48"/>
      <c r="C2593" s="48"/>
      <c r="D2593" s="48"/>
      <c r="E2593" s="48"/>
      <c r="F2593" s="48"/>
      <c r="G2593" s="48"/>
      <c r="H2593" s="48"/>
      <c r="I2593" s="48"/>
      <c r="J2593" s="48"/>
    </row>
    <row r="2594" spans="1:10">
      <c r="A2594" s="48"/>
      <c r="B2594" s="48"/>
      <c r="C2594" s="48"/>
      <c r="D2594" s="48"/>
      <c r="E2594" s="48"/>
      <c r="F2594" s="48"/>
      <c r="G2594" s="48"/>
      <c r="H2594" s="48"/>
      <c r="I2594" s="48"/>
      <c r="J2594" s="48"/>
    </row>
    <row r="2595" spans="1:10">
      <c r="A2595" s="48"/>
      <c r="B2595" s="48"/>
      <c r="C2595" s="48"/>
      <c r="D2595" s="48"/>
      <c r="E2595" s="48"/>
      <c r="F2595" s="48"/>
      <c r="G2595" s="48"/>
      <c r="H2595" s="48"/>
      <c r="I2595" s="48"/>
      <c r="J2595" s="48"/>
    </row>
    <row r="2596" spans="1:10">
      <c r="A2596" s="48"/>
      <c r="B2596" s="48"/>
      <c r="C2596" s="48"/>
      <c r="D2596" s="48"/>
      <c r="E2596" s="48"/>
      <c r="F2596" s="48"/>
      <c r="G2596" s="48"/>
      <c r="H2596" s="48"/>
      <c r="I2596" s="48"/>
      <c r="J2596" s="48"/>
    </row>
    <row r="2597" spans="1:10">
      <c r="A2597" s="48"/>
      <c r="B2597" s="48"/>
      <c r="C2597" s="48"/>
      <c r="D2597" s="48"/>
      <c r="E2597" s="48"/>
      <c r="F2597" s="48"/>
      <c r="G2597" s="48"/>
      <c r="H2597" s="48"/>
      <c r="I2597" s="48"/>
      <c r="J2597" s="48"/>
    </row>
    <row r="2598" spans="1:10">
      <c r="A2598" s="48"/>
      <c r="B2598" s="48"/>
      <c r="C2598" s="48"/>
      <c r="D2598" s="48"/>
      <c r="E2598" s="48"/>
      <c r="F2598" s="48"/>
      <c r="G2598" s="48"/>
      <c r="H2598" s="48"/>
      <c r="I2598" s="48"/>
      <c r="J2598" s="48"/>
    </row>
    <row r="2599" spans="1:10">
      <c r="A2599" s="48"/>
      <c r="B2599" s="48"/>
      <c r="C2599" s="48"/>
      <c r="D2599" s="48"/>
      <c r="E2599" s="48"/>
      <c r="F2599" s="48"/>
      <c r="G2599" s="48"/>
      <c r="H2599" s="48"/>
      <c r="I2599" s="48"/>
      <c r="J2599" s="48"/>
    </row>
    <row r="2600" spans="1:10">
      <c r="A2600" s="48"/>
      <c r="B2600" s="48"/>
      <c r="C2600" s="48"/>
      <c r="D2600" s="48"/>
      <c r="E2600" s="48"/>
      <c r="F2600" s="48"/>
      <c r="G2600" s="48"/>
      <c r="H2600" s="48"/>
      <c r="I2600" s="48"/>
      <c r="J2600" s="48"/>
    </row>
    <row r="2601" spans="1:10">
      <c r="A2601" s="48"/>
      <c r="B2601" s="48"/>
      <c r="C2601" s="48"/>
      <c r="D2601" s="48"/>
      <c r="E2601" s="48"/>
      <c r="F2601" s="48"/>
      <c r="G2601" s="48"/>
      <c r="H2601" s="48"/>
      <c r="I2601" s="48"/>
      <c r="J2601" s="48"/>
    </row>
    <row r="2602" spans="1:10">
      <c r="A2602" s="48"/>
      <c r="B2602" s="48"/>
      <c r="C2602" s="48"/>
      <c r="D2602" s="48"/>
      <c r="E2602" s="48"/>
      <c r="F2602" s="48"/>
      <c r="G2602" s="48"/>
      <c r="H2602" s="48"/>
      <c r="I2602" s="48"/>
      <c r="J2602" s="48"/>
    </row>
    <row r="2603" spans="1:10">
      <c r="A2603" s="48"/>
      <c r="B2603" s="48"/>
      <c r="C2603" s="48"/>
      <c r="D2603" s="48"/>
      <c r="E2603" s="48"/>
      <c r="F2603" s="48"/>
      <c r="G2603" s="48"/>
      <c r="H2603" s="48"/>
      <c r="I2603" s="48"/>
      <c r="J2603" s="48"/>
    </row>
    <row r="2604" spans="1:10">
      <c r="A2604" s="48"/>
      <c r="B2604" s="48"/>
      <c r="C2604" s="48"/>
      <c r="D2604" s="48"/>
      <c r="E2604" s="48"/>
      <c r="F2604" s="48"/>
      <c r="G2604" s="48"/>
      <c r="H2604" s="48"/>
      <c r="I2604" s="48"/>
      <c r="J2604" s="48"/>
    </row>
    <row r="2605" spans="1:10">
      <c r="A2605" s="48"/>
      <c r="B2605" s="48"/>
      <c r="C2605" s="48"/>
      <c r="D2605" s="48"/>
      <c r="E2605" s="48"/>
      <c r="F2605" s="48"/>
      <c r="G2605" s="48"/>
      <c r="H2605" s="48"/>
      <c r="I2605" s="48"/>
      <c r="J2605" s="48"/>
    </row>
    <row r="2606" spans="1:10">
      <c r="A2606" s="48"/>
      <c r="B2606" s="48"/>
      <c r="C2606" s="48"/>
      <c r="D2606" s="48"/>
      <c r="E2606" s="48"/>
      <c r="F2606" s="48"/>
      <c r="G2606" s="48"/>
      <c r="H2606" s="48"/>
      <c r="I2606" s="48"/>
      <c r="J2606" s="48"/>
    </row>
    <row r="2607" spans="1:10">
      <c r="A2607" s="48"/>
      <c r="B2607" s="48"/>
      <c r="C2607" s="48"/>
      <c r="D2607" s="48"/>
      <c r="E2607" s="48"/>
      <c r="F2607" s="48"/>
      <c r="G2607" s="48"/>
      <c r="H2607" s="48"/>
      <c r="I2607" s="48"/>
      <c r="J2607" s="48"/>
    </row>
    <row r="2608" spans="1:10">
      <c r="A2608" s="48"/>
      <c r="B2608" s="48"/>
      <c r="C2608" s="48"/>
      <c r="D2608" s="48"/>
      <c r="E2608" s="48"/>
      <c r="F2608" s="48"/>
      <c r="G2608" s="48"/>
      <c r="H2608" s="48"/>
      <c r="I2608" s="48"/>
      <c r="J2608" s="48"/>
    </row>
    <row r="2609" spans="1:10">
      <c r="A2609" s="48"/>
      <c r="B2609" s="48"/>
      <c r="C2609" s="48"/>
      <c r="D2609" s="48"/>
      <c r="E2609" s="48"/>
      <c r="F2609" s="48"/>
      <c r="G2609" s="48"/>
      <c r="H2609" s="48"/>
      <c r="I2609" s="48"/>
      <c r="J2609" s="48"/>
    </row>
    <row r="2610" spans="1:10">
      <c r="A2610" s="48"/>
      <c r="B2610" s="48"/>
      <c r="C2610" s="48"/>
      <c r="D2610" s="48"/>
      <c r="E2610" s="48"/>
      <c r="F2610" s="48"/>
      <c r="G2610" s="48"/>
      <c r="H2610" s="48"/>
      <c r="I2610" s="48"/>
      <c r="J2610" s="48"/>
    </row>
    <row r="2611" spans="1:10">
      <c r="A2611" s="48"/>
      <c r="B2611" s="48"/>
      <c r="C2611" s="48"/>
      <c r="D2611" s="48"/>
      <c r="E2611" s="48"/>
      <c r="F2611" s="48"/>
      <c r="G2611" s="48"/>
      <c r="H2611" s="48"/>
      <c r="I2611" s="48"/>
      <c r="J2611" s="48"/>
    </row>
    <row r="2612" spans="1:10">
      <c r="A2612" s="48"/>
      <c r="B2612" s="48"/>
      <c r="C2612" s="48"/>
      <c r="D2612" s="48"/>
      <c r="E2612" s="48"/>
      <c r="F2612" s="48"/>
      <c r="G2612" s="48"/>
      <c r="H2612" s="48"/>
      <c r="I2612" s="48"/>
      <c r="J2612" s="48"/>
    </row>
    <row r="2613" spans="1:10">
      <c r="A2613" s="48"/>
      <c r="B2613" s="48"/>
      <c r="C2613" s="48"/>
      <c r="D2613" s="48"/>
      <c r="E2613" s="48"/>
      <c r="F2613" s="48"/>
      <c r="G2613" s="48"/>
      <c r="H2613" s="48"/>
      <c r="I2613" s="48"/>
      <c r="J2613" s="48"/>
    </row>
    <row r="2614" spans="1:10">
      <c r="A2614" s="48"/>
      <c r="B2614" s="48"/>
      <c r="C2614" s="48"/>
      <c r="D2614" s="48"/>
      <c r="E2614" s="48"/>
      <c r="F2614" s="48"/>
      <c r="G2614" s="48"/>
      <c r="H2614" s="48"/>
      <c r="I2614" s="48"/>
      <c r="J2614" s="48"/>
    </row>
    <row r="2615" spans="1:10">
      <c r="A2615" s="48"/>
      <c r="B2615" s="48"/>
      <c r="C2615" s="48"/>
      <c r="D2615" s="48"/>
      <c r="E2615" s="48"/>
      <c r="F2615" s="48"/>
      <c r="G2615" s="48"/>
      <c r="H2615" s="48"/>
      <c r="I2615" s="48"/>
      <c r="J2615" s="48"/>
    </row>
    <row r="2616" spans="1:10">
      <c r="A2616" s="48"/>
      <c r="B2616" s="48"/>
      <c r="C2616" s="48"/>
      <c r="D2616" s="48"/>
      <c r="E2616" s="48"/>
      <c r="F2616" s="48"/>
      <c r="G2616" s="48"/>
      <c r="H2616" s="48"/>
      <c r="I2616" s="48"/>
      <c r="J2616" s="48"/>
    </row>
    <row r="2617" spans="1:10">
      <c r="A2617" s="48"/>
      <c r="B2617" s="48"/>
      <c r="C2617" s="48"/>
      <c r="D2617" s="48"/>
      <c r="E2617" s="48"/>
      <c r="F2617" s="48"/>
      <c r="G2617" s="48"/>
      <c r="H2617" s="48"/>
      <c r="I2617" s="48"/>
      <c r="J2617" s="48"/>
    </row>
    <row r="2618" spans="1:10">
      <c r="A2618" s="48"/>
      <c r="B2618" s="48"/>
      <c r="C2618" s="48"/>
      <c r="D2618" s="48"/>
      <c r="E2618" s="48"/>
      <c r="F2618" s="48"/>
      <c r="G2618" s="48"/>
      <c r="H2618" s="48"/>
      <c r="I2618" s="48"/>
      <c r="J2618" s="48"/>
    </row>
    <row r="2619" spans="1:10">
      <c r="A2619" s="48"/>
      <c r="B2619" s="48"/>
      <c r="C2619" s="48"/>
      <c r="D2619" s="48"/>
      <c r="E2619" s="48"/>
      <c r="F2619" s="48"/>
      <c r="G2619" s="48"/>
      <c r="H2619" s="48"/>
      <c r="I2619" s="48"/>
      <c r="J2619" s="48"/>
    </row>
    <row r="2620" spans="1:10">
      <c r="A2620" s="48"/>
      <c r="B2620" s="48"/>
      <c r="C2620" s="48"/>
      <c r="D2620" s="48"/>
      <c r="E2620" s="48"/>
      <c r="F2620" s="48"/>
      <c r="G2620" s="48"/>
      <c r="H2620" s="48"/>
      <c r="I2620" s="48"/>
      <c r="J2620" s="48"/>
    </row>
    <row r="2621" spans="1:10">
      <c r="A2621" s="48"/>
      <c r="B2621" s="48"/>
      <c r="C2621" s="48"/>
      <c r="D2621" s="48"/>
      <c r="E2621" s="48"/>
      <c r="F2621" s="48"/>
      <c r="G2621" s="48"/>
      <c r="H2621" s="48"/>
      <c r="I2621" s="48"/>
      <c r="J2621" s="48"/>
    </row>
    <row r="2622" spans="1:10">
      <c r="A2622" s="48"/>
      <c r="B2622" s="48"/>
      <c r="C2622" s="48"/>
      <c r="D2622" s="48"/>
      <c r="E2622" s="48"/>
      <c r="F2622" s="48"/>
      <c r="G2622" s="48"/>
      <c r="H2622" s="48"/>
      <c r="I2622" s="48"/>
      <c r="J2622" s="48"/>
    </row>
    <row r="2623" spans="1:10">
      <c r="A2623" s="48"/>
      <c r="B2623" s="48"/>
      <c r="C2623" s="48"/>
      <c r="D2623" s="48"/>
      <c r="E2623" s="48"/>
      <c r="F2623" s="48"/>
      <c r="G2623" s="48"/>
      <c r="H2623" s="48"/>
      <c r="I2623" s="48"/>
      <c r="J2623" s="48"/>
    </row>
    <row r="2624" spans="1:10">
      <c r="A2624" s="48"/>
      <c r="B2624" s="48"/>
      <c r="C2624" s="48"/>
      <c r="D2624" s="48"/>
      <c r="E2624" s="48"/>
      <c r="F2624" s="48"/>
      <c r="G2624" s="48"/>
      <c r="H2624" s="48"/>
      <c r="I2624" s="48"/>
      <c r="J2624" s="48"/>
    </row>
    <row r="2625" spans="1:10">
      <c r="A2625" s="48"/>
      <c r="B2625" s="48"/>
      <c r="C2625" s="48"/>
      <c r="D2625" s="48"/>
      <c r="E2625" s="48"/>
      <c r="F2625" s="48"/>
      <c r="G2625" s="48"/>
      <c r="H2625" s="48"/>
      <c r="I2625" s="48"/>
      <c r="J2625" s="48"/>
    </row>
    <row r="2626" spans="1:10">
      <c r="A2626" s="48"/>
      <c r="B2626" s="48"/>
      <c r="C2626" s="48"/>
      <c r="D2626" s="48"/>
      <c r="E2626" s="48"/>
      <c r="F2626" s="48"/>
      <c r="G2626" s="48"/>
      <c r="H2626" s="48"/>
      <c r="I2626" s="48"/>
      <c r="J2626" s="48"/>
    </row>
    <row r="2627" spans="1:10">
      <c r="A2627" s="48"/>
      <c r="B2627" s="48"/>
      <c r="C2627" s="48"/>
      <c r="D2627" s="48"/>
      <c r="E2627" s="48"/>
      <c r="F2627" s="48"/>
      <c r="G2627" s="48"/>
      <c r="H2627" s="48"/>
      <c r="I2627" s="48"/>
      <c r="J2627" s="48"/>
    </row>
    <row r="2628" spans="1:10">
      <c r="A2628" s="48"/>
      <c r="B2628" s="48"/>
      <c r="C2628" s="48"/>
      <c r="D2628" s="48"/>
      <c r="E2628" s="48"/>
      <c r="F2628" s="48"/>
      <c r="G2628" s="48"/>
      <c r="H2628" s="48"/>
      <c r="I2628" s="48"/>
      <c r="J2628" s="48"/>
    </row>
    <row r="2629" spans="1:10">
      <c r="A2629" s="48"/>
      <c r="B2629" s="48"/>
      <c r="C2629" s="48"/>
      <c r="D2629" s="48"/>
      <c r="E2629" s="48"/>
      <c r="F2629" s="48"/>
      <c r="G2629" s="48"/>
      <c r="H2629" s="48"/>
      <c r="I2629" s="48"/>
      <c r="J2629" s="48"/>
    </row>
    <row r="2630" spans="1:10">
      <c r="A2630" s="48"/>
      <c r="B2630" s="48"/>
      <c r="C2630" s="48"/>
      <c r="D2630" s="48"/>
      <c r="E2630" s="48"/>
      <c r="F2630" s="48"/>
      <c r="G2630" s="48"/>
      <c r="H2630" s="48"/>
      <c r="I2630" s="48"/>
      <c r="J2630" s="48"/>
    </row>
    <row r="2631" spans="1:10">
      <c r="A2631" s="48"/>
      <c r="B2631" s="48"/>
      <c r="C2631" s="48"/>
      <c r="D2631" s="48"/>
      <c r="E2631" s="48"/>
      <c r="F2631" s="48"/>
      <c r="G2631" s="48"/>
      <c r="H2631" s="48"/>
      <c r="I2631" s="48"/>
      <c r="J2631" s="48"/>
    </row>
    <row r="2632" spans="1:10">
      <c r="A2632" s="48"/>
      <c r="B2632" s="48"/>
      <c r="C2632" s="48"/>
      <c r="D2632" s="48"/>
      <c r="E2632" s="48"/>
      <c r="F2632" s="48"/>
      <c r="G2632" s="48"/>
      <c r="H2632" s="48"/>
      <c r="I2632" s="48"/>
      <c r="J2632" s="48"/>
    </row>
    <row r="2633" spans="1:10">
      <c r="A2633" s="48"/>
      <c r="B2633" s="48"/>
      <c r="C2633" s="48"/>
      <c r="D2633" s="48"/>
      <c r="E2633" s="48"/>
      <c r="F2633" s="48"/>
      <c r="G2633" s="48"/>
      <c r="H2633" s="48"/>
      <c r="I2633" s="48"/>
      <c r="J2633" s="48"/>
    </row>
    <row r="2634" spans="1:10">
      <c r="A2634" s="48"/>
      <c r="B2634" s="48"/>
      <c r="C2634" s="48"/>
      <c r="D2634" s="48"/>
      <c r="E2634" s="48"/>
      <c r="F2634" s="48"/>
      <c r="G2634" s="48"/>
      <c r="H2634" s="48"/>
      <c r="I2634" s="48"/>
      <c r="J2634" s="48"/>
    </row>
    <row r="2635" spans="1:10">
      <c r="A2635" s="48"/>
      <c r="B2635" s="48"/>
      <c r="C2635" s="48"/>
      <c r="D2635" s="48"/>
      <c r="E2635" s="48"/>
      <c r="F2635" s="48"/>
      <c r="G2635" s="48"/>
      <c r="H2635" s="48"/>
      <c r="I2635" s="48"/>
      <c r="J2635" s="48"/>
    </row>
    <row r="2636" spans="1:10">
      <c r="A2636" s="48"/>
      <c r="B2636" s="48"/>
      <c r="C2636" s="48"/>
      <c r="D2636" s="48"/>
      <c r="E2636" s="48"/>
      <c r="F2636" s="48"/>
      <c r="G2636" s="48"/>
      <c r="H2636" s="48"/>
      <c r="I2636" s="48"/>
      <c r="J2636" s="48"/>
    </row>
    <row r="2637" spans="1:10">
      <c r="A2637" s="48"/>
      <c r="B2637" s="48"/>
      <c r="C2637" s="48"/>
      <c r="D2637" s="48"/>
      <c r="E2637" s="48"/>
      <c r="F2637" s="48"/>
      <c r="G2637" s="48"/>
      <c r="H2637" s="48"/>
      <c r="I2637" s="48"/>
      <c r="J2637" s="48"/>
    </row>
    <row r="2638" spans="1:10">
      <c r="A2638" s="48"/>
      <c r="B2638" s="48"/>
      <c r="C2638" s="48"/>
      <c r="D2638" s="48"/>
      <c r="E2638" s="48"/>
      <c r="F2638" s="48"/>
      <c r="G2638" s="48"/>
      <c r="H2638" s="48"/>
      <c r="I2638" s="48"/>
      <c r="J2638" s="48"/>
    </row>
    <row r="2639" spans="1:10">
      <c r="A2639" s="48"/>
      <c r="B2639" s="48"/>
      <c r="C2639" s="48"/>
      <c r="D2639" s="48"/>
      <c r="E2639" s="48"/>
      <c r="F2639" s="48"/>
      <c r="G2639" s="48"/>
      <c r="H2639" s="48"/>
      <c r="I2639" s="48"/>
      <c r="J2639" s="48"/>
    </row>
    <row r="2640" spans="1:10">
      <c r="A2640" s="48"/>
      <c r="B2640" s="48"/>
      <c r="C2640" s="48"/>
      <c r="D2640" s="48"/>
      <c r="E2640" s="48"/>
      <c r="F2640" s="48"/>
      <c r="G2640" s="48"/>
      <c r="H2640" s="48"/>
      <c r="I2640" s="48"/>
      <c r="J2640" s="48"/>
    </row>
    <row r="2641" spans="1:10">
      <c r="A2641" s="48"/>
      <c r="B2641" s="48"/>
      <c r="C2641" s="48"/>
      <c r="D2641" s="48"/>
      <c r="E2641" s="48"/>
      <c r="F2641" s="48"/>
      <c r="G2641" s="48"/>
      <c r="H2641" s="48"/>
      <c r="I2641" s="48"/>
      <c r="J2641" s="48"/>
    </row>
    <row r="2642" spans="1:10">
      <c r="A2642" s="48"/>
      <c r="B2642" s="48"/>
      <c r="C2642" s="48"/>
      <c r="D2642" s="48"/>
      <c r="E2642" s="48"/>
      <c r="F2642" s="48"/>
      <c r="G2642" s="48"/>
      <c r="H2642" s="48"/>
      <c r="I2642" s="48"/>
      <c r="J2642" s="48"/>
    </row>
    <row r="2643" spans="1:10">
      <c r="A2643" s="48"/>
      <c r="B2643" s="48"/>
      <c r="C2643" s="48"/>
      <c r="D2643" s="48"/>
      <c r="E2643" s="48"/>
      <c r="F2643" s="48"/>
      <c r="G2643" s="48"/>
      <c r="H2643" s="48"/>
      <c r="I2643" s="48"/>
      <c r="J2643" s="48"/>
    </row>
    <row r="2644" spans="1:10">
      <c r="A2644" s="48"/>
      <c r="B2644" s="48"/>
      <c r="C2644" s="48"/>
      <c r="D2644" s="48"/>
      <c r="E2644" s="48"/>
      <c r="F2644" s="48"/>
      <c r="G2644" s="48"/>
      <c r="H2644" s="48"/>
      <c r="I2644" s="48"/>
      <c r="J2644" s="48"/>
    </row>
    <row r="2645" spans="1:10">
      <c r="A2645" s="48"/>
      <c r="B2645" s="48"/>
      <c r="C2645" s="48"/>
      <c r="D2645" s="48"/>
      <c r="E2645" s="48"/>
      <c r="F2645" s="48"/>
      <c r="G2645" s="48"/>
      <c r="H2645" s="48"/>
      <c r="I2645" s="48"/>
      <c r="J2645" s="48"/>
    </row>
    <row r="2646" spans="1:10">
      <c r="A2646" s="48"/>
      <c r="B2646" s="48"/>
      <c r="C2646" s="48"/>
      <c r="D2646" s="48"/>
      <c r="E2646" s="48"/>
      <c r="F2646" s="48"/>
      <c r="G2646" s="48"/>
      <c r="H2646" s="48"/>
      <c r="I2646" s="48"/>
      <c r="J2646" s="48"/>
    </row>
    <row r="2647" spans="1:10">
      <c r="A2647" s="48"/>
      <c r="B2647" s="48"/>
      <c r="C2647" s="48"/>
      <c r="D2647" s="48"/>
      <c r="E2647" s="48"/>
      <c r="F2647" s="48"/>
      <c r="G2647" s="48"/>
      <c r="H2647" s="48"/>
      <c r="I2647" s="48"/>
      <c r="J2647" s="48"/>
    </row>
    <row r="2648" spans="1:10">
      <c r="A2648" s="48"/>
      <c r="B2648" s="48"/>
      <c r="C2648" s="48"/>
      <c r="D2648" s="48"/>
      <c r="E2648" s="48"/>
      <c r="F2648" s="48"/>
      <c r="G2648" s="48"/>
      <c r="H2648" s="48"/>
      <c r="I2648" s="48"/>
      <c r="J2648" s="48"/>
    </row>
    <row r="2649" spans="1:10">
      <c r="A2649" s="48"/>
      <c r="B2649" s="48"/>
      <c r="C2649" s="48"/>
      <c r="D2649" s="48"/>
      <c r="E2649" s="48"/>
      <c r="F2649" s="48"/>
      <c r="G2649" s="48"/>
      <c r="H2649" s="48"/>
      <c r="I2649" s="48"/>
      <c r="J2649" s="48"/>
    </row>
    <row r="2650" spans="1:10">
      <c r="A2650" s="48"/>
      <c r="B2650" s="48"/>
      <c r="C2650" s="48"/>
      <c r="D2650" s="48"/>
      <c r="E2650" s="48"/>
      <c r="F2650" s="48"/>
      <c r="G2650" s="48"/>
      <c r="H2650" s="48"/>
      <c r="I2650" s="48"/>
      <c r="J2650" s="48"/>
    </row>
    <row r="2651" spans="1:10">
      <c r="A2651" s="48"/>
      <c r="B2651" s="48"/>
      <c r="C2651" s="48"/>
      <c r="D2651" s="48"/>
      <c r="E2651" s="48"/>
      <c r="F2651" s="48"/>
      <c r="G2651" s="48"/>
      <c r="H2651" s="48"/>
      <c r="I2651" s="48"/>
      <c r="J2651" s="48"/>
    </row>
    <row r="2652" spans="1:10">
      <c r="A2652" s="48"/>
      <c r="B2652" s="48"/>
      <c r="C2652" s="48"/>
      <c r="D2652" s="48"/>
      <c r="E2652" s="48"/>
      <c r="F2652" s="48"/>
      <c r="G2652" s="48"/>
      <c r="H2652" s="48"/>
      <c r="I2652" s="48"/>
      <c r="J2652" s="48"/>
    </row>
    <row r="2653" spans="1:10">
      <c r="A2653" s="48"/>
      <c r="B2653" s="48"/>
      <c r="C2653" s="48"/>
      <c r="D2653" s="48"/>
      <c r="E2653" s="48"/>
      <c r="F2653" s="48"/>
      <c r="G2653" s="48"/>
      <c r="H2653" s="48"/>
      <c r="I2653" s="48"/>
      <c r="J2653" s="48"/>
    </row>
    <row r="2654" spans="1:10">
      <c r="A2654" s="48"/>
      <c r="B2654" s="48"/>
      <c r="C2654" s="48"/>
      <c r="D2654" s="48"/>
      <c r="E2654" s="48"/>
      <c r="F2654" s="48"/>
      <c r="G2654" s="48"/>
      <c r="H2654" s="48"/>
      <c r="I2654" s="48"/>
      <c r="J2654" s="48"/>
    </row>
    <row r="2655" spans="1:10">
      <c r="A2655" s="48"/>
      <c r="B2655" s="48"/>
      <c r="C2655" s="48"/>
      <c r="D2655" s="48"/>
      <c r="E2655" s="48"/>
      <c r="F2655" s="48"/>
      <c r="G2655" s="48"/>
      <c r="H2655" s="48"/>
      <c r="I2655" s="48"/>
      <c r="J2655" s="48"/>
    </row>
    <row r="2656" spans="1:10">
      <c r="A2656" s="48"/>
      <c r="B2656" s="48"/>
      <c r="C2656" s="48"/>
      <c r="D2656" s="48"/>
      <c r="E2656" s="48"/>
      <c r="F2656" s="48"/>
      <c r="G2656" s="48"/>
      <c r="H2656" s="48"/>
      <c r="I2656" s="48"/>
      <c r="J2656" s="48"/>
    </row>
    <row r="2657" spans="1:10">
      <c r="A2657" s="48"/>
      <c r="B2657" s="48"/>
      <c r="C2657" s="48"/>
      <c r="D2657" s="48"/>
      <c r="E2657" s="48"/>
      <c r="F2657" s="48"/>
      <c r="G2657" s="48"/>
      <c r="H2657" s="48"/>
      <c r="I2657" s="48"/>
      <c r="J2657" s="48"/>
    </row>
    <row r="2658" spans="1:10">
      <c r="A2658" s="48"/>
      <c r="B2658" s="48"/>
      <c r="C2658" s="48"/>
      <c r="D2658" s="48"/>
      <c r="E2658" s="48"/>
      <c r="F2658" s="48"/>
      <c r="G2658" s="48"/>
      <c r="H2658" s="48"/>
      <c r="I2658" s="48"/>
      <c r="J2658" s="48"/>
    </row>
    <row r="2659" spans="1:10">
      <c r="A2659" s="48"/>
      <c r="B2659" s="48"/>
      <c r="C2659" s="48"/>
      <c r="D2659" s="48"/>
      <c r="E2659" s="48"/>
      <c r="F2659" s="48"/>
      <c r="G2659" s="48"/>
      <c r="H2659" s="48"/>
      <c r="I2659" s="48"/>
      <c r="J2659" s="48"/>
    </row>
    <row r="2660" spans="1:10">
      <c r="A2660" s="48"/>
      <c r="B2660" s="48"/>
      <c r="C2660" s="48"/>
      <c r="D2660" s="48"/>
      <c r="E2660" s="48"/>
      <c r="F2660" s="48"/>
      <c r="G2660" s="48"/>
      <c r="H2660" s="48"/>
      <c r="I2660" s="48"/>
      <c r="J2660" s="48"/>
    </row>
    <row r="2661" spans="1:10">
      <c r="A2661" s="48"/>
      <c r="B2661" s="48"/>
      <c r="C2661" s="48"/>
      <c r="D2661" s="48"/>
      <c r="E2661" s="48"/>
      <c r="F2661" s="48"/>
      <c r="G2661" s="48"/>
      <c r="H2661" s="48"/>
      <c r="I2661" s="48"/>
      <c r="J2661" s="48"/>
    </row>
    <row r="2662" spans="1:10">
      <c r="A2662" s="48"/>
      <c r="B2662" s="48"/>
      <c r="C2662" s="48"/>
      <c r="D2662" s="48"/>
      <c r="E2662" s="48"/>
      <c r="F2662" s="48"/>
      <c r="G2662" s="48"/>
      <c r="H2662" s="48"/>
      <c r="I2662" s="48"/>
      <c r="J2662" s="48"/>
    </row>
    <row r="2663" spans="1:10">
      <c r="A2663" s="48"/>
      <c r="B2663" s="48"/>
      <c r="C2663" s="48"/>
      <c r="D2663" s="48"/>
      <c r="E2663" s="48"/>
      <c r="F2663" s="48"/>
      <c r="G2663" s="48"/>
      <c r="H2663" s="48"/>
      <c r="I2663" s="48"/>
      <c r="J2663" s="48"/>
    </row>
    <row r="2664" spans="1:10">
      <c r="A2664" s="48"/>
      <c r="B2664" s="48"/>
      <c r="C2664" s="48"/>
      <c r="D2664" s="48"/>
      <c r="E2664" s="48"/>
      <c r="F2664" s="48"/>
      <c r="G2664" s="48"/>
      <c r="H2664" s="48"/>
      <c r="I2664" s="48"/>
      <c r="J2664" s="48"/>
    </row>
    <row r="2665" spans="1:10">
      <c r="A2665" s="48"/>
      <c r="B2665" s="48"/>
      <c r="C2665" s="48"/>
      <c r="D2665" s="48"/>
      <c r="E2665" s="48"/>
      <c r="F2665" s="48"/>
      <c r="G2665" s="48"/>
      <c r="H2665" s="48"/>
      <c r="I2665" s="48"/>
      <c r="J2665" s="48"/>
    </row>
    <row r="2666" spans="1:10">
      <c r="A2666" s="48"/>
      <c r="B2666" s="48"/>
      <c r="C2666" s="48"/>
      <c r="D2666" s="48"/>
      <c r="E2666" s="48"/>
      <c r="F2666" s="48"/>
      <c r="G2666" s="48"/>
      <c r="H2666" s="48"/>
      <c r="I2666" s="48"/>
      <c r="J2666" s="48"/>
    </row>
    <row r="2667" spans="1:10">
      <c r="A2667" s="48"/>
      <c r="B2667" s="48"/>
      <c r="C2667" s="48"/>
      <c r="D2667" s="48"/>
      <c r="E2667" s="48"/>
      <c r="F2667" s="48"/>
      <c r="G2667" s="48"/>
      <c r="H2667" s="48"/>
      <c r="I2667" s="48"/>
      <c r="J2667" s="48"/>
    </row>
    <row r="2668" spans="1:10">
      <c r="A2668" s="48"/>
      <c r="B2668" s="48"/>
      <c r="C2668" s="48"/>
      <c r="D2668" s="48"/>
      <c r="E2668" s="48"/>
      <c r="F2668" s="48"/>
      <c r="G2668" s="48"/>
      <c r="H2668" s="48"/>
      <c r="I2668" s="48"/>
      <c r="J2668" s="48"/>
    </row>
    <row r="2669" spans="1:10">
      <c r="A2669" s="48"/>
      <c r="B2669" s="48"/>
      <c r="C2669" s="48"/>
      <c r="D2669" s="48"/>
      <c r="E2669" s="48"/>
      <c r="F2669" s="48"/>
      <c r="G2669" s="48"/>
      <c r="H2669" s="48"/>
      <c r="I2669" s="48"/>
      <c r="J2669" s="48"/>
    </row>
    <row r="2670" spans="1:10">
      <c r="A2670" s="48"/>
      <c r="B2670" s="48"/>
      <c r="C2670" s="48"/>
      <c r="D2670" s="48"/>
      <c r="E2670" s="48"/>
      <c r="F2670" s="48"/>
      <c r="G2670" s="48"/>
      <c r="H2670" s="48"/>
      <c r="I2670" s="48"/>
      <c r="J2670" s="48"/>
    </row>
    <row r="2671" spans="1:10">
      <c r="A2671" s="48"/>
      <c r="B2671" s="48"/>
      <c r="C2671" s="48"/>
      <c r="D2671" s="48"/>
      <c r="E2671" s="48"/>
      <c r="F2671" s="48"/>
      <c r="G2671" s="48"/>
      <c r="H2671" s="48"/>
      <c r="I2671" s="48"/>
      <c r="J2671" s="48"/>
    </row>
    <row r="2672" spans="1:10">
      <c r="A2672" s="48"/>
      <c r="B2672" s="48"/>
      <c r="C2672" s="48"/>
      <c r="D2672" s="48"/>
      <c r="E2672" s="48"/>
      <c r="F2672" s="48"/>
      <c r="G2672" s="48"/>
      <c r="H2672" s="48"/>
      <c r="I2672" s="48"/>
      <c r="J2672" s="48"/>
    </row>
    <row r="2673" spans="1:10">
      <c r="A2673" s="48"/>
      <c r="B2673" s="48"/>
      <c r="C2673" s="48"/>
      <c r="D2673" s="48"/>
      <c r="E2673" s="48"/>
      <c r="F2673" s="48"/>
      <c r="G2673" s="48"/>
      <c r="H2673" s="48"/>
      <c r="I2673" s="48"/>
      <c r="J2673" s="48"/>
    </row>
    <row r="2674" spans="1:10">
      <c r="A2674" s="48"/>
      <c r="B2674" s="48"/>
      <c r="C2674" s="48"/>
      <c r="D2674" s="48"/>
      <c r="E2674" s="48"/>
      <c r="F2674" s="48"/>
      <c r="G2674" s="48"/>
      <c r="H2674" s="48"/>
      <c r="I2674" s="48"/>
      <c r="J2674" s="48"/>
    </row>
    <row r="2675" spans="1:10">
      <c r="A2675" s="48"/>
      <c r="B2675" s="48"/>
      <c r="C2675" s="48"/>
      <c r="D2675" s="48"/>
      <c r="E2675" s="48"/>
      <c r="F2675" s="48"/>
      <c r="G2675" s="48"/>
      <c r="H2675" s="48"/>
      <c r="I2675" s="48"/>
      <c r="J2675" s="48"/>
    </row>
    <row r="2676" spans="1:10">
      <c r="A2676" s="48"/>
      <c r="B2676" s="48"/>
      <c r="C2676" s="48"/>
      <c r="D2676" s="48"/>
      <c r="E2676" s="48"/>
      <c r="F2676" s="48"/>
      <c r="G2676" s="48"/>
      <c r="H2676" s="48"/>
      <c r="I2676" s="48"/>
      <c r="J2676" s="48"/>
    </row>
    <row r="2677" spans="1:10">
      <c r="A2677" s="48"/>
      <c r="B2677" s="48"/>
      <c r="C2677" s="48"/>
      <c r="D2677" s="48"/>
      <c r="E2677" s="48"/>
      <c r="F2677" s="48"/>
      <c r="G2677" s="48"/>
      <c r="H2677" s="48"/>
      <c r="I2677" s="48"/>
      <c r="J2677" s="48"/>
    </row>
    <row r="2678" spans="1:10">
      <c r="A2678" s="48"/>
      <c r="B2678" s="48"/>
      <c r="C2678" s="48"/>
      <c r="D2678" s="48"/>
      <c r="E2678" s="48"/>
      <c r="F2678" s="48"/>
      <c r="G2678" s="48"/>
      <c r="H2678" s="48"/>
      <c r="I2678" s="48"/>
      <c r="J2678" s="48"/>
    </row>
    <row r="2679" spans="1:10">
      <c r="A2679" s="48"/>
      <c r="B2679" s="48"/>
      <c r="C2679" s="48"/>
      <c r="D2679" s="48"/>
      <c r="E2679" s="48"/>
      <c r="F2679" s="48"/>
      <c r="G2679" s="48"/>
      <c r="H2679" s="48"/>
      <c r="I2679" s="48"/>
      <c r="J2679" s="48"/>
    </row>
    <row r="2680" spans="1:10">
      <c r="A2680" s="48"/>
      <c r="B2680" s="48"/>
      <c r="C2680" s="48"/>
      <c r="D2680" s="48"/>
      <c r="E2680" s="48"/>
      <c r="F2680" s="48"/>
      <c r="G2680" s="48"/>
      <c r="H2680" s="48"/>
      <c r="I2680" s="48"/>
      <c r="J2680" s="48"/>
    </row>
    <row r="2681" spans="1:10">
      <c r="A2681" s="48"/>
      <c r="B2681" s="48"/>
      <c r="C2681" s="48"/>
      <c r="D2681" s="48"/>
      <c r="E2681" s="48"/>
      <c r="F2681" s="48"/>
      <c r="G2681" s="48"/>
      <c r="H2681" s="48"/>
      <c r="I2681" s="48"/>
      <c r="J2681" s="48"/>
    </row>
    <row r="2682" spans="1:10">
      <c r="A2682" s="48"/>
      <c r="B2682" s="48"/>
      <c r="C2682" s="48"/>
      <c r="D2682" s="48"/>
      <c r="E2682" s="48"/>
      <c r="F2682" s="48"/>
      <c r="G2682" s="48"/>
      <c r="H2682" s="48"/>
      <c r="I2682" s="48"/>
      <c r="J2682" s="48"/>
    </row>
    <row r="2683" spans="1:10">
      <c r="A2683" s="48"/>
      <c r="B2683" s="48"/>
      <c r="C2683" s="48"/>
      <c r="D2683" s="48"/>
      <c r="E2683" s="48"/>
      <c r="F2683" s="48"/>
      <c r="G2683" s="48"/>
      <c r="H2683" s="48"/>
      <c r="I2683" s="48"/>
      <c r="J2683" s="48"/>
    </row>
    <row r="2684" spans="1:10">
      <c r="A2684" s="48"/>
      <c r="B2684" s="48"/>
      <c r="C2684" s="48"/>
      <c r="D2684" s="48"/>
      <c r="E2684" s="48"/>
      <c r="F2684" s="48"/>
      <c r="G2684" s="48"/>
      <c r="H2684" s="48"/>
      <c r="I2684" s="48"/>
      <c r="J2684" s="48"/>
    </row>
    <row r="2685" spans="1:10">
      <c r="A2685" s="48"/>
      <c r="B2685" s="48"/>
      <c r="C2685" s="48"/>
      <c r="D2685" s="48"/>
      <c r="E2685" s="48"/>
      <c r="F2685" s="48"/>
      <c r="G2685" s="48"/>
      <c r="H2685" s="48"/>
      <c r="I2685" s="48"/>
      <c r="J2685" s="48"/>
    </row>
    <row r="2686" spans="1:10">
      <c r="A2686" s="48"/>
      <c r="B2686" s="48"/>
      <c r="C2686" s="48"/>
      <c r="D2686" s="48"/>
      <c r="E2686" s="48"/>
      <c r="F2686" s="48"/>
      <c r="G2686" s="48"/>
      <c r="H2686" s="48"/>
      <c r="I2686" s="48"/>
      <c r="J2686" s="48"/>
    </row>
    <row r="2687" spans="1:10">
      <c r="A2687" s="48"/>
      <c r="B2687" s="48"/>
      <c r="C2687" s="48"/>
      <c r="D2687" s="48"/>
      <c r="E2687" s="48"/>
      <c r="F2687" s="48"/>
      <c r="G2687" s="48"/>
      <c r="H2687" s="48"/>
      <c r="I2687" s="48"/>
      <c r="J2687" s="48"/>
    </row>
    <row r="2688" spans="1:10">
      <c r="A2688" s="48"/>
      <c r="B2688" s="48"/>
      <c r="C2688" s="48"/>
      <c r="D2688" s="48"/>
      <c r="E2688" s="48"/>
      <c r="F2688" s="48"/>
      <c r="G2688" s="48"/>
      <c r="H2688" s="48"/>
      <c r="I2688" s="48"/>
      <c r="J2688" s="48"/>
    </row>
    <row r="2689" spans="1:10">
      <c r="A2689" s="48"/>
      <c r="B2689" s="48"/>
      <c r="C2689" s="48"/>
      <c r="D2689" s="48"/>
      <c r="E2689" s="48"/>
      <c r="F2689" s="48"/>
      <c r="G2689" s="48"/>
      <c r="H2689" s="48"/>
      <c r="I2689" s="48"/>
      <c r="J2689" s="48"/>
    </row>
    <row r="2690" spans="1:10">
      <c r="A2690" s="48"/>
      <c r="B2690" s="48"/>
      <c r="C2690" s="48"/>
      <c r="D2690" s="48"/>
      <c r="E2690" s="48"/>
      <c r="F2690" s="48"/>
      <c r="G2690" s="48"/>
      <c r="H2690" s="48"/>
      <c r="I2690" s="48"/>
      <c r="J2690" s="48"/>
    </row>
    <row r="2691" spans="1:10">
      <c r="A2691" s="48"/>
      <c r="B2691" s="48"/>
      <c r="C2691" s="48"/>
      <c r="D2691" s="48"/>
      <c r="E2691" s="48"/>
      <c r="F2691" s="48"/>
      <c r="G2691" s="48"/>
      <c r="H2691" s="48"/>
      <c r="I2691" s="48"/>
      <c r="J2691" s="48"/>
    </row>
    <row r="2692" spans="1:10">
      <c r="A2692" s="48"/>
      <c r="B2692" s="48"/>
      <c r="C2692" s="48"/>
      <c r="D2692" s="48"/>
      <c r="E2692" s="48"/>
      <c r="F2692" s="48"/>
      <c r="G2692" s="48"/>
      <c r="H2692" s="48"/>
      <c r="I2692" s="48"/>
      <c r="J2692" s="48"/>
    </row>
    <row r="2693" spans="1:10">
      <c r="A2693" s="48"/>
      <c r="B2693" s="48"/>
      <c r="C2693" s="48"/>
      <c r="D2693" s="48"/>
      <c r="E2693" s="48"/>
      <c r="F2693" s="48"/>
      <c r="G2693" s="48"/>
      <c r="H2693" s="48"/>
      <c r="I2693" s="48"/>
      <c r="J2693" s="48"/>
    </row>
    <row r="2694" spans="1:10">
      <c r="A2694" s="48"/>
      <c r="B2694" s="48"/>
      <c r="C2694" s="48"/>
      <c r="D2694" s="48"/>
      <c r="E2694" s="48"/>
      <c r="F2694" s="48"/>
      <c r="G2694" s="48"/>
      <c r="H2694" s="48"/>
      <c r="I2694" s="48"/>
      <c r="J2694" s="48"/>
    </row>
    <row r="2695" spans="1:10">
      <c r="A2695" s="48"/>
      <c r="B2695" s="48"/>
      <c r="C2695" s="48"/>
      <c r="D2695" s="48"/>
      <c r="E2695" s="48"/>
      <c r="F2695" s="48"/>
      <c r="G2695" s="48"/>
      <c r="H2695" s="48"/>
      <c r="I2695" s="48"/>
      <c r="J2695" s="48"/>
    </row>
    <row r="2696" spans="1:10">
      <c r="A2696" s="48"/>
      <c r="B2696" s="48"/>
      <c r="C2696" s="48"/>
      <c r="D2696" s="48"/>
      <c r="E2696" s="48"/>
      <c r="F2696" s="48"/>
      <c r="G2696" s="48"/>
      <c r="H2696" s="48"/>
      <c r="I2696" s="48"/>
      <c r="J2696" s="48"/>
    </row>
    <row r="2697" spans="1:10">
      <c r="A2697" s="48"/>
      <c r="B2697" s="48"/>
      <c r="C2697" s="48"/>
      <c r="D2697" s="48"/>
      <c r="E2697" s="48"/>
      <c r="F2697" s="48"/>
      <c r="G2697" s="48"/>
      <c r="H2697" s="48"/>
      <c r="I2697" s="48"/>
      <c r="J2697" s="48"/>
    </row>
    <row r="2698" spans="1:10">
      <c r="A2698" s="48"/>
      <c r="B2698" s="48"/>
      <c r="C2698" s="48"/>
      <c r="D2698" s="48"/>
      <c r="E2698" s="48"/>
      <c r="F2698" s="48"/>
      <c r="G2698" s="48"/>
      <c r="H2698" s="48"/>
      <c r="I2698" s="48"/>
      <c r="J2698" s="48"/>
    </row>
    <row r="2699" spans="1:10">
      <c r="A2699" s="48"/>
      <c r="B2699" s="48"/>
      <c r="C2699" s="48"/>
      <c r="D2699" s="48"/>
      <c r="E2699" s="48"/>
      <c r="F2699" s="48"/>
      <c r="G2699" s="48"/>
      <c r="H2699" s="48"/>
      <c r="I2699" s="48"/>
      <c r="J2699" s="48"/>
    </row>
    <row r="2700" spans="1:10">
      <c r="A2700" s="48"/>
      <c r="B2700" s="48"/>
      <c r="C2700" s="48"/>
      <c r="D2700" s="48"/>
      <c r="E2700" s="48"/>
      <c r="F2700" s="48"/>
      <c r="G2700" s="48"/>
      <c r="H2700" s="48"/>
      <c r="I2700" s="48"/>
      <c r="J2700" s="48"/>
    </row>
    <row r="2701" spans="1:10">
      <c r="A2701" s="48"/>
      <c r="B2701" s="48"/>
      <c r="C2701" s="48"/>
      <c r="D2701" s="48"/>
      <c r="E2701" s="48"/>
      <c r="F2701" s="48"/>
      <c r="G2701" s="48"/>
      <c r="H2701" s="48"/>
      <c r="I2701" s="48"/>
      <c r="J2701" s="48"/>
    </row>
    <row r="2702" spans="1:10">
      <c r="A2702" s="48"/>
      <c r="B2702" s="48"/>
      <c r="C2702" s="48"/>
      <c r="D2702" s="48"/>
      <c r="E2702" s="48"/>
      <c r="F2702" s="48"/>
      <c r="G2702" s="48"/>
      <c r="H2702" s="48"/>
      <c r="I2702" s="48"/>
      <c r="J2702" s="48"/>
    </row>
    <row r="2703" spans="1:10">
      <c r="A2703" s="48"/>
      <c r="B2703" s="48"/>
      <c r="C2703" s="48"/>
      <c r="D2703" s="48"/>
      <c r="E2703" s="48"/>
      <c r="F2703" s="48"/>
      <c r="G2703" s="48"/>
      <c r="H2703" s="48"/>
      <c r="I2703" s="48"/>
      <c r="J2703" s="48"/>
    </row>
    <row r="2704" spans="1:10">
      <c r="A2704" s="48"/>
      <c r="B2704" s="48"/>
      <c r="C2704" s="48"/>
      <c r="D2704" s="48"/>
      <c r="E2704" s="48"/>
      <c r="F2704" s="48"/>
      <c r="G2704" s="48"/>
      <c r="H2704" s="48"/>
      <c r="I2704" s="48"/>
      <c r="J2704" s="48"/>
    </row>
    <row r="2705" spans="1:10">
      <c r="A2705" s="48"/>
      <c r="B2705" s="48"/>
      <c r="C2705" s="48"/>
      <c r="D2705" s="48"/>
      <c r="E2705" s="48"/>
      <c r="F2705" s="48"/>
      <c r="G2705" s="48"/>
      <c r="H2705" s="48"/>
      <c r="I2705" s="48"/>
      <c r="J2705" s="48"/>
    </row>
    <row r="2706" spans="1:10">
      <c r="A2706" s="48"/>
      <c r="B2706" s="48"/>
      <c r="C2706" s="48"/>
      <c r="D2706" s="48"/>
      <c r="E2706" s="48"/>
      <c r="F2706" s="48"/>
      <c r="G2706" s="48"/>
      <c r="H2706" s="48"/>
      <c r="I2706" s="48"/>
      <c r="J2706" s="48"/>
    </row>
    <row r="2707" spans="1:10">
      <c r="A2707" s="48"/>
      <c r="B2707" s="48"/>
      <c r="C2707" s="48"/>
      <c r="D2707" s="48"/>
      <c r="E2707" s="48"/>
      <c r="F2707" s="48"/>
      <c r="G2707" s="48"/>
      <c r="H2707" s="48"/>
      <c r="I2707" s="48"/>
      <c r="J2707" s="48"/>
    </row>
    <row r="2708" spans="1:10">
      <c r="A2708" s="48"/>
      <c r="B2708" s="48"/>
      <c r="C2708" s="48"/>
      <c r="D2708" s="48"/>
      <c r="E2708" s="48"/>
      <c r="F2708" s="48"/>
      <c r="G2708" s="48"/>
      <c r="H2708" s="48"/>
      <c r="I2708" s="48"/>
      <c r="J2708" s="48"/>
    </row>
    <row r="2709" spans="1:10">
      <c r="A2709" s="48"/>
      <c r="B2709" s="48"/>
      <c r="C2709" s="48"/>
      <c r="D2709" s="48"/>
      <c r="E2709" s="48"/>
      <c r="F2709" s="48"/>
      <c r="G2709" s="48"/>
      <c r="H2709" s="48"/>
      <c r="I2709" s="48"/>
      <c r="J2709" s="48"/>
    </row>
    <row r="2710" spans="1:10">
      <c r="A2710" s="48"/>
      <c r="B2710" s="48"/>
      <c r="C2710" s="48"/>
      <c r="D2710" s="48"/>
      <c r="E2710" s="48"/>
      <c r="F2710" s="48"/>
      <c r="G2710" s="48"/>
      <c r="H2710" s="48"/>
      <c r="I2710" s="48"/>
      <c r="J2710" s="48"/>
    </row>
    <row r="2711" spans="1:10">
      <c r="A2711" s="48"/>
      <c r="B2711" s="48"/>
      <c r="C2711" s="48"/>
      <c r="D2711" s="48"/>
      <c r="E2711" s="48"/>
      <c r="F2711" s="48"/>
      <c r="G2711" s="48"/>
      <c r="H2711" s="48"/>
      <c r="I2711" s="48"/>
      <c r="J2711" s="48"/>
    </row>
    <row r="2712" spans="1:10">
      <c r="A2712" s="48"/>
      <c r="B2712" s="48"/>
      <c r="C2712" s="48"/>
      <c r="D2712" s="48"/>
      <c r="E2712" s="48"/>
      <c r="F2712" s="48"/>
      <c r="G2712" s="48"/>
      <c r="H2712" s="48"/>
      <c r="I2712" s="48"/>
      <c r="J2712" s="48"/>
    </row>
    <row r="2713" spans="1:10">
      <c r="A2713" s="48"/>
      <c r="B2713" s="48"/>
      <c r="C2713" s="48"/>
      <c r="D2713" s="48"/>
      <c r="E2713" s="48"/>
      <c r="F2713" s="48"/>
      <c r="G2713" s="48"/>
      <c r="H2713" s="48"/>
      <c r="I2713" s="48"/>
      <c r="J2713" s="48"/>
    </row>
    <row r="2714" spans="1:10">
      <c r="A2714" s="48"/>
      <c r="B2714" s="48"/>
      <c r="C2714" s="48"/>
      <c r="D2714" s="48"/>
      <c r="E2714" s="48"/>
      <c r="F2714" s="48"/>
      <c r="G2714" s="48"/>
      <c r="H2714" s="48"/>
      <c r="I2714" s="48"/>
      <c r="J2714" s="48"/>
    </row>
    <row r="2715" spans="1:10">
      <c r="A2715" s="48"/>
      <c r="B2715" s="48"/>
      <c r="C2715" s="48"/>
      <c r="D2715" s="48"/>
      <c r="E2715" s="48"/>
      <c r="F2715" s="48"/>
      <c r="G2715" s="48"/>
      <c r="H2715" s="48"/>
      <c r="I2715" s="48"/>
      <c r="J2715" s="48"/>
    </row>
    <row r="2716" spans="1:10">
      <c r="A2716" s="48"/>
      <c r="B2716" s="48"/>
      <c r="C2716" s="48"/>
      <c r="D2716" s="48"/>
      <c r="E2716" s="48"/>
      <c r="F2716" s="48"/>
      <c r="G2716" s="48"/>
      <c r="H2716" s="48"/>
      <c r="I2716" s="48"/>
      <c r="J2716" s="48"/>
    </row>
    <row r="2717" spans="1:10">
      <c r="A2717" s="48"/>
      <c r="B2717" s="48"/>
      <c r="C2717" s="48"/>
      <c r="D2717" s="48"/>
      <c r="E2717" s="48"/>
      <c r="F2717" s="48"/>
      <c r="G2717" s="48"/>
      <c r="H2717" s="48"/>
      <c r="I2717" s="48"/>
      <c r="J2717" s="48"/>
    </row>
    <row r="2718" spans="1:10">
      <c r="A2718" s="48"/>
      <c r="B2718" s="48"/>
      <c r="C2718" s="48"/>
      <c r="D2718" s="48"/>
      <c r="E2718" s="48"/>
      <c r="F2718" s="48"/>
      <c r="G2718" s="48"/>
      <c r="H2718" s="48"/>
      <c r="I2718" s="48"/>
      <c r="J2718" s="48"/>
    </row>
    <row r="2719" spans="1:10">
      <c r="A2719" s="48"/>
      <c r="B2719" s="48"/>
      <c r="C2719" s="48"/>
      <c r="D2719" s="48"/>
      <c r="E2719" s="48"/>
      <c r="F2719" s="48"/>
      <c r="G2719" s="48"/>
      <c r="H2719" s="48"/>
      <c r="I2719" s="48"/>
      <c r="J2719" s="48"/>
    </row>
    <row r="2720" spans="1:10">
      <c r="A2720" s="48"/>
      <c r="B2720" s="48"/>
      <c r="C2720" s="48"/>
      <c r="D2720" s="48"/>
      <c r="E2720" s="48"/>
      <c r="F2720" s="48"/>
      <c r="G2720" s="48"/>
      <c r="H2720" s="48"/>
      <c r="I2720" s="48"/>
      <c r="J2720" s="48"/>
    </row>
    <row r="2721" spans="1:10">
      <c r="A2721" s="48"/>
      <c r="B2721" s="48"/>
      <c r="C2721" s="48"/>
      <c r="D2721" s="48"/>
      <c r="E2721" s="48"/>
      <c r="F2721" s="48"/>
      <c r="G2721" s="48"/>
      <c r="H2721" s="48"/>
      <c r="I2721" s="48"/>
      <c r="J2721" s="48"/>
    </row>
    <row r="2722" spans="1:10">
      <c r="A2722" s="48"/>
      <c r="B2722" s="48"/>
      <c r="C2722" s="48"/>
      <c r="D2722" s="48"/>
      <c r="E2722" s="48"/>
      <c r="F2722" s="48"/>
      <c r="G2722" s="48"/>
      <c r="H2722" s="48"/>
      <c r="I2722" s="48"/>
      <c r="J2722" s="48"/>
    </row>
    <row r="2723" spans="1:10">
      <c r="A2723" s="48"/>
      <c r="B2723" s="48"/>
      <c r="C2723" s="48"/>
      <c r="D2723" s="48"/>
      <c r="E2723" s="48"/>
      <c r="F2723" s="48"/>
      <c r="G2723" s="48"/>
      <c r="H2723" s="48"/>
      <c r="I2723" s="48"/>
      <c r="J2723" s="48"/>
    </row>
    <row r="2724" spans="1:10">
      <c r="A2724" s="48"/>
      <c r="B2724" s="48"/>
      <c r="C2724" s="48"/>
      <c r="D2724" s="48"/>
      <c r="E2724" s="48"/>
      <c r="F2724" s="48"/>
      <c r="G2724" s="48"/>
      <c r="H2724" s="48"/>
      <c r="I2724" s="48"/>
      <c r="J2724" s="48"/>
    </row>
    <row r="2725" spans="1:10">
      <c r="A2725" s="48"/>
      <c r="B2725" s="48"/>
      <c r="C2725" s="48"/>
      <c r="D2725" s="48"/>
      <c r="E2725" s="48"/>
      <c r="F2725" s="48"/>
      <c r="G2725" s="48"/>
      <c r="H2725" s="48"/>
      <c r="I2725" s="48"/>
      <c r="J2725" s="48"/>
    </row>
    <row r="2726" spans="1:10">
      <c r="A2726" s="48"/>
      <c r="B2726" s="48"/>
      <c r="C2726" s="48"/>
      <c r="D2726" s="48"/>
      <c r="E2726" s="48"/>
      <c r="F2726" s="48"/>
      <c r="G2726" s="48"/>
      <c r="H2726" s="48"/>
      <c r="I2726" s="48"/>
      <c r="J2726" s="48"/>
    </row>
    <row r="2727" spans="1:10">
      <c r="A2727" s="48"/>
      <c r="B2727" s="48"/>
      <c r="C2727" s="48"/>
      <c r="D2727" s="48"/>
      <c r="E2727" s="48"/>
      <c r="F2727" s="48"/>
      <c r="G2727" s="48"/>
      <c r="H2727" s="48"/>
      <c r="I2727" s="48"/>
      <c r="J2727" s="48"/>
    </row>
    <row r="2728" spans="1:10">
      <c r="A2728" s="48"/>
      <c r="B2728" s="48"/>
      <c r="C2728" s="48"/>
      <c r="D2728" s="48"/>
      <c r="E2728" s="48"/>
      <c r="F2728" s="48"/>
      <c r="G2728" s="48"/>
      <c r="H2728" s="48"/>
      <c r="I2728" s="48"/>
      <c r="J2728" s="48"/>
    </row>
    <row r="2729" spans="1:10">
      <c r="A2729" s="48"/>
      <c r="B2729" s="48"/>
      <c r="C2729" s="48"/>
      <c r="D2729" s="48"/>
      <c r="E2729" s="48"/>
      <c r="F2729" s="48"/>
      <c r="G2729" s="48"/>
      <c r="H2729" s="48"/>
      <c r="I2729" s="48"/>
      <c r="J2729" s="48"/>
    </row>
    <row r="2730" spans="1:10">
      <c r="A2730" s="48"/>
      <c r="B2730" s="48"/>
      <c r="C2730" s="48"/>
      <c r="D2730" s="48"/>
      <c r="E2730" s="48"/>
      <c r="F2730" s="48"/>
      <c r="G2730" s="48"/>
      <c r="H2730" s="48"/>
      <c r="I2730" s="48"/>
      <c r="J2730" s="48"/>
    </row>
    <row r="2731" spans="1:10">
      <c r="A2731" s="48"/>
      <c r="B2731" s="48"/>
      <c r="C2731" s="48"/>
      <c r="D2731" s="48"/>
      <c r="E2731" s="48"/>
      <c r="F2731" s="48"/>
      <c r="G2731" s="48"/>
      <c r="H2731" s="48"/>
      <c r="I2731" s="48"/>
      <c r="J2731" s="48"/>
    </row>
    <row r="2732" spans="1:10">
      <c r="A2732" s="48"/>
      <c r="B2732" s="48"/>
      <c r="C2732" s="48"/>
      <c r="D2732" s="48"/>
      <c r="E2732" s="48"/>
      <c r="F2732" s="48"/>
      <c r="G2732" s="48"/>
      <c r="H2732" s="48"/>
      <c r="I2732" s="48"/>
      <c r="J2732" s="48"/>
    </row>
    <row r="2733" spans="1:10">
      <c r="A2733" s="48"/>
      <c r="B2733" s="48"/>
      <c r="C2733" s="48"/>
      <c r="D2733" s="48"/>
      <c r="E2733" s="48"/>
      <c r="F2733" s="48"/>
      <c r="G2733" s="48"/>
      <c r="H2733" s="48"/>
      <c r="I2733" s="48"/>
      <c r="J2733" s="48"/>
    </row>
    <row r="2734" spans="1:10">
      <c r="A2734" s="48"/>
      <c r="B2734" s="48"/>
      <c r="C2734" s="48"/>
      <c r="D2734" s="48"/>
      <c r="E2734" s="48"/>
      <c r="F2734" s="48"/>
      <c r="G2734" s="48"/>
      <c r="H2734" s="48"/>
      <c r="I2734" s="48"/>
      <c r="J2734" s="48"/>
    </row>
    <row r="2735" spans="1:10">
      <c r="A2735" s="48"/>
      <c r="B2735" s="48"/>
      <c r="C2735" s="48"/>
      <c r="D2735" s="48"/>
      <c r="E2735" s="48"/>
      <c r="F2735" s="48"/>
      <c r="G2735" s="48"/>
      <c r="H2735" s="48"/>
      <c r="I2735" s="48"/>
      <c r="J2735" s="48"/>
    </row>
    <row r="2736" spans="1:10">
      <c r="A2736" s="48"/>
      <c r="B2736" s="48"/>
      <c r="C2736" s="48"/>
      <c r="D2736" s="48"/>
      <c r="E2736" s="48"/>
      <c r="F2736" s="48"/>
      <c r="G2736" s="48"/>
      <c r="H2736" s="48"/>
      <c r="I2736" s="48"/>
      <c r="J2736" s="48"/>
    </row>
    <row r="2737" spans="1:10">
      <c r="A2737" s="48"/>
      <c r="B2737" s="48"/>
      <c r="C2737" s="48"/>
      <c r="D2737" s="48"/>
      <c r="E2737" s="48"/>
      <c r="F2737" s="48"/>
      <c r="G2737" s="48"/>
      <c r="H2737" s="48"/>
      <c r="I2737" s="48"/>
      <c r="J2737" s="48"/>
    </row>
    <row r="2738" spans="1:10">
      <c r="A2738" s="48"/>
      <c r="B2738" s="48"/>
      <c r="C2738" s="48"/>
      <c r="D2738" s="48"/>
      <c r="E2738" s="48"/>
      <c r="F2738" s="48"/>
      <c r="G2738" s="48"/>
      <c r="H2738" s="48"/>
      <c r="I2738" s="48"/>
      <c r="J2738" s="48"/>
    </row>
    <row r="2739" spans="1:10">
      <c r="A2739" s="48"/>
      <c r="B2739" s="48"/>
      <c r="C2739" s="48"/>
      <c r="D2739" s="48"/>
      <c r="E2739" s="48"/>
      <c r="F2739" s="48"/>
      <c r="G2739" s="48"/>
      <c r="H2739" s="48"/>
      <c r="I2739" s="48"/>
      <c r="J2739" s="48"/>
    </row>
    <row r="2740" spans="1:10">
      <c r="A2740" s="48"/>
      <c r="B2740" s="48"/>
      <c r="C2740" s="48"/>
      <c r="D2740" s="48"/>
      <c r="E2740" s="48"/>
      <c r="F2740" s="48"/>
      <c r="G2740" s="48"/>
      <c r="H2740" s="48"/>
      <c r="I2740" s="48"/>
      <c r="J2740" s="48"/>
    </row>
    <row r="2741" spans="1:10">
      <c r="A2741" s="48"/>
      <c r="B2741" s="48"/>
      <c r="C2741" s="48"/>
      <c r="D2741" s="48"/>
      <c r="E2741" s="48"/>
      <c r="F2741" s="48"/>
      <c r="G2741" s="48"/>
      <c r="H2741" s="48"/>
      <c r="I2741" s="48"/>
      <c r="J2741" s="48"/>
    </row>
    <row r="2742" spans="1:10">
      <c r="A2742" s="48"/>
      <c r="B2742" s="48"/>
      <c r="C2742" s="48"/>
      <c r="D2742" s="48"/>
      <c r="E2742" s="48"/>
      <c r="F2742" s="48"/>
      <c r="G2742" s="48"/>
      <c r="H2742" s="48"/>
      <c r="I2742" s="48"/>
      <c r="J2742" s="48"/>
    </row>
    <row r="2743" spans="1:10">
      <c r="A2743" s="48"/>
      <c r="B2743" s="48"/>
      <c r="C2743" s="48"/>
      <c r="D2743" s="48"/>
      <c r="E2743" s="48"/>
      <c r="F2743" s="48"/>
      <c r="G2743" s="48"/>
      <c r="H2743" s="48"/>
      <c r="I2743" s="48"/>
      <c r="J2743" s="48"/>
    </row>
    <row r="2744" spans="1:10">
      <c r="A2744" s="48"/>
      <c r="B2744" s="48"/>
      <c r="C2744" s="48"/>
      <c r="D2744" s="48"/>
      <c r="E2744" s="48"/>
      <c r="F2744" s="48"/>
      <c r="G2744" s="48"/>
      <c r="H2744" s="48"/>
      <c r="I2744" s="48"/>
      <c r="J2744" s="48"/>
    </row>
    <row r="2745" spans="1:10">
      <c r="A2745" s="48"/>
      <c r="B2745" s="48"/>
      <c r="C2745" s="48"/>
      <c r="D2745" s="48"/>
      <c r="E2745" s="48"/>
      <c r="F2745" s="48"/>
      <c r="G2745" s="48"/>
      <c r="H2745" s="48"/>
      <c r="I2745" s="48"/>
      <c r="J2745" s="48"/>
    </row>
    <row r="2746" spans="1:10">
      <c r="A2746" s="48"/>
      <c r="B2746" s="48"/>
      <c r="C2746" s="48"/>
      <c r="D2746" s="48"/>
      <c r="E2746" s="48"/>
      <c r="F2746" s="48"/>
      <c r="G2746" s="48"/>
      <c r="H2746" s="48"/>
      <c r="I2746" s="48"/>
      <c r="J2746" s="48"/>
    </row>
    <row r="2747" spans="1:10">
      <c r="A2747" s="48"/>
      <c r="B2747" s="48"/>
      <c r="C2747" s="48"/>
      <c r="D2747" s="48"/>
      <c r="E2747" s="48"/>
      <c r="F2747" s="48"/>
      <c r="G2747" s="48"/>
      <c r="H2747" s="48"/>
      <c r="I2747" s="48"/>
      <c r="J2747" s="48"/>
    </row>
    <row r="2748" spans="1:10">
      <c r="A2748" s="48"/>
      <c r="B2748" s="48"/>
      <c r="C2748" s="48"/>
      <c r="D2748" s="48"/>
      <c r="E2748" s="48"/>
      <c r="F2748" s="48"/>
      <c r="G2748" s="48"/>
      <c r="H2748" s="48"/>
      <c r="I2748" s="48"/>
      <c r="J2748" s="48"/>
    </row>
    <row r="2749" spans="1:10">
      <c r="A2749" s="48"/>
      <c r="B2749" s="48"/>
      <c r="C2749" s="48"/>
      <c r="D2749" s="48"/>
      <c r="E2749" s="48"/>
      <c r="F2749" s="48"/>
      <c r="G2749" s="48"/>
      <c r="H2749" s="48"/>
      <c r="I2749" s="48"/>
      <c r="J2749" s="48"/>
    </row>
    <row r="2750" spans="1:10">
      <c r="A2750" s="48"/>
      <c r="B2750" s="48"/>
      <c r="C2750" s="48"/>
      <c r="D2750" s="48"/>
      <c r="E2750" s="48"/>
      <c r="F2750" s="48"/>
      <c r="G2750" s="48"/>
      <c r="H2750" s="48"/>
      <c r="I2750" s="48"/>
      <c r="J2750" s="48"/>
    </row>
    <row r="2751" spans="1:10">
      <c r="A2751" s="48"/>
      <c r="B2751" s="48"/>
      <c r="C2751" s="48"/>
      <c r="D2751" s="48"/>
      <c r="E2751" s="48"/>
      <c r="F2751" s="48"/>
      <c r="G2751" s="48"/>
      <c r="H2751" s="48"/>
      <c r="I2751" s="48"/>
      <c r="J2751" s="48"/>
    </row>
    <row r="2752" spans="1:10">
      <c r="A2752" s="48"/>
      <c r="B2752" s="48"/>
      <c r="C2752" s="48"/>
      <c r="D2752" s="48"/>
      <c r="E2752" s="48"/>
      <c r="F2752" s="48"/>
      <c r="G2752" s="48"/>
      <c r="H2752" s="48"/>
      <c r="I2752" s="48"/>
      <c r="J2752" s="48"/>
    </row>
    <row r="2753" spans="1:10">
      <c r="A2753" s="48"/>
      <c r="B2753" s="48"/>
      <c r="C2753" s="48"/>
      <c r="D2753" s="48"/>
      <c r="E2753" s="48"/>
      <c r="F2753" s="48"/>
      <c r="G2753" s="48"/>
      <c r="H2753" s="48"/>
      <c r="I2753" s="48"/>
      <c r="J2753" s="48"/>
    </row>
    <row r="2754" spans="1:10">
      <c r="A2754" s="48"/>
      <c r="B2754" s="48"/>
      <c r="C2754" s="48"/>
      <c r="D2754" s="48"/>
      <c r="E2754" s="48"/>
      <c r="F2754" s="48"/>
      <c r="G2754" s="48"/>
      <c r="H2754" s="48"/>
      <c r="I2754" s="48"/>
      <c r="J2754" s="48"/>
    </row>
    <row r="2755" spans="1:10">
      <c r="A2755" s="48"/>
      <c r="B2755" s="48"/>
      <c r="C2755" s="48"/>
      <c r="D2755" s="48"/>
      <c r="E2755" s="48"/>
      <c r="F2755" s="48"/>
      <c r="G2755" s="48"/>
      <c r="H2755" s="48"/>
      <c r="I2755" s="48"/>
      <c r="J2755" s="48"/>
    </row>
    <row r="2756" spans="1:10">
      <c r="A2756" s="48"/>
      <c r="B2756" s="48"/>
      <c r="C2756" s="48"/>
      <c r="D2756" s="48"/>
      <c r="E2756" s="48"/>
      <c r="F2756" s="48"/>
      <c r="G2756" s="48"/>
      <c r="H2756" s="48"/>
      <c r="I2756" s="48"/>
      <c r="J2756" s="48"/>
    </row>
    <row r="2757" spans="1:10">
      <c r="A2757" s="48"/>
      <c r="B2757" s="48"/>
      <c r="C2757" s="48"/>
      <c r="D2757" s="48"/>
      <c r="E2757" s="48"/>
      <c r="F2757" s="48"/>
      <c r="G2757" s="48"/>
      <c r="H2757" s="48"/>
      <c r="I2757" s="48"/>
      <c r="J2757" s="48"/>
    </row>
    <row r="2758" spans="1:10">
      <c r="A2758" s="48"/>
      <c r="B2758" s="48"/>
      <c r="C2758" s="48"/>
      <c r="D2758" s="48"/>
      <c r="E2758" s="48"/>
      <c r="F2758" s="48"/>
      <c r="G2758" s="48"/>
      <c r="H2758" s="48"/>
      <c r="I2758" s="48"/>
      <c r="J2758" s="48"/>
    </row>
    <row r="2759" spans="1:10">
      <c r="A2759" s="48"/>
      <c r="B2759" s="48"/>
      <c r="C2759" s="48"/>
      <c r="D2759" s="48"/>
      <c r="E2759" s="48"/>
      <c r="F2759" s="48"/>
      <c r="G2759" s="48"/>
      <c r="H2759" s="48"/>
      <c r="I2759" s="48"/>
      <c r="J2759" s="48"/>
    </row>
    <row r="2760" spans="1:10">
      <c r="A2760" s="48"/>
      <c r="B2760" s="48"/>
      <c r="C2760" s="48"/>
      <c r="D2760" s="48"/>
      <c r="E2760" s="48"/>
      <c r="F2760" s="48"/>
      <c r="G2760" s="48"/>
      <c r="H2760" s="48"/>
      <c r="I2760" s="48"/>
      <c r="J2760" s="48"/>
    </row>
    <row r="2761" spans="1:10">
      <c r="A2761" s="48"/>
      <c r="B2761" s="48"/>
      <c r="C2761" s="48"/>
      <c r="D2761" s="48"/>
      <c r="E2761" s="48"/>
      <c r="F2761" s="48"/>
      <c r="G2761" s="48"/>
      <c r="H2761" s="48"/>
      <c r="I2761" s="48"/>
      <c r="J2761" s="48"/>
    </row>
    <row r="2762" spans="1:10">
      <c r="A2762" s="48"/>
      <c r="B2762" s="48"/>
      <c r="C2762" s="48"/>
      <c r="D2762" s="48"/>
      <c r="E2762" s="48"/>
      <c r="F2762" s="48"/>
      <c r="G2762" s="48"/>
      <c r="H2762" s="48"/>
      <c r="I2762" s="48"/>
      <c r="J2762" s="48"/>
    </row>
    <row r="2763" spans="1:10">
      <c r="A2763" s="48"/>
      <c r="B2763" s="48"/>
      <c r="C2763" s="48"/>
      <c r="D2763" s="48"/>
      <c r="E2763" s="48"/>
      <c r="F2763" s="48"/>
      <c r="G2763" s="48"/>
      <c r="H2763" s="48"/>
      <c r="I2763" s="48"/>
      <c r="J2763" s="48"/>
    </row>
    <row r="2764" spans="1:10">
      <c r="A2764" s="48"/>
      <c r="B2764" s="48"/>
      <c r="C2764" s="48"/>
      <c r="D2764" s="48"/>
      <c r="E2764" s="48"/>
      <c r="F2764" s="48"/>
      <c r="G2764" s="48"/>
      <c r="H2764" s="48"/>
      <c r="I2764" s="48"/>
      <c r="J2764" s="48"/>
    </row>
    <row r="2765" spans="1:10">
      <c r="A2765" s="48"/>
      <c r="B2765" s="48"/>
      <c r="C2765" s="48"/>
      <c r="D2765" s="48"/>
      <c r="E2765" s="48"/>
      <c r="F2765" s="48"/>
      <c r="G2765" s="48"/>
      <c r="H2765" s="48"/>
      <c r="I2765" s="48"/>
      <c r="J2765" s="48"/>
    </row>
    <row r="2766" spans="1:10">
      <c r="A2766" s="48"/>
      <c r="B2766" s="48"/>
      <c r="C2766" s="48"/>
      <c r="D2766" s="48"/>
      <c r="E2766" s="48"/>
      <c r="F2766" s="48"/>
      <c r="G2766" s="48"/>
      <c r="H2766" s="48"/>
      <c r="I2766" s="48"/>
      <c r="J2766" s="48"/>
    </row>
    <row r="2767" spans="1:10">
      <c r="A2767" s="48"/>
      <c r="B2767" s="48"/>
      <c r="C2767" s="48"/>
      <c r="D2767" s="48"/>
      <c r="E2767" s="48"/>
      <c r="F2767" s="48"/>
      <c r="G2767" s="48"/>
      <c r="H2767" s="48"/>
      <c r="I2767" s="48"/>
      <c r="J2767" s="48"/>
    </row>
    <row r="2768" spans="1:10">
      <c r="A2768" s="48"/>
      <c r="B2768" s="48"/>
      <c r="C2768" s="48"/>
      <c r="D2768" s="48"/>
      <c r="E2768" s="48"/>
      <c r="F2768" s="48"/>
      <c r="G2768" s="48"/>
      <c r="H2768" s="48"/>
      <c r="I2768" s="48"/>
      <c r="J2768" s="48"/>
    </row>
    <row r="2769" spans="1:10">
      <c r="A2769" s="48"/>
      <c r="B2769" s="48"/>
      <c r="C2769" s="48"/>
      <c r="D2769" s="48"/>
      <c r="E2769" s="48"/>
      <c r="F2769" s="48"/>
      <c r="G2769" s="48"/>
      <c r="H2769" s="48"/>
      <c r="I2769" s="48"/>
      <c r="J2769" s="48"/>
    </row>
    <row r="2770" spans="1:10">
      <c r="A2770" s="48"/>
      <c r="B2770" s="48"/>
      <c r="C2770" s="48"/>
      <c r="D2770" s="48"/>
      <c r="E2770" s="48"/>
      <c r="F2770" s="48"/>
      <c r="G2770" s="48"/>
      <c r="H2770" s="48"/>
      <c r="I2770" s="48"/>
      <c r="J2770" s="48"/>
    </row>
    <row r="2771" spans="1:10">
      <c r="A2771" s="48"/>
      <c r="B2771" s="48"/>
      <c r="C2771" s="48"/>
      <c r="D2771" s="48"/>
      <c r="E2771" s="48"/>
      <c r="F2771" s="48"/>
      <c r="G2771" s="48"/>
      <c r="H2771" s="48"/>
      <c r="I2771" s="48"/>
      <c r="J2771" s="48"/>
    </row>
    <row r="2772" spans="1:10">
      <c r="A2772" s="48"/>
      <c r="B2772" s="48"/>
      <c r="C2772" s="48"/>
      <c r="D2772" s="48"/>
      <c r="E2772" s="48"/>
      <c r="F2772" s="48"/>
      <c r="G2772" s="48"/>
      <c r="H2772" s="48"/>
      <c r="I2772" s="48"/>
      <c r="J2772" s="48"/>
    </row>
    <row r="2773" spans="1:10">
      <c r="A2773" s="48"/>
      <c r="B2773" s="48"/>
      <c r="C2773" s="48"/>
      <c r="D2773" s="48"/>
      <c r="E2773" s="48"/>
      <c r="F2773" s="48"/>
      <c r="G2773" s="48"/>
      <c r="H2773" s="48"/>
      <c r="I2773" s="48"/>
      <c r="J2773" s="48"/>
    </row>
    <row r="2774" spans="1:10">
      <c r="A2774" s="48"/>
      <c r="B2774" s="48"/>
      <c r="C2774" s="48"/>
      <c r="D2774" s="48"/>
      <c r="E2774" s="48"/>
      <c r="F2774" s="48"/>
      <c r="G2774" s="48"/>
      <c r="H2774" s="48"/>
      <c r="I2774" s="48"/>
      <c r="J2774" s="48"/>
    </row>
    <row r="2775" spans="1:10">
      <c r="A2775" s="48"/>
      <c r="B2775" s="48"/>
      <c r="C2775" s="48"/>
      <c r="D2775" s="48"/>
      <c r="E2775" s="48"/>
      <c r="F2775" s="48"/>
      <c r="G2775" s="48"/>
      <c r="H2775" s="48"/>
      <c r="I2775" s="48"/>
      <c r="J2775" s="48"/>
    </row>
    <row r="2776" spans="1:10">
      <c r="A2776" s="48"/>
      <c r="B2776" s="48"/>
      <c r="C2776" s="48"/>
      <c r="D2776" s="48"/>
      <c r="E2776" s="48"/>
      <c r="F2776" s="48"/>
      <c r="G2776" s="48"/>
      <c r="H2776" s="48"/>
      <c r="I2776" s="48"/>
      <c r="J2776" s="48"/>
    </row>
    <row r="2777" spans="1:10">
      <c r="A2777" s="48"/>
      <c r="B2777" s="48"/>
      <c r="C2777" s="48"/>
      <c r="D2777" s="48"/>
      <c r="E2777" s="48"/>
      <c r="F2777" s="48"/>
      <c r="G2777" s="48"/>
      <c r="H2777" s="48"/>
      <c r="I2777" s="48"/>
      <c r="J2777" s="48"/>
    </row>
    <row r="2778" spans="1:10">
      <c r="A2778" s="48"/>
      <c r="B2778" s="48"/>
      <c r="C2778" s="48"/>
      <c r="D2778" s="48"/>
      <c r="E2778" s="48"/>
      <c r="F2778" s="48"/>
      <c r="G2778" s="48"/>
      <c r="H2778" s="48"/>
      <c r="I2778" s="48"/>
      <c r="J2778" s="48"/>
    </row>
    <row r="2779" spans="1:10">
      <c r="A2779" s="48"/>
      <c r="B2779" s="48"/>
      <c r="C2779" s="48"/>
      <c r="D2779" s="48"/>
      <c r="E2779" s="48"/>
      <c r="F2779" s="48"/>
      <c r="G2779" s="48"/>
      <c r="H2779" s="48"/>
      <c r="I2779" s="48"/>
      <c r="J2779" s="48"/>
    </row>
    <row r="2780" spans="1:10">
      <c r="A2780" s="48"/>
      <c r="B2780" s="48"/>
      <c r="C2780" s="48"/>
      <c r="D2780" s="48"/>
      <c r="E2780" s="48"/>
      <c r="F2780" s="48"/>
      <c r="G2780" s="48"/>
      <c r="H2780" s="48"/>
      <c r="I2780" s="48"/>
      <c r="J2780" s="48"/>
    </row>
    <row r="2781" spans="1:10">
      <c r="A2781" s="48"/>
      <c r="B2781" s="48"/>
      <c r="C2781" s="48"/>
      <c r="D2781" s="48"/>
      <c r="E2781" s="48"/>
      <c r="F2781" s="48"/>
      <c r="G2781" s="48"/>
      <c r="H2781" s="48"/>
      <c r="I2781" s="48"/>
      <c r="J2781" s="48"/>
    </row>
    <row r="2782" spans="1:10">
      <c r="A2782" s="48"/>
      <c r="B2782" s="48"/>
      <c r="C2782" s="48"/>
      <c r="D2782" s="48"/>
      <c r="E2782" s="48"/>
      <c r="F2782" s="48"/>
      <c r="G2782" s="48"/>
      <c r="H2782" s="48"/>
      <c r="I2782" s="48"/>
      <c r="J2782" s="48"/>
    </row>
    <row r="2783" spans="1:10">
      <c r="A2783" s="48"/>
      <c r="B2783" s="48"/>
      <c r="C2783" s="48"/>
      <c r="D2783" s="48"/>
      <c r="E2783" s="48"/>
      <c r="F2783" s="48"/>
      <c r="G2783" s="48"/>
      <c r="H2783" s="48"/>
      <c r="I2783" s="48"/>
      <c r="J2783" s="48"/>
    </row>
    <row r="2784" spans="1:10">
      <c r="A2784" s="48"/>
      <c r="B2784" s="48"/>
      <c r="C2784" s="48"/>
      <c r="D2784" s="48"/>
      <c r="E2784" s="48"/>
      <c r="F2784" s="48"/>
      <c r="G2784" s="48"/>
      <c r="H2784" s="48"/>
      <c r="I2784" s="48"/>
      <c r="J2784" s="48"/>
    </row>
    <row r="2785" spans="1:10">
      <c r="A2785" s="48"/>
      <c r="B2785" s="48"/>
      <c r="C2785" s="48"/>
      <c r="D2785" s="48"/>
      <c r="E2785" s="48"/>
      <c r="F2785" s="48"/>
      <c r="G2785" s="48"/>
      <c r="H2785" s="48"/>
      <c r="I2785" s="48"/>
      <c r="J2785" s="48"/>
    </row>
    <row r="2786" spans="1:10">
      <c r="A2786" s="48"/>
      <c r="B2786" s="48"/>
      <c r="C2786" s="48"/>
      <c r="D2786" s="48"/>
      <c r="E2786" s="48"/>
      <c r="F2786" s="48"/>
      <c r="G2786" s="48"/>
      <c r="H2786" s="48"/>
      <c r="I2786" s="48"/>
      <c r="J2786" s="48"/>
    </row>
    <row r="2787" spans="1:10">
      <c r="A2787" s="48"/>
      <c r="B2787" s="48"/>
      <c r="C2787" s="48"/>
      <c r="D2787" s="48"/>
      <c r="E2787" s="48"/>
      <c r="F2787" s="48"/>
      <c r="G2787" s="48"/>
      <c r="H2787" s="48"/>
      <c r="I2787" s="48"/>
      <c r="J2787" s="48"/>
    </row>
    <row r="2788" spans="1:10">
      <c r="A2788" s="48"/>
      <c r="B2788" s="48"/>
      <c r="C2788" s="48"/>
      <c r="D2788" s="48"/>
      <c r="E2788" s="48"/>
      <c r="F2788" s="48"/>
      <c r="G2788" s="48"/>
      <c r="H2788" s="48"/>
      <c r="I2788" s="48"/>
      <c r="J2788" s="48"/>
    </row>
    <row r="2789" spans="1:10">
      <c r="A2789" s="48"/>
      <c r="B2789" s="48"/>
      <c r="C2789" s="48"/>
      <c r="D2789" s="48"/>
      <c r="E2789" s="48"/>
      <c r="F2789" s="48"/>
      <c r="G2789" s="48"/>
      <c r="H2789" s="48"/>
      <c r="I2789" s="48"/>
      <c r="J2789" s="48"/>
    </row>
    <row r="2790" spans="1:10">
      <c r="A2790" s="48"/>
      <c r="B2790" s="48"/>
      <c r="C2790" s="48"/>
      <c r="D2790" s="48"/>
      <c r="E2790" s="48"/>
      <c r="F2790" s="48"/>
      <c r="G2790" s="48"/>
      <c r="H2790" s="48"/>
      <c r="I2790" s="48"/>
      <c r="J2790" s="48"/>
    </row>
    <row r="2791" spans="1:10">
      <c r="A2791" s="48"/>
      <c r="B2791" s="48"/>
      <c r="C2791" s="48"/>
      <c r="D2791" s="48"/>
      <c r="E2791" s="48"/>
      <c r="F2791" s="48"/>
      <c r="G2791" s="48"/>
      <c r="H2791" s="48"/>
      <c r="I2791" s="48"/>
      <c r="J2791" s="48"/>
    </row>
    <row r="2792" spans="1:10">
      <c r="A2792" s="48"/>
      <c r="B2792" s="48"/>
      <c r="C2792" s="48"/>
      <c r="D2792" s="48"/>
      <c r="E2792" s="48"/>
      <c r="F2792" s="48"/>
      <c r="G2792" s="48"/>
      <c r="H2792" s="48"/>
      <c r="I2792" s="48"/>
      <c r="J2792" s="48"/>
    </row>
    <row r="2793" spans="1:10">
      <c r="A2793" s="48"/>
      <c r="B2793" s="48"/>
      <c r="C2793" s="48"/>
      <c r="D2793" s="48"/>
      <c r="E2793" s="48"/>
      <c r="F2793" s="48"/>
      <c r="G2793" s="48"/>
      <c r="H2793" s="48"/>
      <c r="I2793" s="48"/>
      <c r="J2793" s="48"/>
    </row>
    <row r="2794" spans="1:10">
      <c r="A2794" s="48"/>
      <c r="B2794" s="48"/>
      <c r="C2794" s="48"/>
      <c r="D2794" s="48"/>
      <c r="E2794" s="48"/>
      <c r="F2794" s="48"/>
      <c r="G2794" s="48"/>
      <c r="H2794" s="48"/>
      <c r="I2794" s="48"/>
      <c r="J2794" s="48"/>
    </row>
    <row r="2795" spans="1:10">
      <c r="A2795" s="48"/>
      <c r="B2795" s="48"/>
      <c r="C2795" s="48"/>
      <c r="D2795" s="48"/>
      <c r="E2795" s="48"/>
      <c r="F2795" s="48"/>
      <c r="G2795" s="48"/>
      <c r="H2795" s="48"/>
      <c r="I2795" s="48"/>
      <c r="J2795" s="48"/>
    </row>
    <row r="2796" spans="1:10">
      <c r="A2796" s="48"/>
      <c r="B2796" s="48"/>
      <c r="C2796" s="48"/>
      <c r="D2796" s="48"/>
      <c r="E2796" s="48"/>
      <c r="F2796" s="48"/>
      <c r="G2796" s="48"/>
      <c r="H2796" s="48"/>
      <c r="I2796" s="48"/>
      <c r="J2796" s="48"/>
    </row>
    <row r="2797" spans="1:10">
      <c r="A2797" s="48"/>
      <c r="B2797" s="48"/>
      <c r="C2797" s="48"/>
      <c r="D2797" s="48"/>
      <c r="E2797" s="48"/>
      <c r="F2797" s="48"/>
      <c r="G2797" s="48"/>
      <c r="H2797" s="48"/>
      <c r="I2797" s="48"/>
      <c r="J2797" s="48"/>
    </row>
    <row r="2798" spans="1:10">
      <c r="A2798" s="48"/>
      <c r="B2798" s="48"/>
      <c r="C2798" s="48"/>
      <c r="D2798" s="48"/>
      <c r="E2798" s="48"/>
      <c r="F2798" s="48"/>
      <c r="G2798" s="48"/>
      <c r="H2798" s="48"/>
      <c r="I2798" s="48"/>
      <c r="J2798" s="48"/>
    </row>
    <row r="2799" spans="1:10">
      <c r="A2799" s="48"/>
      <c r="B2799" s="48"/>
      <c r="C2799" s="48"/>
      <c r="D2799" s="48"/>
      <c r="E2799" s="48"/>
      <c r="F2799" s="48"/>
      <c r="G2799" s="48"/>
      <c r="H2799" s="48"/>
      <c r="I2799" s="48"/>
      <c r="J2799" s="48"/>
    </row>
    <row r="2800" spans="1:10">
      <c r="A2800" s="48"/>
      <c r="B2800" s="48"/>
      <c r="C2800" s="48"/>
      <c r="D2800" s="48"/>
      <c r="E2800" s="48"/>
      <c r="F2800" s="48"/>
      <c r="G2800" s="48"/>
      <c r="H2800" s="48"/>
      <c r="I2800" s="48"/>
      <c r="J2800" s="48"/>
    </row>
    <row r="2801" spans="1:10">
      <c r="A2801" s="48"/>
      <c r="B2801" s="48"/>
      <c r="C2801" s="48"/>
      <c r="D2801" s="48"/>
      <c r="E2801" s="48"/>
      <c r="F2801" s="48"/>
      <c r="G2801" s="48"/>
      <c r="H2801" s="48"/>
      <c r="I2801" s="48"/>
      <c r="J2801" s="48"/>
    </row>
    <row r="2802" spans="1:10">
      <c r="A2802" s="48"/>
      <c r="B2802" s="48"/>
      <c r="C2802" s="48"/>
      <c r="D2802" s="48"/>
      <c r="E2802" s="48"/>
      <c r="F2802" s="48"/>
      <c r="G2802" s="48"/>
      <c r="H2802" s="48"/>
      <c r="I2802" s="48"/>
      <c r="J2802" s="48"/>
    </row>
    <row r="2803" spans="1:10">
      <c r="A2803" s="48"/>
      <c r="B2803" s="48"/>
      <c r="C2803" s="48"/>
      <c r="D2803" s="48"/>
      <c r="E2803" s="48"/>
      <c r="F2803" s="48"/>
      <c r="G2803" s="48"/>
      <c r="H2803" s="48"/>
      <c r="I2803" s="48"/>
      <c r="J2803" s="48"/>
    </row>
    <row r="2804" spans="1:10">
      <c r="A2804" s="48"/>
      <c r="B2804" s="48"/>
      <c r="C2804" s="48"/>
      <c r="D2804" s="48"/>
      <c r="E2804" s="48"/>
      <c r="F2804" s="48"/>
      <c r="G2804" s="48"/>
      <c r="H2804" s="48"/>
      <c r="I2804" s="48"/>
      <c r="J2804" s="48"/>
    </row>
    <row r="2805" spans="1:10">
      <c r="A2805" s="48"/>
      <c r="B2805" s="48"/>
      <c r="C2805" s="48"/>
      <c r="D2805" s="48"/>
      <c r="E2805" s="48"/>
      <c r="F2805" s="48"/>
      <c r="G2805" s="48"/>
      <c r="H2805" s="48"/>
      <c r="I2805" s="48"/>
      <c r="J2805" s="48"/>
    </row>
    <row r="2806" spans="1:10">
      <c r="A2806" s="48"/>
      <c r="B2806" s="48"/>
      <c r="C2806" s="48"/>
      <c r="D2806" s="48"/>
      <c r="E2806" s="48"/>
      <c r="F2806" s="48"/>
      <c r="G2806" s="48"/>
      <c r="H2806" s="48"/>
      <c r="I2806" s="48"/>
      <c r="J2806" s="48"/>
    </row>
    <row r="2807" spans="1:10">
      <c r="A2807" s="48"/>
      <c r="B2807" s="48"/>
      <c r="C2807" s="48"/>
      <c r="D2807" s="48"/>
      <c r="E2807" s="48"/>
      <c r="F2807" s="48"/>
      <c r="G2807" s="48"/>
      <c r="H2807" s="48"/>
      <c r="I2807" s="48"/>
      <c r="J2807" s="48"/>
    </row>
    <row r="2808" spans="1:10">
      <c r="A2808" s="48"/>
      <c r="B2808" s="48"/>
      <c r="C2808" s="48"/>
      <c r="D2808" s="48"/>
      <c r="E2808" s="48"/>
      <c r="F2808" s="48"/>
      <c r="G2808" s="48"/>
      <c r="H2808" s="48"/>
      <c r="I2808" s="48"/>
      <c r="J2808" s="48"/>
    </row>
    <row r="2809" spans="1:10">
      <c r="A2809" s="48"/>
      <c r="B2809" s="48"/>
      <c r="C2809" s="48"/>
      <c r="D2809" s="48"/>
      <c r="E2809" s="48"/>
      <c r="F2809" s="48"/>
      <c r="G2809" s="48"/>
      <c r="H2809" s="48"/>
      <c r="I2809" s="48"/>
      <c r="J2809" s="48"/>
    </row>
    <row r="2810" spans="1:10">
      <c r="A2810" s="48"/>
      <c r="B2810" s="48"/>
      <c r="C2810" s="48"/>
      <c r="D2810" s="48"/>
      <c r="E2810" s="48"/>
      <c r="F2810" s="48"/>
      <c r="G2810" s="48"/>
      <c r="H2810" s="48"/>
      <c r="I2810" s="48"/>
      <c r="J2810" s="48"/>
    </row>
    <row r="2811" spans="1:10">
      <c r="A2811" s="48"/>
      <c r="B2811" s="48"/>
      <c r="C2811" s="48"/>
      <c r="D2811" s="48"/>
      <c r="E2811" s="48"/>
      <c r="F2811" s="48"/>
      <c r="G2811" s="48"/>
      <c r="H2811" s="48"/>
      <c r="I2811" s="48"/>
      <c r="J2811" s="48"/>
    </row>
    <row r="2812" spans="1:10">
      <c r="A2812" s="48"/>
      <c r="B2812" s="48"/>
      <c r="C2812" s="48"/>
      <c r="D2812" s="48"/>
      <c r="E2812" s="48"/>
      <c r="F2812" s="48"/>
      <c r="G2812" s="48"/>
      <c r="H2812" s="48"/>
      <c r="I2812" s="48"/>
      <c r="J2812" s="48"/>
    </row>
    <row r="2813" spans="1:10">
      <c r="A2813" s="48"/>
      <c r="B2813" s="48"/>
      <c r="C2813" s="48"/>
      <c r="D2813" s="48"/>
      <c r="E2813" s="48"/>
      <c r="F2813" s="48"/>
      <c r="G2813" s="48"/>
      <c r="H2813" s="48"/>
      <c r="I2813" s="48"/>
      <c r="J2813" s="48"/>
    </row>
    <row r="2814" spans="1:10">
      <c r="A2814" s="48"/>
      <c r="B2814" s="48"/>
      <c r="C2814" s="48"/>
      <c r="D2814" s="48"/>
      <c r="E2814" s="48"/>
      <c r="F2814" s="48"/>
      <c r="G2814" s="48"/>
      <c r="H2814" s="48"/>
      <c r="I2814" s="48"/>
      <c r="J2814" s="48"/>
    </row>
    <row r="2815" spans="1:10">
      <c r="A2815" s="48"/>
      <c r="B2815" s="48"/>
      <c r="C2815" s="48"/>
      <c r="D2815" s="48"/>
      <c r="E2815" s="48"/>
      <c r="F2815" s="48"/>
      <c r="G2815" s="48"/>
      <c r="H2815" s="48"/>
      <c r="I2815" s="48"/>
      <c r="J2815" s="48"/>
    </row>
    <row r="2816" spans="1:10">
      <c r="A2816" s="48"/>
      <c r="B2816" s="48"/>
      <c r="C2816" s="48"/>
      <c r="D2816" s="48"/>
      <c r="E2816" s="48"/>
      <c r="F2816" s="48"/>
      <c r="G2816" s="48"/>
      <c r="H2816" s="48"/>
      <c r="I2816" s="48"/>
      <c r="J2816" s="48"/>
    </row>
    <row r="2817" spans="1:10">
      <c r="A2817" s="48"/>
      <c r="B2817" s="48"/>
      <c r="C2817" s="48"/>
      <c r="D2817" s="48"/>
      <c r="E2817" s="48"/>
      <c r="F2817" s="48"/>
      <c r="G2817" s="48"/>
      <c r="H2817" s="48"/>
      <c r="I2817" s="48"/>
      <c r="J2817" s="48"/>
    </row>
    <row r="2818" spans="1:10">
      <c r="A2818" s="48"/>
      <c r="B2818" s="48"/>
      <c r="C2818" s="48"/>
      <c r="D2818" s="48"/>
      <c r="E2818" s="48"/>
      <c r="F2818" s="48"/>
      <c r="G2818" s="48"/>
      <c r="H2818" s="48"/>
      <c r="I2818" s="48"/>
      <c r="J2818" s="48"/>
    </row>
    <row r="2819" spans="1:10">
      <c r="A2819" s="48"/>
      <c r="B2819" s="48"/>
      <c r="C2819" s="48"/>
      <c r="D2819" s="48"/>
      <c r="E2819" s="48"/>
      <c r="F2819" s="48"/>
      <c r="G2819" s="48"/>
      <c r="H2819" s="48"/>
      <c r="I2819" s="48"/>
      <c r="J2819" s="48"/>
    </row>
    <row r="2820" spans="1:10">
      <c r="A2820" s="48"/>
      <c r="B2820" s="48"/>
      <c r="C2820" s="48"/>
      <c r="D2820" s="48"/>
      <c r="E2820" s="48"/>
      <c r="F2820" s="48"/>
      <c r="G2820" s="48"/>
      <c r="H2820" s="48"/>
      <c r="I2820" s="48"/>
      <c r="J2820" s="48"/>
    </row>
    <row r="2821" spans="1:10">
      <c r="A2821" s="48"/>
      <c r="B2821" s="48"/>
      <c r="C2821" s="48"/>
      <c r="D2821" s="48"/>
      <c r="E2821" s="48"/>
      <c r="F2821" s="48"/>
      <c r="G2821" s="48"/>
      <c r="H2821" s="48"/>
      <c r="I2821" s="48"/>
      <c r="J2821" s="48"/>
    </row>
    <row r="2822" spans="1:10">
      <c r="A2822" s="48"/>
      <c r="B2822" s="48"/>
      <c r="C2822" s="48"/>
      <c r="D2822" s="48"/>
      <c r="E2822" s="48"/>
      <c r="F2822" s="48"/>
      <c r="G2822" s="48"/>
      <c r="H2822" s="48"/>
      <c r="I2822" s="48"/>
      <c r="J2822" s="48"/>
    </row>
    <row r="2823" spans="1:10">
      <c r="A2823" s="48"/>
      <c r="B2823" s="48"/>
      <c r="C2823" s="48"/>
      <c r="D2823" s="48"/>
      <c r="E2823" s="48"/>
      <c r="F2823" s="48"/>
      <c r="G2823" s="48"/>
      <c r="H2823" s="48"/>
      <c r="I2823" s="48"/>
      <c r="J2823" s="48"/>
    </row>
    <row r="2824" spans="1:10">
      <c r="A2824" s="48"/>
      <c r="B2824" s="48"/>
      <c r="C2824" s="48"/>
      <c r="D2824" s="48"/>
      <c r="E2824" s="48"/>
      <c r="F2824" s="48"/>
      <c r="G2824" s="48"/>
      <c r="H2824" s="48"/>
      <c r="I2824" s="48"/>
      <c r="J2824" s="48"/>
    </row>
    <row r="2825" spans="1:10">
      <c r="A2825" s="48"/>
      <c r="B2825" s="48"/>
      <c r="C2825" s="48"/>
      <c r="D2825" s="48"/>
      <c r="E2825" s="48"/>
      <c r="F2825" s="48"/>
      <c r="G2825" s="48"/>
      <c r="H2825" s="48"/>
      <c r="I2825" s="48"/>
      <c r="J2825" s="48"/>
    </row>
    <row r="2826" spans="1:10">
      <c r="A2826" s="48"/>
      <c r="B2826" s="48"/>
      <c r="C2826" s="48"/>
      <c r="D2826" s="48"/>
      <c r="E2826" s="48"/>
      <c r="F2826" s="48"/>
      <c r="G2826" s="48"/>
      <c r="H2826" s="48"/>
      <c r="I2826" s="48"/>
      <c r="J2826" s="48"/>
    </row>
    <row r="2827" spans="1:10">
      <c r="A2827" s="48"/>
      <c r="B2827" s="48"/>
      <c r="C2827" s="48"/>
      <c r="D2827" s="48"/>
      <c r="E2827" s="48"/>
      <c r="F2827" s="48"/>
      <c r="G2827" s="48"/>
      <c r="H2827" s="48"/>
      <c r="I2827" s="48"/>
      <c r="J2827" s="48"/>
    </row>
    <row r="2828" spans="1:10">
      <c r="A2828" s="48"/>
      <c r="B2828" s="48"/>
      <c r="C2828" s="48"/>
      <c r="D2828" s="48"/>
      <c r="E2828" s="48"/>
      <c r="F2828" s="48"/>
      <c r="G2828" s="48"/>
      <c r="H2828" s="48"/>
      <c r="I2828" s="48"/>
      <c r="J2828" s="48"/>
    </row>
    <row r="2829" spans="1:10">
      <c r="A2829" s="48"/>
      <c r="B2829" s="48"/>
      <c r="C2829" s="48"/>
      <c r="D2829" s="48"/>
      <c r="E2829" s="48"/>
      <c r="F2829" s="48"/>
      <c r="G2829" s="48"/>
      <c r="H2829" s="48"/>
      <c r="I2829" s="48"/>
      <c r="J2829" s="48"/>
    </row>
    <row r="2830" spans="1:10">
      <c r="A2830" s="48"/>
      <c r="B2830" s="48"/>
      <c r="C2830" s="48"/>
      <c r="D2830" s="48"/>
      <c r="E2830" s="48"/>
      <c r="F2830" s="48"/>
      <c r="G2830" s="48"/>
      <c r="H2830" s="48"/>
      <c r="I2830" s="48"/>
      <c r="J2830" s="48"/>
    </row>
    <row r="2831" spans="1:10">
      <c r="A2831" s="48"/>
      <c r="B2831" s="48"/>
      <c r="C2831" s="48"/>
      <c r="D2831" s="48"/>
      <c r="E2831" s="48"/>
      <c r="F2831" s="48"/>
      <c r="G2831" s="48"/>
      <c r="H2831" s="48"/>
      <c r="I2831" s="48"/>
      <c r="J2831" s="48"/>
    </row>
    <row r="2832" spans="1:10">
      <c r="A2832" s="48"/>
      <c r="B2832" s="48"/>
      <c r="C2832" s="48"/>
      <c r="D2832" s="48"/>
      <c r="E2832" s="48"/>
      <c r="F2832" s="48"/>
      <c r="G2832" s="48"/>
      <c r="H2832" s="48"/>
      <c r="I2832" s="48"/>
      <c r="J2832" s="48"/>
    </row>
    <row r="2833" spans="1:10">
      <c r="A2833" s="48"/>
      <c r="B2833" s="48"/>
      <c r="C2833" s="48"/>
      <c r="D2833" s="48"/>
      <c r="E2833" s="48"/>
      <c r="F2833" s="48"/>
      <c r="G2833" s="48"/>
      <c r="H2833" s="48"/>
      <c r="I2833" s="48"/>
      <c r="J2833" s="48"/>
    </row>
    <row r="2834" spans="1:10">
      <c r="A2834" s="48"/>
      <c r="B2834" s="48"/>
      <c r="C2834" s="48"/>
      <c r="D2834" s="48"/>
      <c r="E2834" s="48"/>
      <c r="F2834" s="48"/>
      <c r="G2834" s="48"/>
      <c r="H2834" s="48"/>
      <c r="I2834" s="48"/>
      <c r="J2834" s="48"/>
    </row>
    <row r="2835" spans="1:10">
      <c r="A2835" s="48"/>
      <c r="B2835" s="48"/>
      <c r="C2835" s="48"/>
      <c r="D2835" s="48"/>
      <c r="E2835" s="48"/>
      <c r="F2835" s="48"/>
      <c r="G2835" s="48"/>
      <c r="H2835" s="48"/>
      <c r="I2835" s="48"/>
      <c r="J2835" s="48"/>
    </row>
    <row r="2836" spans="1:10">
      <c r="A2836" s="48"/>
      <c r="B2836" s="48"/>
      <c r="C2836" s="48"/>
      <c r="D2836" s="48"/>
      <c r="E2836" s="48"/>
      <c r="F2836" s="48"/>
      <c r="G2836" s="48"/>
      <c r="H2836" s="48"/>
      <c r="I2836" s="48"/>
      <c r="J2836" s="48"/>
    </row>
    <row r="2837" spans="1:10">
      <c r="A2837" s="48"/>
      <c r="B2837" s="48"/>
      <c r="C2837" s="48"/>
      <c r="D2837" s="48"/>
      <c r="E2837" s="48"/>
      <c r="F2837" s="48"/>
      <c r="G2837" s="48"/>
      <c r="H2837" s="48"/>
      <c r="I2837" s="48"/>
      <c r="J2837" s="48"/>
    </row>
    <row r="2838" spans="1:10">
      <c r="A2838" s="48"/>
      <c r="B2838" s="48"/>
      <c r="C2838" s="48"/>
      <c r="D2838" s="48"/>
      <c r="E2838" s="48"/>
      <c r="F2838" s="48"/>
      <c r="G2838" s="48"/>
      <c r="H2838" s="48"/>
      <c r="I2838" s="48"/>
      <c r="J2838" s="48"/>
    </row>
    <row r="2839" spans="1:10">
      <c r="A2839" s="48"/>
      <c r="B2839" s="48"/>
      <c r="C2839" s="48"/>
      <c r="D2839" s="48"/>
      <c r="E2839" s="48"/>
      <c r="F2839" s="48"/>
      <c r="G2839" s="48"/>
      <c r="H2839" s="48"/>
      <c r="I2839" s="48"/>
      <c r="J2839" s="48"/>
    </row>
    <row r="2840" spans="1:10">
      <c r="A2840" s="48"/>
      <c r="B2840" s="48"/>
      <c r="C2840" s="48"/>
      <c r="D2840" s="48"/>
      <c r="E2840" s="48"/>
      <c r="F2840" s="48"/>
      <c r="G2840" s="48"/>
      <c r="H2840" s="48"/>
      <c r="I2840" s="48"/>
      <c r="J2840" s="48"/>
    </row>
    <row r="2841" spans="1:10">
      <c r="A2841" s="48"/>
      <c r="B2841" s="48"/>
      <c r="C2841" s="48"/>
      <c r="D2841" s="48"/>
      <c r="E2841" s="48"/>
      <c r="F2841" s="48"/>
      <c r="G2841" s="48"/>
      <c r="H2841" s="48"/>
      <c r="I2841" s="48"/>
      <c r="J2841" s="48"/>
    </row>
    <row r="2842" spans="1:10">
      <c r="A2842" s="48"/>
      <c r="B2842" s="48"/>
      <c r="C2842" s="48"/>
      <c r="D2842" s="48"/>
      <c r="E2842" s="48"/>
      <c r="F2842" s="48"/>
      <c r="G2842" s="48"/>
      <c r="H2842" s="48"/>
      <c r="I2842" s="48"/>
      <c r="J2842" s="48"/>
    </row>
    <row r="2843" spans="1:10">
      <c r="A2843" s="48"/>
      <c r="B2843" s="48"/>
      <c r="C2843" s="48"/>
      <c r="D2843" s="48"/>
      <c r="E2843" s="48"/>
      <c r="F2843" s="48"/>
      <c r="G2843" s="48"/>
      <c r="H2843" s="48"/>
      <c r="I2843" s="48"/>
      <c r="J2843" s="48"/>
    </row>
    <row r="2844" spans="1:10">
      <c r="A2844" s="48"/>
      <c r="B2844" s="48"/>
      <c r="C2844" s="48"/>
      <c r="D2844" s="48"/>
      <c r="E2844" s="48"/>
      <c r="F2844" s="48"/>
      <c r="G2844" s="48"/>
      <c r="H2844" s="48"/>
      <c r="I2844" s="48"/>
      <c r="J2844" s="48"/>
    </row>
    <row r="2845" spans="1:10">
      <c r="A2845" s="48"/>
      <c r="B2845" s="48"/>
      <c r="C2845" s="48"/>
      <c r="D2845" s="48"/>
      <c r="E2845" s="48"/>
      <c r="F2845" s="48"/>
      <c r="G2845" s="48"/>
      <c r="H2845" s="48"/>
      <c r="I2845" s="48"/>
      <c r="J2845" s="48"/>
    </row>
    <row r="2846" spans="1:10">
      <c r="A2846" s="48"/>
      <c r="B2846" s="48"/>
      <c r="C2846" s="48"/>
      <c r="D2846" s="48"/>
      <c r="E2846" s="48"/>
      <c r="F2846" s="48"/>
      <c r="G2846" s="48"/>
      <c r="H2846" s="48"/>
      <c r="I2846" s="48"/>
      <c r="J2846" s="48"/>
    </row>
    <row r="2847" spans="1:10">
      <c r="A2847" s="48"/>
      <c r="B2847" s="48"/>
      <c r="C2847" s="48"/>
      <c r="D2847" s="48"/>
      <c r="E2847" s="48"/>
      <c r="F2847" s="48"/>
      <c r="G2847" s="48"/>
      <c r="H2847" s="48"/>
      <c r="I2847" s="48"/>
      <c r="J2847" s="48"/>
    </row>
    <row r="2848" spans="1:10">
      <c r="A2848" s="48"/>
      <c r="B2848" s="48"/>
      <c r="C2848" s="48"/>
      <c r="D2848" s="48"/>
      <c r="E2848" s="48"/>
      <c r="F2848" s="48"/>
      <c r="G2848" s="48"/>
      <c r="H2848" s="48"/>
      <c r="I2848" s="48"/>
      <c r="J2848" s="48"/>
    </row>
    <row r="2849" spans="1:10">
      <c r="A2849" s="48"/>
      <c r="B2849" s="48"/>
      <c r="C2849" s="48"/>
      <c r="D2849" s="48"/>
      <c r="E2849" s="48"/>
      <c r="F2849" s="48"/>
      <c r="G2849" s="48"/>
      <c r="H2849" s="48"/>
      <c r="I2849" s="48"/>
      <c r="J2849" s="48"/>
    </row>
    <row r="2850" spans="1:10">
      <c r="A2850" s="48"/>
      <c r="B2850" s="48"/>
      <c r="C2850" s="48"/>
      <c r="D2850" s="48"/>
      <c r="E2850" s="48"/>
      <c r="F2850" s="48"/>
      <c r="G2850" s="48"/>
      <c r="H2850" s="48"/>
      <c r="I2850" s="48"/>
      <c r="J2850" s="48"/>
    </row>
    <row r="2851" spans="1:10">
      <c r="A2851" s="48"/>
      <c r="B2851" s="48"/>
      <c r="C2851" s="48"/>
      <c r="D2851" s="48"/>
      <c r="E2851" s="48"/>
      <c r="F2851" s="48"/>
      <c r="G2851" s="48"/>
      <c r="H2851" s="48"/>
      <c r="I2851" s="48"/>
      <c r="J2851" s="48"/>
    </row>
    <row r="2852" spans="1:10">
      <c r="A2852" s="48"/>
      <c r="B2852" s="48"/>
      <c r="C2852" s="48"/>
      <c r="D2852" s="48"/>
      <c r="E2852" s="48"/>
      <c r="F2852" s="48"/>
      <c r="G2852" s="48"/>
      <c r="H2852" s="48"/>
      <c r="I2852" s="48"/>
      <c r="J2852" s="48"/>
    </row>
    <row r="2853" spans="1:10">
      <c r="A2853" s="48"/>
      <c r="B2853" s="48"/>
      <c r="C2853" s="48"/>
      <c r="D2853" s="48"/>
      <c r="E2853" s="48"/>
      <c r="F2853" s="48"/>
      <c r="G2853" s="48"/>
      <c r="H2853" s="48"/>
      <c r="I2853" s="48"/>
      <c r="J2853" s="48"/>
    </row>
    <row r="2854" spans="1:10">
      <c r="A2854" s="48"/>
      <c r="B2854" s="48"/>
      <c r="C2854" s="48"/>
      <c r="D2854" s="48"/>
      <c r="E2854" s="48"/>
      <c r="F2854" s="48"/>
      <c r="G2854" s="48"/>
      <c r="H2854" s="48"/>
      <c r="I2854" s="48"/>
      <c r="J2854" s="48"/>
    </row>
    <row r="2855" spans="1:10">
      <c r="A2855" s="48"/>
      <c r="B2855" s="48"/>
      <c r="C2855" s="48"/>
      <c r="D2855" s="48"/>
      <c r="E2855" s="48"/>
      <c r="F2855" s="48"/>
      <c r="G2855" s="48"/>
      <c r="H2855" s="48"/>
      <c r="I2855" s="48"/>
      <c r="J2855" s="48"/>
    </row>
    <row r="2856" spans="1:10">
      <c r="A2856" s="48"/>
      <c r="B2856" s="48"/>
      <c r="C2856" s="48"/>
      <c r="D2856" s="48"/>
      <c r="E2856" s="48"/>
      <c r="F2856" s="48"/>
      <c r="G2856" s="48"/>
      <c r="H2856" s="48"/>
      <c r="I2856" s="48"/>
      <c r="J2856" s="48"/>
    </row>
    <row r="2857" spans="1:10">
      <c r="A2857" s="48"/>
      <c r="B2857" s="48"/>
      <c r="C2857" s="48"/>
      <c r="D2857" s="48"/>
      <c r="E2857" s="48"/>
      <c r="F2857" s="48"/>
      <c r="G2857" s="48"/>
      <c r="H2857" s="48"/>
      <c r="I2857" s="48"/>
      <c r="J2857" s="48"/>
    </row>
    <row r="2858" spans="1:10">
      <c r="A2858" s="48"/>
      <c r="B2858" s="48"/>
      <c r="C2858" s="48"/>
      <c r="D2858" s="48"/>
      <c r="E2858" s="48"/>
      <c r="F2858" s="48"/>
      <c r="G2858" s="48"/>
      <c r="H2858" s="48"/>
      <c r="I2858" s="48"/>
      <c r="J2858" s="48"/>
    </row>
    <row r="2859" spans="1:10">
      <c r="A2859" s="48"/>
      <c r="B2859" s="48"/>
      <c r="C2859" s="48"/>
      <c r="D2859" s="48"/>
      <c r="E2859" s="48"/>
      <c r="F2859" s="48"/>
      <c r="G2859" s="48"/>
      <c r="H2859" s="48"/>
      <c r="I2859" s="48"/>
      <c r="J2859" s="48"/>
    </row>
    <row r="2860" spans="1:10">
      <c r="A2860" s="48"/>
      <c r="B2860" s="48"/>
      <c r="C2860" s="48"/>
      <c r="D2860" s="48"/>
      <c r="E2860" s="48"/>
      <c r="F2860" s="48"/>
      <c r="G2860" s="48"/>
      <c r="H2860" s="48"/>
      <c r="I2860" s="48"/>
      <c r="J2860" s="48"/>
    </row>
    <row r="2861" spans="1:10">
      <c r="A2861" s="48"/>
      <c r="B2861" s="48"/>
      <c r="C2861" s="48"/>
      <c r="D2861" s="48"/>
      <c r="E2861" s="48"/>
      <c r="F2861" s="48"/>
      <c r="G2861" s="48"/>
      <c r="H2861" s="48"/>
      <c r="I2861" s="48"/>
      <c r="J2861" s="48"/>
    </row>
    <row r="2862" spans="1:10">
      <c r="A2862" s="48"/>
      <c r="B2862" s="48"/>
      <c r="C2862" s="48"/>
      <c r="D2862" s="48"/>
      <c r="E2862" s="48"/>
      <c r="F2862" s="48"/>
      <c r="G2862" s="48"/>
      <c r="H2862" s="48"/>
      <c r="I2862" s="48"/>
      <c r="J2862" s="48"/>
    </row>
    <row r="2863" spans="1:10">
      <c r="A2863" s="48"/>
      <c r="B2863" s="48"/>
      <c r="C2863" s="48"/>
      <c r="D2863" s="48"/>
      <c r="E2863" s="48"/>
      <c r="F2863" s="48"/>
      <c r="G2863" s="48"/>
      <c r="H2863" s="48"/>
      <c r="I2863" s="48"/>
      <c r="J2863" s="48"/>
    </row>
    <row r="2864" spans="1:10">
      <c r="A2864" s="48"/>
      <c r="B2864" s="48"/>
      <c r="C2864" s="48"/>
      <c r="D2864" s="48"/>
      <c r="E2864" s="48"/>
      <c r="F2864" s="48"/>
      <c r="G2864" s="48"/>
      <c r="H2864" s="48"/>
      <c r="I2864" s="48"/>
      <c r="J2864" s="48"/>
    </row>
    <row r="2865" spans="1:10">
      <c r="A2865" s="48"/>
      <c r="B2865" s="48"/>
      <c r="C2865" s="48"/>
      <c r="D2865" s="48"/>
      <c r="E2865" s="48"/>
      <c r="F2865" s="48"/>
      <c r="G2865" s="48"/>
      <c r="H2865" s="48"/>
      <c r="I2865" s="48"/>
      <c r="J2865" s="48"/>
    </row>
    <row r="2866" spans="1:10">
      <c r="A2866" s="48"/>
      <c r="B2866" s="48"/>
      <c r="C2866" s="48"/>
      <c r="D2866" s="48"/>
      <c r="E2866" s="48"/>
      <c r="F2866" s="48"/>
      <c r="G2866" s="48"/>
      <c r="H2866" s="48"/>
      <c r="I2866" s="48"/>
      <c r="J2866" s="48"/>
    </row>
    <row r="2867" spans="1:10">
      <c r="A2867" s="48"/>
      <c r="B2867" s="48"/>
      <c r="C2867" s="48"/>
      <c r="D2867" s="48"/>
      <c r="E2867" s="48"/>
      <c r="F2867" s="48"/>
      <c r="G2867" s="48"/>
      <c r="H2867" s="48"/>
      <c r="I2867" s="48"/>
      <c r="J2867" s="48"/>
    </row>
    <row r="2868" spans="1:10">
      <c r="A2868" s="48"/>
      <c r="B2868" s="48"/>
      <c r="C2868" s="48"/>
      <c r="D2868" s="48"/>
      <c r="E2868" s="48"/>
      <c r="F2868" s="48"/>
      <c r="G2868" s="48"/>
      <c r="H2868" s="48"/>
      <c r="I2868" s="48"/>
      <c r="J2868" s="48"/>
    </row>
    <row r="2869" spans="1:10">
      <c r="A2869" s="48"/>
      <c r="B2869" s="48"/>
      <c r="C2869" s="48"/>
      <c r="D2869" s="48"/>
      <c r="E2869" s="48"/>
      <c r="F2869" s="48"/>
      <c r="G2869" s="48"/>
      <c r="H2869" s="48"/>
      <c r="I2869" s="48"/>
      <c r="J2869" s="48"/>
    </row>
    <row r="2870" spans="1:10">
      <c r="A2870" s="48"/>
      <c r="B2870" s="48"/>
      <c r="C2870" s="48"/>
      <c r="D2870" s="48"/>
      <c r="E2870" s="48"/>
      <c r="F2870" s="48"/>
      <c r="G2870" s="48"/>
      <c r="H2870" s="48"/>
      <c r="I2870" s="48"/>
      <c r="J2870" s="48"/>
    </row>
    <row r="2871" spans="1:10">
      <c r="A2871" s="48"/>
      <c r="B2871" s="48"/>
      <c r="C2871" s="48"/>
      <c r="D2871" s="48"/>
      <c r="E2871" s="48"/>
      <c r="F2871" s="48"/>
      <c r="G2871" s="48"/>
      <c r="H2871" s="48"/>
      <c r="I2871" s="48"/>
      <c r="J2871" s="48"/>
    </row>
    <row r="2872" spans="1:10">
      <c r="A2872" s="48"/>
      <c r="B2872" s="48"/>
      <c r="C2872" s="48"/>
      <c r="D2872" s="48"/>
      <c r="E2872" s="48"/>
      <c r="F2872" s="48"/>
      <c r="G2872" s="48"/>
      <c r="H2872" s="48"/>
      <c r="I2872" s="48"/>
      <c r="J2872" s="48"/>
    </row>
    <row r="2873" spans="1:10">
      <c r="A2873" s="48"/>
      <c r="B2873" s="48"/>
      <c r="C2873" s="48"/>
      <c r="D2873" s="48"/>
      <c r="E2873" s="48"/>
      <c r="F2873" s="48"/>
      <c r="G2873" s="48"/>
      <c r="H2873" s="48"/>
      <c r="I2873" s="48"/>
      <c r="J2873" s="48"/>
    </row>
    <row r="2874" spans="1:10">
      <c r="A2874" s="48"/>
      <c r="B2874" s="48"/>
      <c r="C2874" s="48"/>
      <c r="D2874" s="48"/>
      <c r="E2874" s="48"/>
      <c r="F2874" s="48"/>
      <c r="G2874" s="48"/>
      <c r="H2874" s="48"/>
      <c r="I2874" s="48"/>
      <c r="J2874" s="48"/>
    </row>
    <row r="2875" spans="1:10">
      <c r="A2875" s="48"/>
      <c r="B2875" s="48"/>
      <c r="C2875" s="48"/>
      <c r="D2875" s="48"/>
      <c r="E2875" s="48"/>
      <c r="F2875" s="48"/>
      <c r="G2875" s="48"/>
      <c r="H2875" s="48"/>
      <c r="I2875" s="48"/>
      <c r="J2875" s="48"/>
    </row>
    <row r="2876" spans="1:10">
      <c r="A2876" s="48"/>
      <c r="B2876" s="48"/>
      <c r="C2876" s="48"/>
      <c r="D2876" s="48"/>
      <c r="E2876" s="48"/>
      <c r="F2876" s="48"/>
      <c r="G2876" s="48"/>
      <c r="H2876" s="48"/>
      <c r="I2876" s="48"/>
      <c r="J2876" s="48"/>
    </row>
    <row r="2877" spans="1:10">
      <c r="A2877" s="48"/>
      <c r="B2877" s="48"/>
      <c r="C2877" s="48"/>
      <c r="D2877" s="48"/>
      <c r="E2877" s="48"/>
      <c r="F2877" s="48"/>
      <c r="G2877" s="48"/>
      <c r="H2877" s="48"/>
      <c r="I2877" s="48"/>
      <c r="J2877" s="48"/>
    </row>
    <row r="2878" spans="1:10">
      <c r="A2878" s="48"/>
      <c r="B2878" s="48"/>
      <c r="C2878" s="48"/>
      <c r="D2878" s="48"/>
      <c r="E2878" s="48"/>
      <c r="F2878" s="48"/>
      <c r="G2878" s="48"/>
      <c r="H2878" s="48"/>
      <c r="I2878" s="48"/>
      <c r="J2878" s="48"/>
    </row>
    <row r="2879" spans="1:10">
      <c r="A2879" s="48"/>
      <c r="B2879" s="48"/>
      <c r="C2879" s="48"/>
      <c r="D2879" s="48"/>
      <c r="E2879" s="48"/>
      <c r="F2879" s="48"/>
      <c r="G2879" s="48"/>
      <c r="H2879" s="48"/>
      <c r="I2879" s="48"/>
      <c r="J2879" s="48"/>
    </row>
    <row r="2880" spans="1:10">
      <c r="A2880" s="48"/>
      <c r="B2880" s="48"/>
      <c r="C2880" s="48"/>
      <c r="D2880" s="48"/>
      <c r="E2880" s="48"/>
      <c r="F2880" s="48"/>
      <c r="G2880" s="48"/>
      <c r="H2880" s="48"/>
      <c r="I2880" s="48"/>
      <c r="J2880" s="48"/>
    </row>
    <row r="2881" spans="1:10">
      <c r="A2881" s="48"/>
      <c r="B2881" s="48"/>
      <c r="C2881" s="48"/>
      <c r="D2881" s="48"/>
      <c r="E2881" s="48"/>
      <c r="F2881" s="48"/>
      <c r="G2881" s="48"/>
      <c r="H2881" s="48"/>
      <c r="I2881" s="48"/>
      <c r="J2881" s="48"/>
    </row>
    <row r="2882" spans="1:10">
      <c r="A2882" s="48"/>
      <c r="B2882" s="48"/>
      <c r="C2882" s="48"/>
      <c r="D2882" s="48"/>
      <c r="E2882" s="48"/>
      <c r="F2882" s="48"/>
      <c r="G2882" s="48"/>
      <c r="H2882" s="48"/>
      <c r="I2882" s="48"/>
      <c r="J2882" s="48"/>
    </row>
    <row r="2883" spans="1:10">
      <c r="A2883" s="48"/>
      <c r="B2883" s="48"/>
      <c r="C2883" s="48"/>
      <c r="D2883" s="48"/>
      <c r="E2883" s="48"/>
      <c r="F2883" s="48"/>
      <c r="G2883" s="48"/>
      <c r="H2883" s="48"/>
      <c r="I2883" s="48"/>
      <c r="J2883" s="48"/>
    </row>
    <row r="2884" spans="1:10">
      <c r="A2884" s="48"/>
      <c r="B2884" s="48"/>
      <c r="C2884" s="48"/>
      <c r="D2884" s="48"/>
      <c r="E2884" s="48"/>
      <c r="F2884" s="48"/>
      <c r="G2884" s="48"/>
      <c r="H2884" s="48"/>
      <c r="I2884" s="48"/>
      <c r="J2884" s="48"/>
    </row>
    <row r="2885" spans="1:10">
      <c r="A2885" s="48"/>
      <c r="B2885" s="48"/>
      <c r="C2885" s="48"/>
      <c r="D2885" s="48"/>
      <c r="E2885" s="48"/>
      <c r="F2885" s="48"/>
      <c r="G2885" s="48"/>
      <c r="H2885" s="48"/>
      <c r="I2885" s="48"/>
      <c r="J2885" s="48"/>
    </row>
    <row r="2886" spans="1:10">
      <c r="A2886" s="48"/>
      <c r="B2886" s="48"/>
      <c r="C2886" s="48"/>
      <c r="D2886" s="48"/>
      <c r="E2886" s="48"/>
      <c r="F2886" s="48"/>
      <c r="G2886" s="48"/>
      <c r="H2886" s="48"/>
      <c r="I2886" s="48"/>
      <c r="J2886" s="48"/>
    </row>
    <row r="2887" spans="1:10">
      <c r="A2887" s="48"/>
      <c r="B2887" s="48"/>
      <c r="C2887" s="48"/>
      <c r="D2887" s="48"/>
      <c r="E2887" s="48"/>
      <c r="F2887" s="48"/>
      <c r="G2887" s="48"/>
      <c r="H2887" s="48"/>
      <c r="I2887" s="48"/>
      <c r="J2887" s="48"/>
    </row>
    <row r="2888" spans="1:10">
      <c r="A2888" s="48"/>
      <c r="B2888" s="48"/>
      <c r="C2888" s="48"/>
      <c r="D2888" s="48"/>
      <c r="E2888" s="48"/>
      <c r="F2888" s="48"/>
      <c r="G2888" s="48"/>
      <c r="H2888" s="48"/>
      <c r="I2888" s="48"/>
      <c r="J2888" s="48"/>
    </row>
    <row r="2889" spans="1:10">
      <c r="A2889" s="48"/>
      <c r="B2889" s="48"/>
      <c r="C2889" s="48"/>
      <c r="D2889" s="48"/>
      <c r="E2889" s="48"/>
      <c r="F2889" s="48"/>
      <c r="G2889" s="48"/>
      <c r="H2889" s="48"/>
      <c r="I2889" s="48"/>
      <c r="J2889" s="48"/>
    </row>
    <row r="2890" spans="1:10">
      <c r="A2890" s="48"/>
      <c r="B2890" s="48"/>
      <c r="C2890" s="48"/>
      <c r="D2890" s="48"/>
      <c r="E2890" s="48"/>
      <c r="F2890" s="48"/>
      <c r="G2890" s="48"/>
      <c r="H2890" s="48"/>
      <c r="I2890" s="48"/>
      <c r="J2890" s="48"/>
    </row>
    <row r="2891" spans="1:10">
      <c r="A2891" s="48"/>
      <c r="B2891" s="48"/>
      <c r="C2891" s="48"/>
      <c r="D2891" s="48"/>
      <c r="E2891" s="48"/>
      <c r="F2891" s="48"/>
      <c r="G2891" s="48"/>
      <c r="H2891" s="48"/>
      <c r="I2891" s="48"/>
      <c r="J2891" s="48"/>
    </row>
    <row r="2892" spans="1:10">
      <c r="A2892" s="48"/>
      <c r="B2892" s="48"/>
      <c r="C2892" s="48"/>
      <c r="D2892" s="48"/>
      <c r="E2892" s="48"/>
      <c r="F2892" s="48"/>
      <c r="G2892" s="48"/>
      <c r="H2892" s="48"/>
      <c r="I2892" s="48"/>
      <c r="J2892" s="48"/>
    </row>
    <row r="2893" spans="1:10">
      <c r="A2893" s="48"/>
      <c r="B2893" s="48"/>
      <c r="C2893" s="48"/>
      <c r="D2893" s="48"/>
      <c r="E2893" s="48"/>
      <c r="F2893" s="48"/>
      <c r="G2893" s="48"/>
      <c r="H2893" s="48"/>
      <c r="I2893" s="48"/>
      <c r="J2893" s="48"/>
    </row>
    <row r="2894" spans="1:10">
      <c r="A2894" s="48"/>
      <c r="B2894" s="48"/>
      <c r="C2894" s="48"/>
      <c r="D2894" s="48"/>
      <c r="E2894" s="48"/>
      <c r="F2894" s="48"/>
      <c r="G2894" s="48"/>
      <c r="H2894" s="48"/>
      <c r="I2894" s="48"/>
      <c r="J2894" s="48"/>
    </row>
    <row r="2895" spans="1:10">
      <c r="A2895" s="48"/>
      <c r="B2895" s="48"/>
      <c r="C2895" s="48"/>
      <c r="D2895" s="48"/>
      <c r="E2895" s="48"/>
      <c r="F2895" s="48"/>
      <c r="G2895" s="48"/>
      <c r="H2895" s="48"/>
      <c r="I2895" s="48"/>
      <c r="J2895" s="48"/>
    </row>
    <row r="2896" spans="1:10">
      <c r="A2896" s="48"/>
      <c r="B2896" s="48"/>
      <c r="C2896" s="48"/>
      <c r="D2896" s="48"/>
      <c r="E2896" s="48"/>
      <c r="F2896" s="48"/>
      <c r="G2896" s="48"/>
      <c r="H2896" s="48"/>
      <c r="I2896" s="48"/>
      <c r="J2896" s="48"/>
    </row>
    <row r="2897" spans="1:10">
      <c r="A2897" s="48"/>
      <c r="B2897" s="48"/>
      <c r="C2897" s="48"/>
      <c r="D2897" s="48"/>
      <c r="E2897" s="48"/>
      <c r="F2897" s="48"/>
      <c r="G2897" s="48"/>
      <c r="H2897" s="48"/>
      <c r="I2897" s="48"/>
      <c r="J2897" s="48"/>
    </row>
    <row r="2898" spans="1:10">
      <c r="A2898" s="48"/>
      <c r="B2898" s="48"/>
      <c r="C2898" s="48"/>
      <c r="D2898" s="48"/>
      <c r="E2898" s="48"/>
      <c r="F2898" s="48"/>
      <c r="G2898" s="48"/>
      <c r="H2898" s="48"/>
      <c r="I2898" s="48"/>
      <c r="J2898" s="48"/>
    </row>
    <row r="2899" spans="1:10">
      <c r="A2899" s="48"/>
      <c r="B2899" s="48"/>
      <c r="C2899" s="48"/>
      <c r="D2899" s="48"/>
      <c r="E2899" s="48"/>
      <c r="F2899" s="48"/>
      <c r="G2899" s="48"/>
      <c r="H2899" s="48"/>
      <c r="I2899" s="48"/>
      <c r="J2899" s="48"/>
    </row>
    <row r="2900" spans="1:10">
      <c r="A2900" s="48"/>
      <c r="B2900" s="48"/>
      <c r="C2900" s="48"/>
      <c r="D2900" s="48"/>
      <c r="E2900" s="48"/>
      <c r="F2900" s="48"/>
      <c r="G2900" s="48"/>
      <c r="H2900" s="48"/>
      <c r="I2900" s="48"/>
      <c r="J2900" s="48"/>
    </row>
    <row r="2901" spans="1:10">
      <c r="A2901" s="48"/>
      <c r="B2901" s="48"/>
      <c r="C2901" s="48"/>
      <c r="D2901" s="48"/>
      <c r="E2901" s="48"/>
      <c r="F2901" s="48"/>
      <c r="G2901" s="48"/>
      <c r="H2901" s="48"/>
      <c r="I2901" s="48"/>
      <c r="J2901" s="48"/>
    </row>
    <row r="2902" spans="1:10">
      <c r="A2902" s="48"/>
      <c r="B2902" s="48"/>
      <c r="C2902" s="48"/>
      <c r="D2902" s="48"/>
      <c r="E2902" s="48"/>
      <c r="F2902" s="48"/>
      <c r="G2902" s="48"/>
      <c r="H2902" s="48"/>
      <c r="I2902" s="48"/>
      <c r="J2902" s="48"/>
    </row>
    <row r="2903" spans="1:10">
      <c r="A2903" s="48"/>
      <c r="B2903" s="48"/>
      <c r="C2903" s="48"/>
      <c r="D2903" s="48"/>
      <c r="E2903" s="48"/>
      <c r="F2903" s="48"/>
      <c r="G2903" s="48"/>
      <c r="H2903" s="48"/>
      <c r="I2903" s="48"/>
      <c r="J2903" s="48"/>
    </row>
    <row r="2904" spans="1:10">
      <c r="A2904" s="48"/>
      <c r="B2904" s="48"/>
      <c r="C2904" s="48"/>
      <c r="D2904" s="48"/>
      <c r="E2904" s="48"/>
      <c r="F2904" s="48"/>
      <c r="G2904" s="48"/>
      <c r="H2904" s="48"/>
      <c r="I2904" s="48"/>
      <c r="J2904" s="48"/>
    </row>
    <row r="2905" spans="1:10">
      <c r="A2905" s="48"/>
      <c r="B2905" s="48"/>
      <c r="C2905" s="48"/>
      <c r="D2905" s="48"/>
      <c r="E2905" s="48"/>
      <c r="F2905" s="48"/>
      <c r="G2905" s="48"/>
      <c r="H2905" s="48"/>
      <c r="I2905" s="48"/>
      <c r="J2905" s="48"/>
    </row>
    <row r="2906" spans="1:10">
      <c r="A2906" s="48"/>
      <c r="B2906" s="48"/>
      <c r="C2906" s="48"/>
      <c r="D2906" s="48"/>
      <c r="E2906" s="48"/>
      <c r="F2906" s="48"/>
      <c r="G2906" s="48"/>
      <c r="H2906" s="48"/>
      <c r="I2906" s="48"/>
      <c r="J2906" s="48"/>
    </row>
    <row r="2907" spans="1:10">
      <c r="A2907" s="48"/>
      <c r="B2907" s="48"/>
      <c r="C2907" s="48"/>
      <c r="D2907" s="48"/>
      <c r="E2907" s="48"/>
      <c r="F2907" s="48"/>
      <c r="G2907" s="48"/>
      <c r="H2907" s="48"/>
      <c r="I2907" s="48"/>
      <c r="J2907" s="48"/>
    </row>
    <row r="2908" spans="1:10">
      <c r="A2908" s="48"/>
      <c r="B2908" s="48"/>
      <c r="C2908" s="48"/>
      <c r="D2908" s="48"/>
      <c r="E2908" s="48"/>
      <c r="F2908" s="48"/>
      <c r="G2908" s="48"/>
      <c r="H2908" s="48"/>
      <c r="I2908" s="48"/>
      <c r="J2908" s="48"/>
    </row>
    <row r="2909" spans="1:10">
      <c r="A2909" s="48"/>
      <c r="B2909" s="48"/>
      <c r="C2909" s="48"/>
      <c r="D2909" s="48"/>
      <c r="E2909" s="48"/>
      <c r="F2909" s="48"/>
      <c r="G2909" s="48"/>
      <c r="H2909" s="48"/>
      <c r="I2909" s="48"/>
      <c r="J2909" s="48"/>
    </row>
    <row r="2910" spans="1:10">
      <c r="A2910" s="48"/>
      <c r="B2910" s="48"/>
      <c r="C2910" s="48"/>
      <c r="D2910" s="48"/>
      <c r="E2910" s="48"/>
      <c r="F2910" s="48"/>
      <c r="G2910" s="48"/>
      <c r="H2910" s="48"/>
      <c r="I2910" s="48"/>
      <c r="J2910" s="48"/>
    </row>
    <row r="2911" spans="1:10">
      <c r="A2911" s="48"/>
      <c r="B2911" s="48"/>
      <c r="C2911" s="48"/>
      <c r="D2911" s="48"/>
      <c r="E2911" s="48"/>
      <c r="F2911" s="48"/>
      <c r="G2911" s="48"/>
      <c r="H2911" s="48"/>
      <c r="I2911" s="48"/>
      <c r="J2911" s="48"/>
    </row>
    <row r="2912" spans="1:10">
      <c r="A2912" s="48"/>
      <c r="B2912" s="48"/>
      <c r="C2912" s="48"/>
      <c r="D2912" s="48"/>
      <c r="E2912" s="48"/>
      <c r="F2912" s="48"/>
      <c r="G2912" s="48"/>
      <c r="H2912" s="48"/>
      <c r="I2912" s="48"/>
      <c r="J2912" s="48"/>
    </row>
    <row r="2913" spans="1:10">
      <c r="A2913" s="48"/>
      <c r="B2913" s="48"/>
      <c r="C2913" s="48"/>
      <c r="D2913" s="48"/>
      <c r="E2913" s="48"/>
      <c r="F2913" s="48"/>
      <c r="G2913" s="48"/>
      <c r="H2913" s="48"/>
      <c r="I2913" s="48"/>
      <c r="J2913" s="48"/>
    </row>
    <row r="2914" spans="1:10">
      <c r="A2914" s="48"/>
      <c r="B2914" s="48"/>
      <c r="C2914" s="48"/>
      <c r="D2914" s="48"/>
      <c r="E2914" s="48"/>
      <c r="F2914" s="48"/>
      <c r="G2914" s="48"/>
      <c r="H2914" s="48"/>
      <c r="I2914" s="48"/>
      <c r="J2914" s="48"/>
    </row>
    <row r="2915" spans="1:10">
      <c r="A2915" s="48"/>
      <c r="B2915" s="48"/>
      <c r="C2915" s="48"/>
      <c r="D2915" s="48"/>
      <c r="E2915" s="48"/>
      <c r="F2915" s="48"/>
      <c r="G2915" s="48"/>
      <c r="H2915" s="48"/>
      <c r="I2915" s="48"/>
      <c r="J2915" s="48"/>
    </row>
    <row r="2916" spans="1:10">
      <c r="A2916" s="48"/>
      <c r="B2916" s="48"/>
      <c r="C2916" s="48"/>
      <c r="D2916" s="48"/>
      <c r="E2916" s="48"/>
      <c r="F2916" s="48"/>
      <c r="G2916" s="48"/>
      <c r="H2916" s="48"/>
      <c r="I2916" s="48"/>
      <c r="J2916" s="48"/>
    </row>
    <row r="2917" spans="1:10">
      <c r="A2917" s="48"/>
      <c r="B2917" s="48"/>
      <c r="C2917" s="48"/>
      <c r="D2917" s="48"/>
      <c r="E2917" s="48"/>
      <c r="F2917" s="48"/>
      <c r="G2917" s="48"/>
      <c r="H2917" s="48"/>
      <c r="I2917" s="48"/>
      <c r="J2917" s="48"/>
    </row>
    <row r="2918" spans="1:10">
      <c r="A2918" s="48"/>
      <c r="B2918" s="48"/>
      <c r="C2918" s="48"/>
      <c r="D2918" s="48"/>
      <c r="E2918" s="48"/>
      <c r="F2918" s="48"/>
      <c r="G2918" s="48"/>
      <c r="H2918" s="48"/>
      <c r="I2918" s="48"/>
      <c r="J2918" s="48"/>
    </row>
    <row r="2919" spans="1:10">
      <c r="A2919" s="48"/>
      <c r="B2919" s="48"/>
      <c r="C2919" s="48"/>
      <c r="D2919" s="48"/>
      <c r="E2919" s="48"/>
      <c r="F2919" s="48"/>
      <c r="G2919" s="48"/>
      <c r="H2919" s="48"/>
      <c r="I2919" s="48"/>
      <c r="J2919" s="48"/>
    </row>
    <row r="2920" spans="1:10">
      <c r="A2920" s="48"/>
      <c r="B2920" s="48"/>
      <c r="C2920" s="48"/>
      <c r="D2920" s="48"/>
      <c r="E2920" s="48"/>
      <c r="F2920" s="48"/>
      <c r="G2920" s="48"/>
      <c r="H2920" s="48"/>
      <c r="I2920" s="48"/>
      <c r="J2920" s="48"/>
    </row>
    <row r="2921" spans="1:10">
      <c r="A2921" s="48"/>
      <c r="B2921" s="48"/>
      <c r="C2921" s="48"/>
      <c r="D2921" s="48"/>
      <c r="E2921" s="48"/>
      <c r="F2921" s="48"/>
      <c r="G2921" s="48"/>
      <c r="H2921" s="48"/>
      <c r="I2921" s="48"/>
      <c r="J2921" s="48"/>
    </row>
    <row r="2922" spans="1:10">
      <c r="A2922" s="48"/>
      <c r="B2922" s="48"/>
      <c r="C2922" s="48"/>
      <c r="D2922" s="48"/>
      <c r="E2922" s="48"/>
      <c r="F2922" s="48"/>
      <c r="G2922" s="48"/>
      <c r="H2922" s="48"/>
      <c r="I2922" s="48"/>
      <c r="J2922" s="48"/>
    </row>
    <row r="2923" spans="1:10">
      <c r="A2923" s="48"/>
      <c r="B2923" s="48"/>
      <c r="C2923" s="48"/>
      <c r="D2923" s="48"/>
      <c r="E2923" s="48"/>
      <c r="F2923" s="48"/>
      <c r="G2923" s="48"/>
      <c r="H2923" s="48"/>
      <c r="I2923" s="48"/>
      <c r="J2923" s="48"/>
    </row>
    <row r="2924" spans="1:10">
      <c r="A2924" s="48"/>
      <c r="B2924" s="48"/>
      <c r="C2924" s="48"/>
      <c r="D2924" s="48"/>
      <c r="E2924" s="48"/>
      <c r="F2924" s="48"/>
      <c r="G2924" s="48"/>
      <c r="H2924" s="48"/>
      <c r="I2924" s="48"/>
      <c r="J2924" s="48"/>
    </row>
    <row r="2925" spans="1:10">
      <c r="A2925" s="48"/>
      <c r="B2925" s="48"/>
      <c r="C2925" s="48"/>
      <c r="D2925" s="48"/>
      <c r="E2925" s="48"/>
      <c r="F2925" s="48"/>
      <c r="G2925" s="48"/>
      <c r="H2925" s="48"/>
      <c r="I2925" s="48"/>
      <c r="J2925" s="48"/>
    </row>
    <row r="2926" spans="1:10">
      <c r="A2926" s="48"/>
      <c r="B2926" s="48"/>
      <c r="C2926" s="48"/>
      <c r="D2926" s="48"/>
      <c r="E2926" s="48"/>
      <c r="F2926" s="48"/>
      <c r="G2926" s="48"/>
      <c r="H2926" s="48"/>
      <c r="I2926" s="48"/>
      <c r="J2926" s="48"/>
    </row>
    <row r="2927" spans="1:10">
      <c r="A2927" s="48"/>
      <c r="B2927" s="48"/>
      <c r="C2927" s="48"/>
      <c r="D2927" s="48"/>
      <c r="E2927" s="48"/>
      <c r="F2927" s="48"/>
      <c r="G2927" s="48"/>
      <c r="H2927" s="48"/>
      <c r="I2927" s="48"/>
      <c r="J2927" s="48"/>
    </row>
    <row r="2928" spans="1:10">
      <c r="A2928" s="48"/>
      <c r="B2928" s="48"/>
      <c r="C2928" s="48"/>
      <c r="D2928" s="48"/>
      <c r="E2928" s="48"/>
      <c r="F2928" s="48"/>
      <c r="G2928" s="48"/>
      <c r="H2928" s="48"/>
      <c r="I2928" s="48"/>
      <c r="J2928" s="48"/>
    </row>
    <row r="2929" spans="1:10">
      <c r="A2929" s="48"/>
      <c r="B2929" s="48"/>
      <c r="C2929" s="48"/>
      <c r="D2929" s="48"/>
      <c r="E2929" s="48"/>
      <c r="F2929" s="48"/>
      <c r="G2929" s="48"/>
      <c r="H2929" s="48"/>
      <c r="I2929" s="48"/>
      <c r="J2929" s="48"/>
    </row>
    <row r="2930" spans="1:10">
      <c r="A2930" s="48"/>
      <c r="B2930" s="48"/>
      <c r="C2930" s="48"/>
      <c r="D2930" s="48"/>
      <c r="E2930" s="48"/>
      <c r="F2930" s="48"/>
      <c r="G2930" s="48"/>
      <c r="H2930" s="48"/>
      <c r="I2930" s="48"/>
      <c r="J2930" s="48"/>
    </row>
    <row r="2931" spans="1:10">
      <c r="A2931" s="48"/>
      <c r="B2931" s="48"/>
      <c r="C2931" s="48"/>
      <c r="D2931" s="48"/>
      <c r="E2931" s="48"/>
      <c r="F2931" s="48"/>
      <c r="G2931" s="48"/>
      <c r="H2931" s="48"/>
      <c r="I2931" s="48"/>
      <c r="J2931" s="48"/>
    </row>
    <row r="2932" spans="1:10">
      <c r="A2932" s="48"/>
      <c r="B2932" s="48"/>
      <c r="C2932" s="48"/>
      <c r="D2932" s="48"/>
      <c r="E2932" s="48"/>
      <c r="F2932" s="48"/>
      <c r="G2932" s="48"/>
      <c r="H2932" s="48"/>
      <c r="I2932" s="48"/>
      <c r="J2932" s="48"/>
    </row>
    <row r="2933" spans="1:10">
      <c r="A2933" s="48"/>
      <c r="B2933" s="48"/>
      <c r="C2933" s="48"/>
      <c r="D2933" s="48"/>
      <c r="E2933" s="48"/>
      <c r="F2933" s="48"/>
      <c r="G2933" s="48"/>
      <c r="H2933" s="48"/>
      <c r="I2933" s="48"/>
      <c r="J2933" s="48"/>
    </row>
    <row r="2934" spans="1:10">
      <c r="A2934" s="48"/>
      <c r="B2934" s="48"/>
      <c r="C2934" s="48"/>
      <c r="D2934" s="48"/>
      <c r="E2934" s="48"/>
      <c r="F2934" s="48"/>
      <c r="G2934" s="48"/>
      <c r="H2934" s="48"/>
      <c r="I2934" s="48"/>
      <c r="J2934" s="48"/>
    </row>
    <row r="2935" spans="1:10">
      <c r="A2935" s="48"/>
      <c r="B2935" s="48"/>
      <c r="C2935" s="48"/>
      <c r="D2935" s="48"/>
      <c r="E2935" s="48"/>
      <c r="F2935" s="48"/>
      <c r="G2935" s="48"/>
      <c r="H2935" s="48"/>
      <c r="I2935" s="48"/>
      <c r="J2935" s="48"/>
    </row>
    <row r="2936" spans="1:10">
      <c r="A2936" s="48"/>
      <c r="B2936" s="48"/>
      <c r="C2936" s="48"/>
      <c r="D2936" s="48"/>
      <c r="E2936" s="48"/>
      <c r="F2936" s="48"/>
      <c r="G2936" s="48"/>
      <c r="H2936" s="48"/>
      <c r="I2936" s="48"/>
      <c r="J2936" s="48"/>
    </row>
    <row r="2937" spans="1:10">
      <c r="A2937" s="48"/>
      <c r="B2937" s="48"/>
      <c r="C2937" s="48"/>
      <c r="D2937" s="48"/>
      <c r="E2937" s="48"/>
      <c r="F2937" s="48"/>
      <c r="G2937" s="48"/>
      <c r="H2937" s="48"/>
      <c r="I2937" s="48"/>
      <c r="J2937" s="48"/>
    </row>
    <row r="2938" spans="1:10">
      <c r="A2938" s="48"/>
      <c r="B2938" s="48"/>
      <c r="C2938" s="48"/>
      <c r="D2938" s="48"/>
      <c r="E2938" s="48"/>
      <c r="F2938" s="48"/>
      <c r="G2938" s="48"/>
      <c r="H2938" s="48"/>
      <c r="I2938" s="48"/>
      <c r="J2938" s="48"/>
    </row>
    <row r="2939" spans="1:10">
      <c r="A2939" s="48"/>
      <c r="B2939" s="48"/>
      <c r="C2939" s="48"/>
      <c r="D2939" s="48"/>
      <c r="E2939" s="48"/>
      <c r="F2939" s="48"/>
      <c r="G2939" s="48"/>
      <c r="H2939" s="48"/>
      <c r="I2939" s="48"/>
      <c r="J2939" s="48"/>
    </row>
    <row r="2940" spans="1:10">
      <c r="A2940" s="48"/>
      <c r="B2940" s="48"/>
      <c r="C2940" s="48"/>
      <c r="D2940" s="48"/>
      <c r="E2940" s="48"/>
      <c r="F2940" s="48"/>
      <c r="G2940" s="48"/>
      <c r="H2940" s="48"/>
      <c r="I2940" s="48"/>
      <c r="J2940" s="48"/>
    </row>
    <row r="2941" spans="1:10">
      <c r="A2941" s="48"/>
      <c r="B2941" s="48"/>
      <c r="C2941" s="48"/>
      <c r="D2941" s="48"/>
      <c r="E2941" s="48"/>
      <c r="F2941" s="48"/>
      <c r="G2941" s="48"/>
      <c r="H2941" s="48"/>
      <c r="I2941" s="48"/>
      <c r="J2941" s="48"/>
    </row>
    <row r="2942" spans="1:10">
      <c r="A2942" s="48"/>
      <c r="B2942" s="48"/>
      <c r="C2942" s="48"/>
      <c r="D2942" s="48"/>
      <c r="E2942" s="48"/>
      <c r="F2942" s="48"/>
      <c r="G2942" s="48"/>
      <c r="H2942" s="48"/>
      <c r="I2942" s="48"/>
      <c r="J2942" s="48"/>
    </row>
    <row r="2943" spans="1:10">
      <c r="A2943" s="48"/>
      <c r="B2943" s="48"/>
      <c r="C2943" s="48"/>
      <c r="D2943" s="48"/>
      <c r="E2943" s="48"/>
      <c r="F2943" s="48"/>
      <c r="G2943" s="48"/>
      <c r="H2943" s="48"/>
      <c r="I2943" s="48"/>
      <c r="J2943" s="48"/>
    </row>
    <row r="2944" spans="1:10">
      <c r="A2944" s="48"/>
      <c r="B2944" s="48"/>
      <c r="C2944" s="48"/>
      <c r="D2944" s="48"/>
      <c r="E2944" s="48"/>
      <c r="F2944" s="48"/>
      <c r="G2944" s="48"/>
      <c r="H2944" s="48"/>
      <c r="I2944" s="48"/>
      <c r="J2944" s="48"/>
    </row>
    <row r="2945" spans="1:10">
      <c r="A2945" s="48"/>
      <c r="B2945" s="48"/>
      <c r="C2945" s="48"/>
      <c r="D2945" s="48"/>
      <c r="E2945" s="48"/>
      <c r="F2945" s="48"/>
      <c r="G2945" s="48"/>
      <c r="H2945" s="48"/>
      <c r="I2945" s="48"/>
      <c r="J2945" s="48"/>
    </row>
    <row r="2946" spans="1:10">
      <c r="A2946" s="48"/>
      <c r="B2946" s="48"/>
      <c r="C2946" s="48"/>
      <c r="D2946" s="48"/>
      <c r="E2946" s="48"/>
      <c r="F2946" s="48"/>
      <c r="G2946" s="48"/>
      <c r="H2946" s="48"/>
      <c r="I2946" s="48"/>
      <c r="J2946" s="48"/>
    </row>
    <row r="2947" spans="1:10">
      <c r="A2947" s="48"/>
      <c r="B2947" s="48"/>
      <c r="C2947" s="48"/>
      <c r="D2947" s="48"/>
      <c r="E2947" s="48"/>
      <c r="F2947" s="48"/>
      <c r="G2947" s="48"/>
      <c r="H2947" s="48"/>
      <c r="I2947" s="48"/>
      <c r="J2947" s="48"/>
    </row>
    <row r="2948" spans="1:10">
      <c r="A2948" s="48"/>
      <c r="B2948" s="48"/>
      <c r="C2948" s="48"/>
      <c r="D2948" s="48"/>
      <c r="E2948" s="48"/>
      <c r="F2948" s="48"/>
      <c r="G2948" s="48"/>
      <c r="H2948" s="48"/>
      <c r="I2948" s="48"/>
      <c r="J2948" s="48"/>
    </row>
    <row r="2949" spans="1:10">
      <c r="A2949" s="48"/>
      <c r="B2949" s="48"/>
      <c r="C2949" s="48"/>
      <c r="D2949" s="48"/>
      <c r="E2949" s="48"/>
      <c r="F2949" s="48"/>
      <c r="G2949" s="48"/>
      <c r="H2949" s="48"/>
      <c r="I2949" s="48"/>
      <c r="J2949" s="48"/>
    </row>
    <row r="2950" spans="1:10">
      <c r="A2950" s="48"/>
      <c r="B2950" s="48"/>
      <c r="C2950" s="48"/>
      <c r="D2950" s="48"/>
      <c r="E2950" s="48"/>
      <c r="F2950" s="48"/>
      <c r="G2950" s="48"/>
      <c r="H2950" s="48"/>
      <c r="I2950" s="48"/>
      <c r="J2950" s="48"/>
    </row>
    <row r="2951" spans="1:10">
      <c r="A2951" s="48"/>
      <c r="B2951" s="48"/>
      <c r="C2951" s="48"/>
      <c r="D2951" s="48"/>
      <c r="E2951" s="48"/>
      <c r="F2951" s="48"/>
      <c r="G2951" s="48"/>
      <c r="H2951" s="48"/>
      <c r="I2951" s="48"/>
      <c r="J2951" s="48"/>
    </row>
    <row r="2952" spans="1:10">
      <c r="A2952" s="48"/>
      <c r="B2952" s="48"/>
      <c r="C2952" s="48"/>
      <c r="D2952" s="48"/>
      <c r="E2952" s="48"/>
      <c r="F2952" s="48"/>
      <c r="G2952" s="48"/>
      <c r="H2952" s="48"/>
      <c r="I2952" s="48"/>
      <c r="J2952" s="48"/>
    </row>
    <row r="2953" spans="1:10">
      <c r="A2953" s="48"/>
      <c r="B2953" s="48"/>
      <c r="C2953" s="48"/>
      <c r="D2953" s="48"/>
      <c r="E2953" s="48"/>
      <c r="F2953" s="48"/>
      <c r="G2953" s="48"/>
      <c r="H2953" s="48"/>
      <c r="I2953" s="48"/>
      <c r="J2953" s="48"/>
    </row>
    <row r="2954" spans="1:10">
      <c r="A2954" s="48"/>
      <c r="B2954" s="48"/>
      <c r="C2954" s="48"/>
      <c r="D2954" s="48"/>
      <c r="E2954" s="48"/>
      <c r="F2954" s="48"/>
      <c r="G2954" s="48"/>
      <c r="H2954" s="48"/>
      <c r="I2954" s="48"/>
      <c r="J2954" s="48"/>
    </row>
    <row r="2955" spans="1:10">
      <c r="A2955" s="48"/>
      <c r="B2955" s="48"/>
      <c r="C2955" s="48"/>
      <c r="D2955" s="48"/>
      <c r="E2955" s="48"/>
      <c r="F2955" s="48"/>
      <c r="G2955" s="48"/>
      <c r="H2955" s="48"/>
      <c r="I2955" s="48"/>
      <c r="J2955" s="48"/>
    </row>
    <row r="2956" spans="1:10">
      <c r="A2956" s="48"/>
      <c r="B2956" s="48"/>
      <c r="C2956" s="48"/>
      <c r="D2956" s="48"/>
      <c r="E2956" s="48"/>
      <c r="F2956" s="48"/>
      <c r="G2956" s="48"/>
      <c r="H2956" s="48"/>
      <c r="I2956" s="48"/>
      <c r="J2956" s="48"/>
    </row>
    <row r="2957" spans="1:10">
      <c r="A2957" s="48"/>
      <c r="B2957" s="48"/>
      <c r="C2957" s="48"/>
      <c r="D2957" s="48"/>
      <c r="E2957" s="48"/>
      <c r="F2957" s="48"/>
      <c r="G2957" s="48"/>
      <c r="H2957" s="48"/>
      <c r="I2957" s="48"/>
      <c r="J2957" s="48"/>
    </row>
    <row r="2958" spans="1:10">
      <c r="A2958" s="48"/>
      <c r="B2958" s="48"/>
      <c r="C2958" s="48"/>
      <c r="D2958" s="48"/>
      <c r="E2958" s="48"/>
      <c r="F2958" s="48"/>
      <c r="G2958" s="48"/>
      <c r="H2958" s="48"/>
      <c r="I2958" s="48"/>
      <c r="J2958" s="48"/>
    </row>
    <row r="2959" spans="1:10">
      <c r="A2959" s="48"/>
      <c r="B2959" s="48"/>
      <c r="C2959" s="48"/>
      <c r="D2959" s="48"/>
      <c r="E2959" s="48"/>
      <c r="F2959" s="48"/>
      <c r="G2959" s="48"/>
      <c r="H2959" s="48"/>
      <c r="I2959" s="48"/>
      <c r="J2959" s="48"/>
    </row>
    <row r="2960" spans="1:10">
      <c r="A2960" s="48"/>
      <c r="B2960" s="48"/>
      <c r="C2960" s="48"/>
      <c r="D2960" s="48"/>
      <c r="E2960" s="48"/>
      <c r="F2960" s="48"/>
      <c r="G2960" s="48"/>
      <c r="H2960" s="48"/>
      <c r="I2960" s="48"/>
      <c r="J2960" s="48"/>
    </row>
    <row r="2961" spans="1:10">
      <c r="A2961" s="48"/>
      <c r="B2961" s="48"/>
      <c r="C2961" s="48"/>
      <c r="D2961" s="48"/>
      <c r="E2961" s="48"/>
      <c r="F2961" s="48"/>
      <c r="G2961" s="48"/>
      <c r="H2961" s="48"/>
      <c r="I2961" s="48"/>
      <c r="J2961" s="48"/>
    </row>
    <row r="2962" spans="1:10">
      <c r="A2962" s="48"/>
      <c r="B2962" s="48"/>
      <c r="C2962" s="48"/>
      <c r="D2962" s="48"/>
      <c r="E2962" s="48"/>
      <c r="F2962" s="48"/>
      <c r="G2962" s="48"/>
      <c r="H2962" s="48"/>
      <c r="I2962" s="48"/>
      <c r="J2962" s="48"/>
    </row>
    <row r="2963" spans="1:10">
      <c r="A2963" s="48"/>
      <c r="B2963" s="48"/>
      <c r="C2963" s="48"/>
      <c r="D2963" s="48"/>
      <c r="E2963" s="48"/>
      <c r="F2963" s="48"/>
      <c r="G2963" s="48"/>
      <c r="H2963" s="48"/>
      <c r="I2963" s="48"/>
      <c r="J2963" s="48"/>
    </row>
    <row r="2964" spans="1:10">
      <c r="A2964" s="48"/>
      <c r="B2964" s="48"/>
      <c r="C2964" s="48"/>
      <c r="D2964" s="48"/>
      <c r="E2964" s="48"/>
      <c r="F2964" s="48"/>
      <c r="G2964" s="48"/>
      <c r="H2964" s="48"/>
      <c r="I2964" s="48"/>
      <c r="J2964" s="48"/>
    </row>
    <row r="2965" spans="1:10">
      <c r="A2965" s="48"/>
      <c r="B2965" s="48"/>
      <c r="C2965" s="48"/>
      <c r="D2965" s="48"/>
      <c r="E2965" s="48"/>
      <c r="F2965" s="48"/>
      <c r="G2965" s="48"/>
      <c r="H2965" s="48"/>
      <c r="I2965" s="48"/>
      <c r="J2965" s="48"/>
    </row>
    <row r="2966" spans="1:10">
      <c r="A2966" s="48"/>
      <c r="B2966" s="48"/>
      <c r="C2966" s="48"/>
      <c r="D2966" s="48"/>
      <c r="E2966" s="48"/>
      <c r="F2966" s="48"/>
      <c r="G2966" s="48"/>
      <c r="H2966" s="48"/>
      <c r="I2966" s="48"/>
      <c r="J2966" s="48"/>
    </row>
    <row r="2967" spans="1:10">
      <c r="A2967" s="48"/>
      <c r="B2967" s="48"/>
      <c r="C2967" s="48"/>
      <c r="D2967" s="48"/>
      <c r="E2967" s="48"/>
      <c r="F2967" s="48"/>
      <c r="G2967" s="48"/>
      <c r="H2967" s="48"/>
      <c r="I2967" s="48"/>
      <c r="J2967" s="48"/>
    </row>
    <row r="2968" spans="1:10">
      <c r="A2968" s="48"/>
      <c r="B2968" s="48"/>
      <c r="C2968" s="48"/>
      <c r="D2968" s="48"/>
      <c r="E2968" s="48"/>
      <c r="F2968" s="48"/>
      <c r="G2968" s="48"/>
      <c r="H2968" s="48"/>
      <c r="I2968" s="48"/>
      <c r="J2968" s="48"/>
    </row>
    <row r="2969" spans="1:10">
      <c r="A2969" s="48"/>
      <c r="B2969" s="48"/>
      <c r="C2969" s="48"/>
      <c r="D2969" s="48"/>
      <c r="E2969" s="48"/>
      <c r="F2969" s="48"/>
      <c r="G2969" s="48"/>
      <c r="H2969" s="48"/>
      <c r="I2969" s="48"/>
      <c r="J2969" s="48"/>
    </row>
    <row r="2970" spans="1:10">
      <c r="A2970" s="48"/>
      <c r="B2970" s="48"/>
      <c r="C2970" s="48"/>
      <c r="D2970" s="48"/>
      <c r="E2970" s="48"/>
      <c r="F2970" s="48"/>
      <c r="G2970" s="48"/>
      <c r="H2970" s="48"/>
      <c r="I2970" s="48"/>
      <c r="J2970" s="48"/>
    </row>
    <row r="2971" spans="1:10">
      <c r="A2971" s="48"/>
      <c r="B2971" s="48"/>
      <c r="C2971" s="48"/>
      <c r="D2971" s="48"/>
      <c r="E2971" s="48"/>
      <c r="F2971" s="48"/>
      <c r="G2971" s="48"/>
      <c r="H2971" s="48"/>
      <c r="I2971" s="48"/>
      <c r="J2971" s="48"/>
    </row>
    <row r="2972" spans="1:10">
      <c r="A2972" s="48"/>
      <c r="B2972" s="48"/>
      <c r="C2972" s="48"/>
      <c r="D2972" s="48"/>
      <c r="E2972" s="48"/>
      <c r="F2972" s="48"/>
      <c r="G2972" s="48"/>
      <c r="H2972" s="48"/>
      <c r="I2972" s="48"/>
      <c r="J2972" s="48"/>
    </row>
    <row r="2973" spans="1:10">
      <c r="A2973" s="48"/>
      <c r="B2973" s="48"/>
      <c r="C2973" s="48"/>
      <c r="D2973" s="48"/>
      <c r="E2973" s="48"/>
      <c r="F2973" s="48"/>
      <c r="G2973" s="48"/>
      <c r="H2973" s="48"/>
      <c r="I2973" s="48"/>
      <c r="J2973" s="48"/>
    </row>
    <row r="2974" spans="1:10">
      <c r="A2974" s="48"/>
      <c r="B2974" s="48"/>
      <c r="C2974" s="48"/>
      <c r="D2974" s="48"/>
      <c r="E2974" s="48"/>
      <c r="F2974" s="48"/>
      <c r="G2974" s="48"/>
      <c r="H2974" s="48"/>
      <c r="I2974" s="48"/>
      <c r="J2974" s="48"/>
    </row>
    <row r="2975" spans="1:10">
      <c r="A2975" s="48"/>
      <c r="B2975" s="48"/>
      <c r="C2975" s="48"/>
      <c r="D2975" s="48"/>
      <c r="E2975" s="48"/>
      <c r="F2975" s="48"/>
      <c r="G2975" s="48"/>
      <c r="H2975" s="48"/>
      <c r="I2975" s="48"/>
      <c r="J2975" s="48"/>
    </row>
    <row r="2976" spans="1:10">
      <c r="A2976" s="48"/>
      <c r="B2976" s="48"/>
      <c r="C2976" s="48"/>
      <c r="D2976" s="48"/>
      <c r="E2976" s="48"/>
      <c r="F2976" s="48"/>
      <c r="G2976" s="48"/>
      <c r="H2976" s="48"/>
      <c r="I2976" s="48"/>
      <c r="J2976" s="48"/>
    </row>
    <row r="2977" spans="1:10">
      <c r="A2977" s="48"/>
      <c r="B2977" s="48"/>
      <c r="C2977" s="48"/>
      <c r="D2977" s="48"/>
      <c r="E2977" s="48"/>
      <c r="F2977" s="48"/>
      <c r="G2977" s="48"/>
      <c r="H2977" s="48"/>
      <c r="I2977" s="48"/>
      <c r="J2977" s="48"/>
    </row>
    <row r="2978" spans="1:10">
      <c r="A2978" s="48"/>
      <c r="B2978" s="48"/>
      <c r="C2978" s="48"/>
      <c r="D2978" s="48"/>
      <c r="E2978" s="48"/>
      <c r="F2978" s="48"/>
      <c r="G2978" s="48"/>
      <c r="H2978" s="48"/>
      <c r="I2978" s="48"/>
      <c r="J2978" s="48"/>
    </row>
    <row r="2979" spans="1:10">
      <c r="A2979" s="48"/>
      <c r="B2979" s="48"/>
      <c r="C2979" s="48"/>
      <c r="D2979" s="48"/>
      <c r="E2979" s="48"/>
      <c r="F2979" s="48"/>
      <c r="G2979" s="48"/>
      <c r="H2979" s="48"/>
      <c r="I2979" s="48"/>
      <c r="J2979" s="48"/>
    </row>
    <row r="2980" spans="1:10">
      <c r="A2980" s="48"/>
      <c r="B2980" s="48"/>
      <c r="C2980" s="48"/>
      <c r="D2980" s="48"/>
      <c r="E2980" s="48"/>
      <c r="F2980" s="48"/>
      <c r="G2980" s="48"/>
      <c r="H2980" s="48"/>
      <c r="I2980" s="48"/>
      <c r="J2980" s="48"/>
    </row>
    <row r="2981" spans="1:10">
      <c r="A2981" s="48"/>
      <c r="B2981" s="48"/>
      <c r="C2981" s="48"/>
      <c r="D2981" s="48"/>
      <c r="E2981" s="48"/>
      <c r="F2981" s="48"/>
      <c r="G2981" s="48"/>
      <c r="H2981" s="48"/>
      <c r="I2981" s="48"/>
      <c r="J2981" s="48"/>
    </row>
    <row r="2982" spans="1:10">
      <c r="A2982" s="48"/>
      <c r="B2982" s="48"/>
      <c r="C2982" s="48"/>
      <c r="D2982" s="48"/>
      <c r="E2982" s="48"/>
      <c r="F2982" s="48"/>
      <c r="G2982" s="48"/>
      <c r="H2982" s="48"/>
      <c r="I2982" s="48"/>
      <c r="J2982" s="48"/>
    </row>
    <row r="2983" spans="1:10">
      <c r="A2983" s="48"/>
      <c r="B2983" s="48"/>
      <c r="C2983" s="48"/>
      <c r="D2983" s="48"/>
      <c r="E2983" s="48"/>
      <c r="F2983" s="48"/>
      <c r="G2983" s="48"/>
      <c r="H2983" s="48"/>
      <c r="I2983" s="48"/>
      <c r="J2983" s="48"/>
    </row>
    <row r="2984" spans="1:10">
      <c r="A2984" s="48"/>
      <c r="B2984" s="48"/>
      <c r="C2984" s="48"/>
      <c r="D2984" s="48"/>
      <c r="E2984" s="48"/>
      <c r="F2984" s="48"/>
      <c r="G2984" s="48"/>
      <c r="H2984" s="48"/>
      <c r="I2984" s="48"/>
      <c r="J2984" s="48"/>
    </row>
    <row r="2985" spans="1:10">
      <c r="A2985" s="48"/>
      <c r="B2985" s="48"/>
      <c r="C2985" s="48"/>
      <c r="D2985" s="48"/>
      <c r="E2985" s="48"/>
      <c r="F2985" s="48"/>
      <c r="G2985" s="48"/>
      <c r="H2985" s="48"/>
      <c r="I2985" s="48"/>
      <c r="J2985" s="48"/>
    </row>
    <row r="2986" spans="1:10">
      <c r="A2986" s="48"/>
      <c r="B2986" s="48"/>
      <c r="C2986" s="48"/>
      <c r="D2986" s="48"/>
      <c r="E2986" s="48"/>
      <c r="F2986" s="48"/>
      <c r="G2986" s="48"/>
      <c r="H2986" s="48"/>
      <c r="I2986" s="48"/>
      <c r="J2986" s="48"/>
    </row>
    <row r="2987" spans="1:10">
      <c r="A2987" s="48"/>
      <c r="B2987" s="48"/>
      <c r="C2987" s="48"/>
      <c r="D2987" s="48"/>
      <c r="E2987" s="48"/>
      <c r="F2987" s="48"/>
      <c r="G2987" s="48"/>
      <c r="H2987" s="48"/>
      <c r="I2987" s="48"/>
      <c r="J2987" s="48"/>
    </row>
    <row r="2988" spans="1:10">
      <c r="A2988" s="48"/>
      <c r="B2988" s="48"/>
      <c r="C2988" s="48"/>
      <c r="D2988" s="48"/>
      <c r="E2988" s="48"/>
      <c r="F2988" s="48"/>
      <c r="G2988" s="48"/>
      <c r="H2988" s="48"/>
      <c r="I2988" s="48"/>
      <c r="J2988" s="48"/>
    </row>
    <row r="2989" spans="1:10">
      <c r="A2989" s="48"/>
      <c r="B2989" s="48"/>
      <c r="C2989" s="48"/>
      <c r="D2989" s="48"/>
      <c r="E2989" s="48"/>
      <c r="F2989" s="48"/>
      <c r="G2989" s="48"/>
      <c r="H2989" s="48"/>
      <c r="I2989" s="48"/>
      <c r="J2989" s="48"/>
    </row>
    <row r="2990" spans="1:10">
      <c r="A2990" s="48"/>
      <c r="B2990" s="48"/>
      <c r="C2990" s="48"/>
      <c r="D2990" s="48"/>
      <c r="E2990" s="48"/>
      <c r="F2990" s="48"/>
      <c r="G2990" s="48"/>
      <c r="H2990" s="48"/>
      <c r="I2990" s="48"/>
      <c r="J2990" s="48"/>
    </row>
    <row r="2991" spans="1:10">
      <c r="A2991" s="48"/>
      <c r="B2991" s="48"/>
      <c r="C2991" s="48"/>
      <c r="D2991" s="48"/>
      <c r="E2991" s="48"/>
      <c r="F2991" s="48"/>
      <c r="G2991" s="48"/>
      <c r="H2991" s="48"/>
      <c r="I2991" s="48"/>
      <c r="J2991" s="48"/>
    </row>
    <row r="2992" spans="1:10">
      <c r="A2992" s="48"/>
      <c r="B2992" s="48"/>
      <c r="C2992" s="48"/>
      <c r="D2992" s="48"/>
      <c r="E2992" s="48"/>
      <c r="F2992" s="48"/>
      <c r="G2992" s="48"/>
      <c r="H2992" s="48"/>
      <c r="I2992" s="48"/>
      <c r="J2992" s="48"/>
    </row>
    <row r="2993" spans="1:10">
      <c r="A2993" s="48"/>
      <c r="B2993" s="48"/>
      <c r="C2993" s="48"/>
      <c r="D2993" s="48"/>
      <c r="E2993" s="48"/>
      <c r="F2993" s="48"/>
      <c r="G2993" s="48"/>
      <c r="H2993" s="48"/>
      <c r="I2993" s="48"/>
      <c r="J2993" s="48"/>
    </row>
    <row r="2994" spans="1:10">
      <c r="A2994" s="48"/>
      <c r="B2994" s="48"/>
      <c r="C2994" s="48"/>
      <c r="D2994" s="48"/>
      <c r="E2994" s="48"/>
      <c r="F2994" s="48"/>
      <c r="G2994" s="48"/>
      <c r="H2994" s="48"/>
      <c r="I2994" s="48"/>
      <c r="J2994" s="48"/>
    </row>
    <row r="2995" spans="1:10">
      <c r="A2995" s="48"/>
      <c r="B2995" s="48"/>
      <c r="C2995" s="48"/>
      <c r="D2995" s="48"/>
      <c r="E2995" s="48"/>
      <c r="F2995" s="48"/>
      <c r="G2995" s="48"/>
      <c r="H2995" s="48"/>
      <c r="I2995" s="48"/>
      <c r="J2995" s="48"/>
    </row>
    <row r="2996" spans="1:10">
      <c r="A2996" s="48"/>
      <c r="B2996" s="48"/>
      <c r="C2996" s="48"/>
      <c r="D2996" s="48"/>
      <c r="E2996" s="48"/>
      <c r="F2996" s="48"/>
      <c r="G2996" s="48"/>
      <c r="H2996" s="48"/>
      <c r="I2996" s="48"/>
      <c r="J2996" s="48"/>
    </row>
    <row r="2997" spans="1:10">
      <c r="A2997" s="48"/>
      <c r="B2997" s="48"/>
      <c r="C2997" s="48"/>
      <c r="D2997" s="48"/>
      <c r="E2997" s="48"/>
      <c r="F2997" s="48"/>
      <c r="G2997" s="48"/>
      <c r="H2997" s="48"/>
      <c r="I2997" s="48"/>
      <c r="J2997" s="48"/>
    </row>
    <row r="2998" spans="1:10">
      <c r="A2998" s="48"/>
      <c r="B2998" s="48"/>
      <c r="C2998" s="48"/>
      <c r="D2998" s="48"/>
      <c r="E2998" s="48"/>
      <c r="F2998" s="48"/>
      <c r="G2998" s="48"/>
      <c r="H2998" s="48"/>
      <c r="I2998" s="48"/>
      <c r="J2998" s="48"/>
    </row>
    <row r="2999" spans="1:10">
      <c r="A2999" s="48"/>
      <c r="B2999" s="48"/>
      <c r="C2999" s="48"/>
      <c r="D2999" s="48"/>
      <c r="E2999" s="48"/>
      <c r="F2999" s="48"/>
      <c r="G2999" s="48"/>
      <c r="H2999" s="48"/>
      <c r="I2999" s="48"/>
      <c r="J2999" s="48"/>
    </row>
    <row r="3000" spans="1:10">
      <c r="A3000" s="48"/>
      <c r="B3000" s="48"/>
      <c r="C3000" s="48"/>
      <c r="D3000" s="48"/>
      <c r="E3000" s="48"/>
      <c r="F3000" s="48"/>
      <c r="G3000" s="48"/>
      <c r="H3000" s="48"/>
      <c r="I3000" s="48"/>
      <c r="J3000" s="48"/>
    </row>
    <row r="3001" spans="1:10">
      <c r="A3001" s="48"/>
      <c r="B3001" s="48"/>
      <c r="C3001" s="48"/>
      <c r="D3001" s="48"/>
      <c r="E3001" s="48"/>
      <c r="F3001" s="48"/>
      <c r="G3001" s="48"/>
      <c r="H3001" s="48"/>
      <c r="I3001" s="48"/>
      <c r="J3001" s="48"/>
    </row>
    <row r="3002" spans="1:10">
      <c r="A3002" s="48"/>
      <c r="B3002" s="48"/>
      <c r="C3002" s="48"/>
      <c r="D3002" s="48"/>
      <c r="E3002" s="48"/>
      <c r="F3002" s="48"/>
      <c r="G3002" s="48"/>
      <c r="H3002" s="48"/>
      <c r="I3002" s="48"/>
      <c r="J3002" s="48"/>
    </row>
    <row r="3003" spans="1:10">
      <c r="A3003" s="48"/>
      <c r="B3003" s="48"/>
      <c r="C3003" s="48"/>
      <c r="D3003" s="48"/>
      <c r="E3003" s="48"/>
      <c r="F3003" s="48"/>
      <c r="G3003" s="48"/>
      <c r="H3003" s="48"/>
      <c r="I3003" s="48"/>
      <c r="J3003" s="48"/>
    </row>
    <row r="3004" spans="1:10">
      <c r="A3004" s="48"/>
      <c r="B3004" s="48"/>
      <c r="C3004" s="48"/>
      <c r="D3004" s="48"/>
      <c r="E3004" s="48"/>
      <c r="F3004" s="48"/>
      <c r="G3004" s="48"/>
      <c r="H3004" s="48"/>
      <c r="I3004" s="48"/>
      <c r="J3004" s="48"/>
    </row>
    <row r="3005" spans="1:10">
      <c r="A3005" s="48"/>
      <c r="B3005" s="48"/>
      <c r="C3005" s="48"/>
      <c r="D3005" s="48"/>
      <c r="E3005" s="48"/>
      <c r="F3005" s="48"/>
      <c r="G3005" s="48"/>
      <c r="H3005" s="48"/>
      <c r="I3005" s="48"/>
      <c r="J3005" s="48"/>
    </row>
    <row r="3006" spans="1:10">
      <c r="A3006" s="48"/>
      <c r="B3006" s="48"/>
      <c r="C3006" s="48"/>
      <c r="D3006" s="48"/>
      <c r="E3006" s="48"/>
      <c r="F3006" s="48"/>
      <c r="G3006" s="48"/>
      <c r="H3006" s="48"/>
      <c r="I3006" s="48"/>
      <c r="J3006" s="48"/>
    </row>
    <row r="3007" spans="1:10">
      <c r="A3007" s="48"/>
      <c r="B3007" s="48"/>
      <c r="C3007" s="48"/>
      <c r="D3007" s="48"/>
      <c r="E3007" s="48"/>
      <c r="F3007" s="48"/>
      <c r="G3007" s="48"/>
      <c r="H3007" s="48"/>
      <c r="I3007" s="48"/>
      <c r="J3007" s="48"/>
    </row>
    <row r="3008" spans="1:10">
      <c r="A3008" s="48"/>
      <c r="B3008" s="48"/>
      <c r="C3008" s="48"/>
      <c r="D3008" s="48"/>
      <c r="E3008" s="48"/>
      <c r="F3008" s="48"/>
      <c r="G3008" s="48"/>
      <c r="H3008" s="48"/>
      <c r="I3008" s="48"/>
      <c r="J3008" s="48"/>
    </row>
    <row r="3009" spans="1:10">
      <c r="A3009" s="48"/>
      <c r="B3009" s="48"/>
      <c r="C3009" s="48"/>
      <c r="D3009" s="48"/>
      <c r="E3009" s="48"/>
      <c r="F3009" s="48"/>
      <c r="G3009" s="48"/>
      <c r="H3009" s="48"/>
      <c r="I3009" s="48"/>
      <c r="J3009" s="48"/>
    </row>
    <row r="3010" spans="1:10">
      <c r="A3010" s="48"/>
      <c r="B3010" s="48"/>
      <c r="C3010" s="48"/>
      <c r="D3010" s="48"/>
      <c r="E3010" s="48"/>
      <c r="F3010" s="48"/>
      <c r="G3010" s="48"/>
      <c r="H3010" s="48"/>
      <c r="I3010" s="48"/>
      <c r="J3010" s="48"/>
    </row>
    <row r="3011" spans="1:10">
      <c r="A3011" s="48"/>
      <c r="B3011" s="48"/>
      <c r="C3011" s="48"/>
      <c r="D3011" s="48"/>
      <c r="E3011" s="48"/>
      <c r="F3011" s="48"/>
      <c r="G3011" s="48"/>
      <c r="H3011" s="48"/>
      <c r="I3011" s="48"/>
      <c r="J3011" s="48"/>
    </row>
    <row r="3012" spans="1:10">
      <c r="A3012" s="48"/>
      <c r="B3012" s="48"/>
      <c r="C3012" s="48"/>
      <c r="D3012" s="48"/>
      <c r="E3012" s="48"/>
      <c r="F3012" s="48"/>
      <c r="G3012" s="48"/>
      <c r="H3012" s="48"/>
      <c r="I3012" s="48"/>
      <c r="J3012" s="48"/>
    </row>
    <row r="3013" spans="1:10">
      <c r="A3013" s="48"/>
      <c r="B3013" s="48"/>
      <c r="C3013" s="48"/>
      <c r="D3013" s="48"/>
      <c r="E3013" s="48"/>
      <c r="F3013" s="48"/>
      <c r="G3013" s="48"/>
      <c r="H3013" s="48"/>
      <c r="I3013" s="48"/>
      <c r="J3013" s="48"/>
    </row>
    <row r="3014" spans="1:10">
      <c r="A3014" s="48"/>
      <c r="B3014" s="48"/>
      <c r="C3014" s="48"/>
      <c r="D3014" s="48"/>
      <c r="E3014" s="48"/>
      <c r="F3014" s="48"/>
      <c r="G3014" s="48"/>
      <c r="H3014" s="48"/>
      <c r="I3014" s="48"/>
      <c r="J3014" s="48"/>
    </row>
    <row r="3015" spans="1:10">
      <c r="A3015" s="48"/>
      <c r="B3015" s="48"/>
      <c r="C3015" s="48"/>
      <c r="D3015" s="48"/>
      <c r="E3015" s="48"/>
      <c r="F3015" s="48"/>
      <c r="G3015" s="48"/>
      <c r="H3015" s="48"/>
      <c r="I3015" s="48"/>
      <c r="J3015" s="48"/>
    </row>
    <row r="3016" spans="1:10">
      <c r="A3016" s="48"/>
      <c r="B3016" s="48"/>
      <c r="C3016" s="48"/>
      <c r="D3016" s="48"/>
      <c r="E3016" s="48"/>
      <c r="F3016" s="48"/>
      <c r="G3016" s="48"/>
      <c r="H3016" s="48"/>
      <c r="I3016" s="48"/>
      <c r="J3016" s="48"/>
    </row>
    <row r="3017" spans="1:10">
      <c r="A3017" s="48"/>
      <c r="B3017" s="48"/>
      <c r="C3017" s="48"/>
      <c r="D3017" s="48"/>
      <c r="E3017" s="48"/>
      <c r="F3017" s="48"/>
      <c r="G3017" s="48"/>
      <c r="H3017" s="48"/>
      <c r="I3017" s="48"/>
      <c r="J3017" s="48"/>
    </row>
    <row r="3018" spans="1:10">
      <c r="A3018" s="48"/>
      <c r="B3018" s="48"/>
      <c r="C3018" s="48"/>
      <c r="D3018" s="48"/>
      <c r="E3018" s="48"/>
      <c r="F3018" s="48"/>
      <c r="G3018" s="48"/>
      <c r="H3018" s="48"/>
      <c r="I3018" s="48"/>
      <c r="J3018" s="48"/>
    </row>
    <row r="3019" spans="1:10">
      <c r="A3019" s="48"/>
      <c r="B3019" s="48"/>
      <c r="C3019" s="48"/>
      <c r="D3019" s="48"/>
      <c r="E3019" s="48"/>
      <c r="F3019" s="48"/>
      <c r="G3019" s="48"/>
      <c r="H3019" s="48"/>
      <c r="I3019" s="48"/>
      <c r="J3019" s="48"/>
    </row>
    <row r="3020" spans="1:10">
      <c r="A3020" s="48"/>
      <c r="B3020" s="48"/>
      <c r="C3020" s="48"/>
      <c r="D3020" s="48"/>
      <c r="E3020" s="48"/>
      <c r="F3020" s="48"/>
      <c r="G3020" s="48"/>
      <c r="H3020" s="48"/>
      <c r="I3020" s="48"/>
      <c r="J3020" s="48"/>
    </row>
    <row r="3021" spans="1:10">
      <c r="A3021" s="48"/>
      <c r="B3021" s="48"/>
      <c r="C3021" s="48"/>
      <c r="D3021" s="48"/>
      <c r="E3021" s="48"/>
      <c r="F3021" s="48"/>
      <c r="G3021" s="48"/>
      <c r="H3021" s="48"/>
      <c r="I3021" s="48"/>
      <c r="J3021" s="48"/>
    </row>
    <row r="3022" spans="1:10">
      <c r="A3022" s="48"/>
      <c r="B3022" s="48"/>
      <c r="C3022" s="48"/>
      <c r="D3022" s="48"/>
      <c r="E3022" s="48"/>
      <c r="F3022" s="48"/>
      <c r="G3022" s="48"/>
      <c r="H3022" s="48"/>
      <c r="I3022" s="48"/>
      <c r="J3022" s="48"/>
    </row>
    <row r="3023" spans="1:10">
      <c r="A3023" s="48"/>
      <c r="B3023" s="48"/>
      <c r="C3023" s="48"/>
      <c r="D3023" s="48"/>
      <c r="E3023" s="48"/>
      <c r="F3023" s="48"/>
      <c r="G3023" s="48"/>
      <c r="H3023" s="48"/>
      <c r="I3023" s="48"/>
      <c r="J3023" s="48"/>
    </row>
    <row r="3024" spans="1:10">
      <c r="A3024" s="48"/>
      <c r="B3024" s="48"/>
      <c r="C3024" s="48"/>
      <c r="D3024" s="48"/>
      <c r="E3024" s="48"/>
      <c r="F3024" s="48"/>
      <c r="G3024" s="48"/>
      <c r="H3024" s="48"/>
      <c r="I3024" s="48"/>
      <c r="J3024" s="48"/>
    </row>
    <row r="3025" spans="1:10">
      <c r="A3025" s="48"/>
      <c r="B3025" s="48"/>
      <c r="C3025" s="48"/>
      <c r="D3025" s="48"/>
      <c r="E3025" s="48"/>
      <c r="F3025" s="48"/>
      <c r="G3025" s="48"/>
      <c r="H3025" s="48"/>
      <c r="I3025" s="48"/>
      <c r="J3025" s="48"/>
    </row>
    <row r="3026" spans="1:10">
      <c r="A3026" s="48"/>
      <c r="B3026" s="48"/>
      <c r="C3026" s="48"/>
      <c r="D3026" s="48"/>
      <c r="E3026" s="48"/>
      <c r="F3026" s="48"/>
      <c r="G3026" s="48"/>
      <c r="H3026" s="48"/>
      <c r="I3026" s="48"/>
      <c r="J3026" s="48"/>
    </row>
    <row r="3027" spans="1:10">
      <c r="A3027" s="48"/>
      <c r="B3027" s="48"/>
      <c r="C3027" s="48"/>
      <c r="D3027" s="48"/>
      <c r="E3027" s="48"/>
      <c r="F3027" s="48"/>
      <c r="G3027" s="48"/>
      <c r="H3027" s="48"/>
      <c r="I3027" s="48"/>
      <c r="J3027" s="48"/>
    </row>
    <row r="3028" spans="1:10">
      <c r="A3028" s="48"/>
      <c r="B3028" s="48"/>
      <c r="C3028" s="48"/>
      <c r="D3028" s="48"/>
      <c r="E3028" s="48"/>
      <c r="F3028" s="48"/>
      <c r="G3028" s="48"/>
      <c r="H3028" s="48"/>
      <c r="I3028" s="48"/>
      <c r="J3028" s="48"/>
    </row>
    <row r="3029" spans="1:10">
      <c r="A3029" s="48"/>
      <c r="B3029" s="48"/>
      <c r="C3029" s="48"/>
      <c r="D3029" s="48"/>
      <c r="E3029" s="48"/>
      <c r="F3029" s="48"/>
      <c r="G3029" s="48"/>
      <c r="H3029" s="48"/>
      <c r="I3029" s="48"/>
      <c r="J3029" s="48"/>
    </row>
    <row r="3030" spans="1:10">
      <c r="A3030" s="48"/>
      <c r="B3030" s="48"/>
      <c r="C3030" s="48"/>
      <c r="D3030" s="48"/>
      <c r="E3030" s="48"/>
      <c r="F3030" s="48"/>
      <c r="G3030" s="48"/>
      <c r="H3030" s="48"/>
      <c r="I3030" s="48"/>
      <c r="J3030" s="48"/>
    </row>
    <row r="3031" spans="1:10">
      <c r="A3031" s="48"/>
      <c r="B3031" s="48"/>
      <c r="C3031" s="48"/>
      <c r="D3031" s="48"/>
      <c r="E3031" s="48"/>
      <c r="F3031" s="48"/>
      <c r="G3031" s="48"/>
      <c r="H3031" s="48"/>
      <c r="I3031" s="48"/>
      <c r="J3031" s="48"/>
    </row>
    <row r="3032" spans="1:10">
      <c r="A3032" s="48"/>
      <c r="B3032" s="48"/>
      <c r="C3032" s="48"/>
      <c r="D3032" s="48"/>
      <c r="E3032" s="48"/>
      <c r="F3032" s="48"/>
      <c r="G3032" s="48"/>
      <c r="H3032" s="48"/>
      <c r="I3032" s="48"/>
      <c r="J3032" s="48"/>
    </row>
    <row r="3033" spans="1:10">
      <c r="A3033" s="48"/>
      <c r="B3033" s="48"/>
      <c r="C3033" s="48"/>
      <c r="D3033" s="48"/>
      <c r="E3033" s="48"/>
      <c r="F3033" s="48"/>
      <c r="G3033" s="48"/>
      <c r="H3033" s="48"/>
      <c r="I3033" s="48"/>
      <c r="J3033" s="48"/>
    </row>
    <row r="3034" spans="1:10">
      <c r="A3034" s="48"/>
      <c r="B3034" s="48"/>
      <c r="C3034" s="48"/>
      <c r="D3034" s="48"/>
      <c r="E3034" s="48"/>
      <c r="F3034" s="48"/>
      <c r="G3034" s="48"/>
      <c r="H3034" s="48"/>
      <c r="I3034" s="48"/>
      <c r="J3034" s="48"/>
    </row>
    <row r="3035" spans="1:10">
      <c r="A3035" s="48"/>
      <c r="B3035" s="48"/>
      <c r="C3035" s="48"/>
      <c r="D3035" s="48"/>
      <c r="E3035" s="48"/>
      <c r="F3035" s="48"/>
      <c r="G3035" s="48"/>
      <c r="H3035" s="48"/>
      <c r="I3035" s="48"/>
      <c r="J3035" s="48"/>
    </row>
    <row r="3036" spans="1:10">
      <c r="A3036" s="48"/>
      <c r="B3036" s="48"/>
      <c r="C3036" s="48"/>
      <c r="D3036" s="48"/>
      <c r="E3036" s="48"/>
      <c r="F3036" s="48"/>
      <c r="G3036" s="48"/>
      <c r="H3036" s="48"/>
      <c r="I3036" s="48"/>
      <c r="J3036" s="48"/>
    </row>
    <row r="3037" spans="1:10">
      <c r="A3037" s="48"/>
      <c r="B3037" s="48"/>
      <c r="C3037" s="48"/>
      <c r="D3037" s="48"/>
      <c r="E3037" s="48"/>
      <c r="F3037" s="48"/>
      <c r="G3037" s="48"/>
      <c r="H3037" s="48"/>
      <c r="I3037" s="48"/>
      <c r="J3037" s="48"/>
    </row>
    <row r="3038" spans="1:10">
      <c r="A3038" s="48"/>
      <c r="B3038" s="48"/>
      <c r="C3038" s="48"/>
      <c r="D3038" s="48"/>
      <c r="E3038" s="48"/>
      <c r="F3038" s="48"/>
      <c r="G3038" s="48"/>
      <c r="H3038" s="48"/>
      <c r="I3038" s="48"/>
      <c r="J3038" s="48"/>
    </row>
    <row r="3039" spans="1:10">
      <c r="A3039" s="48"/>
      <c r="B3039" s="48"/>
      <c r="C3039" s="48"/>
      <c r="D3039" s="48"/>
      <c r="E3039" s="48"/>
      <c r="F3039" s="48"/>
      <c r="G3039" s="48"/>
      <c r="H3039" s="48"/>
      <c r="I3039" s="48"/>
      <c r="J3039" s="48"/>
    </row>
    <row r="3040" spans="1:10">
      <c r="A3040" s="48"/>
      <c r="B3040" s="48"/>
      <c r="C3040" s="48"/>
      <c r="D3040" s="48"/>
      <c r="E3040" s="48"/>
      <c r="F3040" s="48"/>
      <c r="G3040" s="48"/>
      <c r="H3040" s="48"/>
      <c r="I3040" s="48"/>
      <c r="J3040" s="48"/>
    </row>
    <row r="3041" spans="1:10">
      <c r="A3041" s="48"/>
      <c r="B3041" s="48"/>
      <c r="C3041" s="48"/>
      <c r="D3041" s="48"/>
      <c r="E3041" s="48"/>
      <c r="F3041" s="48"/>
      <c r="G3041" s="48"/>
      <c r="H3041" s="48"/>
      <c r="I3041" s="48"/>
      <c r="J3041" s="48"/>
    </row>
    <row r="3042" spans="1:10">
      <c r="A3042" s="48"/>
      <c r="B3042" s="48"/>
      <c r="C3042" s="48"/>
      <c r="D3042" s="48"/>
      <c r="E3042" s="48"/>
      <c r="F3042" s="48"/>
      <c r="G3042" s="48"/>
      <c r="H3042" s="48"/>
      <c r="I3042" s="48"/>
      <c r="J3042" s="48"/>
    </row>
    <row r="3043" spans="1:10">
      <c r="A3043" s="48"/>
      <c r="B3043" s="48"/>
      <c r="C3043" s="48"/>
      <c r="D3043" s="48"/>
      <c r="E3043" s="48"/>
      <c r="F3043" s="48"/>
      <c r="G3043" s="48"/>
      <c r="H3043" s="48"/>
      <c r="I3043" s="48"/>
      <c r="J3043" s="48"/>
    </row>
    <row r="3044" spans="1:10">
      <c r="A3044" s="48"/>
      <c r="B3044" s="48"/>
      <c r="C3044" s="48"/>
      <c r="D3044" s="48"/>
      <c r="E3044" s="48"/>
      <c r="F3044" s="48"/>
      <c r="G3044" s="48"/>
      <c r="H3044" s="48"/>
      <c r="I3044" s="48"/>
      <c r="J3044" s="48"/>
    </row>
    <row r="3045" spans="1:10">
      <c r="A3045" s="48"/>
      <c r="B3045" s="48"/>
      <c r="C3045" s="48"/>
      <c r="D3045" s="48"/>
      <c r="E3045" s="48"/>
      <c r="F3045" s="48"/>
      <c r="G3045" s="48"/>
      <c r="H3045" s="48"/>
      <c r="I3045" s="48"/>
      <c r="J3045" s="48"/>
    </row>
    <row r="3046" spans="1:10">
      <c r="A3046" s="48"/>
      <c r="B3046" s="48"/>
      <c r="C3046" s="48"/>
      <c r="D3046" s="48"/>
      <c r="E3046" s="48"/>
      <c r="F3046" s="48"/>
      <c r="G3046" s="48"/>
      <c r="H3046" s="48"/>
      <c r="I3046" s="48"/>
      <c r="J3046" s="48"/>
    </row>
    <row r="3047" spans="1:10">
      <c r="A3047" s="48"/>
      <c r="B3047" s="48"/>
      <c r="C3047" s="48"/>
      <c r="D3047" s="48"/>
      <c r="E3047" s="48"/>
      <c r="F3047" s="48"/>
      <c r="G3047" s="48"/>
      <c r="H3047" s="48"/>
      <c r="I3047" s="48"/>
      <c r="J3047" s="48"/>
    </row>
    <row r="3048" spans="1:10">
      <c r="A3048" s="48"/>
      <c r="B3048" s="48"/>
      <c r="C3048" s="48"/>
      <c r="D3048" s="48"/>
      <c r="E3048" s="48"/>
      <c r="F3048" s="48"/>
      <c r="G3048" s="48"/>
      <c r="H3048" s="48"/>
      <c r="I3048" s="48"/>
      <c r="J3048" s="48"/>
    </row>
    <row r="3049" spans="1:10">
      <c r="A3049" s="48"/>
      <c r="B3049" s="48"/>
      <c r="C3049" s="48"/>
      <c r="D3049" s="48"/>
      <c r="E3049" s="48"/>
      <c r="F3049" s="48"/>
      <c r="G3049" s="48"/>
      <c r="H3049" s="48"/>
      <c r="I3049" s="48"/>
      <c r="J3049" s="48"/>
    </row>
    <row r="3050" spans="1:10">
      <c r="A3050" s="48"/>
      <c r="B3050" s="48"/>
      <c r="C3050" s="48"/>
      <c r="D3050" s="48"/>
      <c r="E3050" s="48"/>
      <c r="F3050" s="48"/>
      <c r="G3050" s="48"/>
      <c r="H3050" s="48"/>
      <c r="I3050" s="48"/>
      <c r="J3050" s="48"/>
    </row>
    <row r="3051" spans="1:10">
      <c r="A3051" s="48"/>
      <c r="B3051" s="48"/>
      <c r="C3051" s="48"/>
      <c r="D3051" s="48"/>
      <c r="E3051" s="48"/>
      <c r="F3051" s="48"/>
      <c r="G3051" s="48"/>
      <c r="H3051" s="48"/>
      <c r="I3051" s="48"/>
      <c r="J3051" s="48"/>
    </row>
    <row r="3052" spans="1:10">
      <c r="A3052" s="48"/>
      <c r="B3052" s="48"/>
      <c r="C3052" s="48"/>
      <c r="D3052" s="48"/>
      <c r="E3052" s="48"/>
      <c r="F3052" s="48"/>
      <c r="G3052" s="48"/>
      <c r="H3052" s="48"/>
      <c r="I3052" s="48"/>
      <c r="J3052" s="48"/>
    </row>
    <row r="3053" spans="1:10">
      <c r="A3053" s="48"/>
      <c r="B3053" s="48"/>
      <c r="C3053" s="48"/>
      <c r="D3053" s="48"/>
      <c r="E3053" s="48"/>
      <c r="F3053" s="48"/>
      <c r="G3053" s="48"/>
      <c r="H3053" s="48"/>
      <c r="I3053" s="48"/>
      <c r="J3053" s="48"/>
    </row>
    <row r="3054" spans="1:10">
      <c r="A3054" s="48"/>
      <c r="B3054" s="48"/>
      <c r="C3054" s="48"/>
      <c r="D3054" s="48"/>
      <c r="E3054" s="48"/>
      <c r="F3054" s="48"/>
      <c r="G3054" s="48"/>
      <c r="H3054" s="48"/>
      <c r="I3054" s="48"/>
      <c r="J3054" s="48"/>
    </row>
    <row r="3055" spans="1:10">
      <c r="A3055" s="48"/>
      <c r="B3055" s="48"/>
      <c r="C3055" s="48"/>
      <c r="D3055" s="48"/>
      <c r="E3055" s="48"/>
      <c r="F3055" s="48"/>
      <c r="G3055" s="48"/>
      <c r="H3055" s="48"/>
      <c r="I3055" s="48"/>
      <c r="J3055" s="48"/>
    </row>
    <row r="3056" spans="1:10">
      <c r="A3056" s="48"/>
      <c r="B3056" s="48"/>
      <c r="C3056" s="48"/>
      <c r="D3056" s="48"/>
      <c r="E3056" s="48"/>
      <c r="F3056" s="48"/>
      <c r="G3056" s="48"/>
      <c r="H3056" s="48"/>
      <c r="I3056" s="48"/>
      <c r="J3056" s="48"/>
    </row>
    <row r="3057" spans="1:10">
      <c r="A3057" s="48"/>
      <c r="B3057" s="48"/>
      <c r="C3057" s="48"/>
      <c r="D3057" s="48"/>
      <c r="E3057" s="48"/>
      <c r="F3057" s="48"/>
      <c r="G3057" s="48"/>
      <c r="H3057" s="48"/>
      <c r="I3057" s="48"/>
      <c r="J3057" s="48"/>
    </row>
    <row r="3058" spans="1:10">
      <c r="A3058" s="48"/>
      <c r="B3058" s="48"/>
      <c r="C3058" s="48"/>
      <c r="D3058" s="48"/>
      <c r="E3058" s="48"/>
      <c r="F3058" s="48"/>
      <c r="G3058" s="48"/>
      <c r="H3058" s="48"/>
      <c r="I3058" s="48"/>
      <c r="J3058" s="48"/>
    </row>
    <row r="3059" spans="1:10">
      <c r="A3059" s="48"/>
      <c r="B3059" s="48"/>
      <c r="C3059" s="48"/>
      <c r="D3059" s="48"/>
      <c r="E3059" s="48"/>
      <c r="F3059" s="48"/>
      <c r="G3059" s="48"/>
      <c r="H3059" s="48"/>
      <c r="I3059" s="48"/>
      <c r="J3059" s="48"/>
    </row>
    <row r="3060" spans="1:10">
      <c r="A3060" s="48"/>
      <c r="B3060" s="48"/>
      <c r="C3060" s="48"/>
      <c r="D3060" s="48"/>
      <c r="E3060" s="48"/>
      <c r="F3060" s="48"/>
      <c r="G3060" s="48"/>
      <c r="H3060" s="48"/>
      <c r="I3060" s="48"/>
      <c r="J3060" s="48"/>
    </row>
    <row r="3061" spans="1:10">
      <c r="A3061" s="48"/>
      <c r="B3061" s="48"/>
      <c r="C3061" s="48"/>
      <c r="D3061" s="48"/>
      <c r="E3061" s="48"/>
      <c r="F3061" s="48"/>
      <c r="G3061" s="48"/>
      <c r="H3061" s="48"/>
      <c r="I3061" s="48"/>
      <c r="J3061" s="48"/>
    </row>
    <row r="3062" spans="1:10">
      <c r="A3062" s="48"/>
      <c r="B3062" s="48"/>
      <c r="C3062" s="48"/>
      <c r="D3062" s="48"/>
      <c r="E3062" s="48"/>
      <c r="F3062" s="48"/>
      <c r="G3062" s="48"/>
      <c r="H3062" s="48"/>
      <c r="I3062" s="48"/>
      <c r="J3062" s="48"/>
    </row>
    <row r="3063" spans="1:10">
      <c r="A3063" s="48"/>
      <c r="B3063" s="48"/>
      <c r="C3063" s="48"/>
      <c r="D3063" s="48"/>
      <c r="E3063" s="48"/>
      <c r="F3063" s="48"/>
      <c r="G3063" s="48"/>
      <c r="H3063" s="48"/>
      <c r="I3063" s="48"/>
      <c r="J3063" s="48"/>
    </row>
    <row r="3064" spans="1:10">
      <c r="A3064" s="48"/>
      <c r="B3064" s="48"/>
      <c r="C3064" s="48"/>
      <c r="D3064" s="48"/>
      <c r="E3064" s="48"/>
      <c r="F3064" s="48"/>
      <c r="G3064" s="48"/>
      <c r="H3064" s="48"/>
      <c r="I3064" s="48"/>
      <c r="J3064" s="48"/>
    </row>
    <row r="3065" spans="1:10">
      <c r="A3065" s="48"/>
      <c r="B3065" s="48"/>
      <c r="C3065" s="48"/>
      <c r="D3065" s="48"/>
      <c r="E3065" s="48"/>
      <c r="F3065" s="48"/>
      <c r="G3065" s="48"/>
      <c r="H3065" s="48"/>
      <c r="I3065" s="48"/>
      <c r="J3065" s="48"/>
    </row>
    <row r="3066" spans="1:10">
      <c r="A3066" s="48"/>
      <c r="B3066" s="48"/>
      <c r="C3066" s="48"/>
      <c r="D3066" s="48"/>
      <c r="E3066" s="48"/>
      <c r="F3066" s="48"/>
      <c r="G3066" s="48"/>
      <c r="H3066" s="48"/>
      <c r="I3066" s="48"/>
      <c r="J3066" s="48"/>
    </row>
    <row r="3067" spans="1:10">
      <c r="A3067" s="48"/>
      <c r="B3067" s="48"/>
      <c r="C3067" s="48"/>
      <c r="D3067" s="48"/>
      <c r="E3067" s="48"/>
      <c r="F3067" s="48"/>
      <c r="G3067" s="48"/>
      <c r="H3067" s="48"/>
      <c r="I3067" s="48"/>
      <c r="J3067" s="48"/>
    </row>
    <row r="3068" spans="1:10">
      <c r="A3068" s="48"/>
      <c r="B3068" s="48"/>
      <c r="C3068" s="48"/>
      <c r="D3068" s="48"/>
      <c r="E3068" s="48"/>
      <c r="F3068" s="48"/>
      <c r="G3068" s="48"/>
      <c r="H3068" s="48"/>
      <c r="I3068" s="48"/>
      <c r="J3068" s="48"/>
    </row>
    <row r="3069" spans="1:10">
      <c r="A3069" s="48"/>
      <c r="B3069" s="48"/>
      <c r="C3069" s="48"/>
      <c r="D3069" s="48"/>
      <c r="E3069" s="48"/>
      <c r="F3069" s="48"/>
      <c r="G3069" s="48"/>
      <c r="H3069" s="48"/>
      <c r="I3069" s="48"/>
      <c r="J3069" s="48"/>
    </row>
    <row r="3070" spans="1:10">
      <c r="A3070" s="48"/>
      <c r="B3070" s="48"/>
      <c r="C3070" s="48"/>
      <c r="D3070" s="48"/>
      <c r="E3070" s="48"/>
      <c r="F3070" s="48"/>
      <c r="G3070" s="48"/>
      <c r="H3070" s="48"/>
      <c r="I3070" s="48"/>
      <c r="J3070" s="48"/>
    </row>
    <row r="3071" spans="1:10">
      <c r="A3071" s="48"/>
      <c r="B3071" s="48"/>
      <c r="C3071" s="48"/>
      <c r="D3071" s="48"/>
      <c r="E3071" s="48"/>
      <c r="F3071" s="48"/>
      <c r="G3071" s="48"/>
      <c r="H3071" s="48"/>
      <c r="I3071" s="48"/>
      <c r="J3071" s="48"/>
    </row>
    <row r="3072" spans="1:10">
      <c r="A3072" s="48"/>
      <c r="B3072" s="48"/>
      <c r="C3072" s="48"/>
      <c r="D3072" s="48"/>
      <c r="E3072" s="48"/>
      <c r="F3072" s="48"/>
      <c r="G3072" s="48"/>
      <c r="H3072" s="48"/>
      <c r="I3072" s="48"/>
      <c r="J3072" s="48"/>
    </row>
    <row r="3073" spans="1:10">
      <c r="A3073" s="48"/>
      <c r="B3073" s="48"/>
      <c r="C3073" s="48"/>
      <c r="D3073" s="48"/>
      <c r="E3073" s="48"/>
      <c r="F3073" s="48"/>
      <c r="G3073" s="48"/>
      <c r="H3073" s="48"/>
      <c r="I3073" s="48"/>
      <c r="J3073" s="48"/>
    </row>
    <row r="3074" spans="1:10">
      <c r="A3074" s="48"/>
      <c r="B3074" s="48"/>
      <c r="C3074" s="48"/>
      <c r="D3074" s="48"/>
      <c r="E3074" s="48"/>
      <c r="F3074" s="48"/>
      <c r="G3074" s="48"/>
      <c r="H3074" s="48"/>
      <c r="I3074" s="48"/>
      <c r="J3074" s="48"/>
    </row>
    <row r="3075" spans="1:10">
      <c r="A3075" s="48"/>
      <c r="B3075" s="48"/>
      <c r="C3075" s="48"/>
      <c r="D3075" s="48"/>
      <c r="E3075" s="48"/>
      <c r="F3075" s="48"/>
      <c r="G3075" s="48"/>
      <c r="H3075" s="48"/>
      <c r="I3075" s="48"/>
      <c r="J3075" s="48"/>
    </row>
    <row r="3076" spans="1:10">
      <c r="A3076" s="48"/>
      <c r="B3076" s="48"/>
      <c r="C3076" s="48"/>
      <c r="D3076" s="48"/>
      <c r="E3076" s="48"/>
      <c r="F3076" s="48"/>
      <c r="G3076" s="48"/>
      <c r="H3076" s="48"/>
      <c r="I3076" s="48"/>
      <c r="J3076" s="48"/>
    </row>
    <row r="3077" spans="1:10">
      <c r="A3077" s="48"/>
      <c r="B3077" s="48"/>
      <c r="C3077" s="48"/>
      <c r="D3077" s="48"/>
      <c r="E3077" s="48"/>
      <c r="F3077" s="48"/>
      <c r="G3077" s="48"/>
      <c r="H3077" s="48"/>
      <c r="I3077" s="48"/>
      <c r="J3077" s="48"/>
    </row>
    <row r="3078" spans="1:10">
      <c r="A3078" s="48"/>
      <c r="B3078" s="48"/>
      <c r="C3078" s="48"/>
      <c r="D3078" s="48"/>
      <c r="E3078" s="48"/>
      <c r="F3078" s="48"/>
      <c r="G3078" s="48"/>
      <c r="H3078" s="48"/>
      <c r="I3078" s="48"/>
      <c r="J3078" s="48"/>
    </row>
    <row r="3079" spans="1:10">
      <c r="A3079" s="48"/>
      <c r="B3079" s="48"/>
      <c r="C3079" s="48"/>
      <c r="D3079" s="48"/>
      <c r="E3079" s="48"/>
      <c r="F3079" s="48"/>
      <c r="G3079" s="48"/>
      <c r="H3079" s="48"/>
      <c r="I3079" s="48"/>
      <c r="J3079" s="48"/>
    </row>
    <row r="3080" spans="1:10">
      <c r="A3080" s="48"/>
      <c r="B3080" s="48"/>
      <c r="C3080" s="48"/>
      <c r="D3080" s="48"/>
      <c r="E3080" s="48"/>
      <c r="F3080" s="48"/>
      <c r="G3080" s="48"/>
      <c r="H3080" s="48"/>
      <c r="I3080" s="48"/>
      <c r="J3080" s="48"/>
    </row>
    <row r="3081" spans="1:10">
      <c r="A3081" s="48"/>
      <c r="B3081" s="48"/>
      <c r="C3081" s="48"/>
      <c r="D3081" s="48"/>
      <c r="E3081" s="48"/>
      <c r="F3081" s="48"/>
      <c r="G3081" s="48"/>
      <c r="H3081" s="48"/>
      <c r="I3081" s="48"/>
      <c r="J3081" s="48"/>
    </row>
    <row r="3082" spans="1:10">
      <c r="A3082" s="48"/>
      <c r="B3082" s="48"/>
      <c r="C3082" s="48"/>
      <c r="D3082" s="48"/>
      <c r="E3082" s="48"/>
      <c r="F3082" s="48"/>
      <c r="G3082" s="48"/>
      <c r="H3082" s="48"/>
      <c r="I3082" s="48"/>
      <c r="J3082" s="48"/>
    </row>
    <row r="3083" spans="1:10">
      <c r="A3083" s="48"/>
      <c r="B3083" s="48"/>
      <c r="C3083" s="48"/>
      <c r="D3083" s="48"/>
      <c r="E3083" s="48"/>
      <c r="F3083" s="48"/>
      <c r="G3083" s="48"/>
      <c r="H3083" s="48"/>
      <c r="I3083" s="48"/>
      <c r="J3083" s="48"/>
    </row>
    <row r="3084" spans="1:10">
      <c r="A3084" s="48"/>
      <c r="B3084" s="48"/>
      <c r="C3084" s="48"/>
      <c r="D3084" s="48"/>
      <c r="E3084" s="48"/>
      <c r="F3084" s="48"/>
      <c r="G3084" s="48"/>
      <c r="H3084" s="48"/>
      <c r="I3084" s="48"/>
      <c r="J3084" s="48"/>
    </row>
    <row r="3085" spans="1:10">
      <c r="A3085" s="48"/>
      <c r="B3085" s="48"/>
      <c r="C3085" s="48"/>
      <c r="D3085" s="48"/>
      <c r="E3085" s="48"/>
      <c r="F3085" s="48"/>
      <c r="G3085" s="48"/>
      <c r="H3085" s="48"/>
      <c r="I3085" s="48"/>
      <c r="J3085" s="48"/>
    </row>
    <row r="3086" spans="1:10">
      <c r="A3086" s="48"/>
      <c r="B3086" s="48"/>
      <c r="C3086" s="48"/>
      <c r="D3086" s="48"/>
      <c r="E3086" s="48"/>
      <c r="F3086" s="48"/>
      <c r="G3086" s="48"/>
      <c r="H3086" s="48"/>
      <c r="I3086" s="48"/>
      <c r="J3086" s="48"/>
    </row>
    <row r="3087" spans="1:10">
      <c r="A3087" s="48"/>
      <c r="B3087" s="48"/>
      <c r="C3087" s="48"/>
      <c r="D3087" s="48"/>
      <c r="E3087" s="48"/>
      <c r="F3087" s="48"/>
      <c r="G3087" s="48"/>
      <c r="H3087" s="48"/>
      <c r="I3087" s="48"/>
      <c r="J3087" s="48"/>
    </row>
    <row r="3088" spans="1:10">
      <c r="A3088" s="48"/>
      <c r="B3088" s="48"/>
      <c r="C3088" s="48"/>
      <c r="D3088" s="48"/>
      <c r="E3088" s="48"/>
      <c r="F3088" s="48"/>
      <c r="G3088" s="48"/>
      <c r="H3088" s="48"/>
      <c r="I3088" s="48"/>
      <c r="J3088" s="48"/>
    </row>
    <row r="3089" spans="1:10">
      <c r="A3089" s="48"/>
      <c r="B3089" s="48"/>
      <c r="C3089" s="48"/>
      <c r="D3089" s="48"/>
      <c r="E3089" s="48"/>
      <c r="F3089" s="48"/>
      <c r="G3089" s="48"/>
      <c r="H3089" s="48"/>
      <c r="I3089" s="48"/>
      <c r="J3089" s="48"/>
    </row>
    <row r="3090" spans="1:10">
      <c r="A3090" s="48"/>
      <c r="B3090" s="48"/>
      <c r="C3090" s="48"/>
      <c r="D3090" s="48"/>
      <c r="E3090" s="48"/>
      <c r="F3090" s="48"/>
      <c r="G3090" s="48"/>
      <c r="H3090" s="48"/>
      <c r="I3090" s="48"/>
      <c r="J3090" s="48"/>
    </row>
    <row r="3091" spans="1:10">
      <c r="A3091" s="48"/>
      <c r="B3091" s="48"/>
      <c r="C3091" s="48"/>
      <c r="D3091" s="48"/>
      <c r="E3091" s="48"/>
      <c r="F3091" s="48"/>
      <c r="G3091" s="48"/>
      <c r="H3091" s="48"/>
      <c r="I3091" s="48"/>
      <c r="J3091" s="48"/>
    </row>
    <row r="3092" spans="1:10">
      <c r="A3092" s="48"/>
      <c r="B3092" s="48"/>
      <c r="C3092" s="48"/>
      <c r="D3092" s="48"/>
      <c r="E3092" s="48"/>
      <c r="F3092" s="48"/>
      <c r="G3092" s="48"/>
      <c r="H3092" s="48"/>
      <c r="I3092" s="48"/>
      <c r="J3092" s="48"/>
    </row>
    <row r="3093" spans="1:10">
      <c r="A3093" s="48"/>
      <c r="B3093" s="48"/>
      <c r="C3093" s="48"/>
      <c r="D3093" s="48"/>
      <c r="E3093" s="48"/>
      <c r="F3093" s="48"/>
      <c r="G3093" s="48"/>
      <c r="H3093" s="48"/>
      <c r="I3093" s="48"/>
      <c r="J3093" s="48"/>
    </row>
    <row r="3094" spans="1:10">
      <c r="A3094" s="48"/>
      <c r="B3094" s="48"/>
      <c r="C3094" s="48"/>
      <c r="D3094" s="48"/>
      <c r="E3094" s="48"/>
      <c r="F3094" s="48"/>
      <c r="G3094" s="48"/>
      <c r="H3094" s="48"/>
      <c r="I3094" s="48"/>
      <c r="J3094" s="48"/>
    </row>
    <row r="3095" spans="1:10">
      <c r="A3095" s="48"/>
      <c r="B3095" s="48"/>
      <c r="C3095" s="48"/>
      <c r="D3095" s="48"/>
      <c r="E3095" s="48"/>
      <c r="F3095" s="48"/>
      <c r="G3095" s="48"/>
      <c r="H3095" s="48"/>
      <c r="I3095" s="48"/>
      <c r="J3095" s="48"/>
    </row>
    <row r="3096" spans="1:10">
      <c r="A3096" s="48"/>
      <c r="B3096" s="48"/>
      <c r="C3096" s="48"/>
      <c r="D3096" s="48"/>
      <c r="E3096" s="48"/>
      <c r="F3096" s="48"/>
      <c r="G3096" s="48"/>
      <c r="H3096" s="48"/>
      <c r="I3096" s="48"/>
      <c r="J3096" s="48"/>
    </row>
    <row r="3097" spans="1:10">
      <c r="A3097" s="48"/>
      <c r="B3097" s="48"/>
      <c r="C3097" s="48"/>
      <c r="D3097" s="48"/>
      <c r="E3097" s="48"/>
      <c r="F3097" s="48"/>
      <c r="G3097" s="48"/>
      <c r="H3097" s="48"/>
      <c r="I3097" s="48"/>
      <c r="J3097" s="48"/>
    </row>
    <row r="3098" spans="1:10">
      <c r="A3098" s="48"/>
      <c r="B3098" s="48"/>
      <c r="C3098" s="48"/>
      <c r="D3098" s="48"/>
      <c r="E3098" s="48"/>
      <c r="F3098" s="48"/>
      <c r="G3098" s="48"/>
      <c r="H3098" s="48"/>
      <c r="I3098" s="48"/>
      <c r="J3098" s="48"/>
    </row>
    <row r="3099" spans="1:10">
      <c r="A3099" s="48"/>
      <c r="B3099" s="48"/>
      <c r="C3099" s="48"/>
      <c r="D3099" s="48"/>
      <c r="E3099" s="48"/>
      <c r="F3099" s="48"/>
      <c r="G3099" s="48"/>
      <c r="H3099" s="48"/>
      <c r="I3099" s="48"/>
      <c r="J3099" s="48"/>
    </row>
    <row r="3100" spans="1:10">
      <c r="A3100" s="48"/>
      <c r="B3100" s="48"/>
      <c r="C3100" s="48"/>
      <c r="D3100" s="48"/>
      <c r="E3100" s="48"/>
      <c r="F3100" s="48"/>
      <c r="G3100" s="48"/>
      <c r="H3100" s="48"/>
      <c r="I3100" s="48"/>
      <c r="J3100" s="48"/>
    </row>
    <row r="3101" spans="1:10">
      <c r="A3101" s="48"/>
      <c r="B3101" s="48"/>
      <c r="C3101" s="48"/>
      <c r="D3101" s="48"/>
      <c r="E3101" s="48"/>
      <c r="F3101" s="48"/>
      <c r="G3101" s="48"/>
      <c r="H3101" s="48"/>
      <c r="I3101" s="48"/>
      <c r="J3101" s="48"/>
    </row>
    <row r="3102" spans="1:10">
      <c r="A3102" s="48"/>
      <c r="B3102" s="48"/>
      <c r="C3102" s="48"/>
      <c r="D3102" s="48"/>
      <c r="E3102" s="48"/>
      <c r="F3102" s="48"/>
      <c r="G3102" s="48"/>
      <c r="H3102" s="48"/>
      <c r="I3102" s="48"/>
      <c r="J3102" s="48"/>
    </row>
    <row r="3103" spans="1:10">
      <c r="A3103" s="48"/>
      <c r="B3103" s="48"/>
      <c r="C3103" s="48"/>
      <c r="D3103" s="48"/>
      <c r="E3103" s="48"/>
      <c r="F3103" s="48"/>
      <c r="G3103" s="48"/>
      <c r="H3103" s="48"/>
      <c r="I3103" s="48"/>
      <c r="J3103" s="48"/>
    </row>
    <row r="3104" spans="1:10">
      <c r="A3104" s="48"/>
      <c r="B3104" s="48"/>
      <c r="C3104" s="48"/>
      <c r="D3104" s="48"/>
      <c r="E3104" s="48"/>
      <c r="F3104" s="48"/>
      <c r="G3104" s="48"/>
      <c r="H3104" s="48"/>
      <c r="I3104" s="48"/>
      <c r="J3104" s="48"/>
    </row>
    <row r="3105" spans="1:10">
      <c r="A3105" s="48"/>
      <c r="B3105" s="48"/>
      <c r="C3105" s="48"/>
      <c r="D3105" s="48"/>
      <c r="E3105" s="48"/>
      <c r="F3105" s="48"/>
      <c r="G3105" s="48"/>
      <c r="H3105" s="48"/>
      <c r="I3105" s="48"/>
      <c r="J3105" s="48"/>
    </row>
    <row r="3106" spans="1:10">
      <c r="A3106" s="48"/>
      <c r="B3106" s="48"/>
      <c r="C3106" s="48"/>
      <c r="D3106" s="48"/>
      <c r="E3106" s="48"/>
      <c r="F3106" s="48"/>
      <c r="G3106" s="48"/>
      <c r="H3106" s="48"/>
      <c r="I3106" s="48"/>
      <c r="J3106" s="48"/>
    </row>
    <row r="3107" spans="1:10">
      <c r="A3107" s="48"/>
      <c r="B3107" s="48"/>
      <c r="C3107" s="48"/>
      <c r="D3107" s="48"/>
      <c r="E3107" s="48"/>
      <c r="F3107" s="48"/>
      <c r="G3107" s="48"/>
      <c r="H3107" s="48"/>
      <c r="I3107" s="48"/>
      <c r="J3107" s="48"/>
    </row>
    <row r="3108" spans="1:10">
      <c r="A3108" s="48"/>
      <c r="B3108" s="48"/>
      <c r="C3108" s="48"/>
      <c r="D3108" s="48"/>
      <c r="E3108" s="48"/>
      <c r="F3108" s="48"/>
      <c r="G3108" s="48"/>
      <c r="H3108" s="48"/>
      <c r="I3108" s="48"/>
      <c r="J3108" s="48"/>
    </row>
    <row r="3109" spans="1:10">
      <c r="A3109" s="48"/>
      <c r="B3109" s="48"/>
      <c r="C3109" s="48"/>
      <c r="D3109" s="48"/>
      <c r="E3109" s="48"/>
      <c r="F3109" s="48"/>
      <c r="G3109" s="48"/>
      <c r="H3109" s="48"/>
      <c r="I3109" s="48"/>
      <c r="J3109" s="48"/>
    </row>
    <row r="3110" spans="1:10">
      <c r="A3110" s="48"/>
      <c r="B3110" s="48"/>
      <c r="C3110" s="48"/>
      <c r="D3110" s="48"/>
      <c r="E3110" s="48"/>
      <c r="F3110" s="48"/>
      <c r="G3110" s="48"/>
      <c r="H3110" s="48"/>
      <c r="I3110" s="48"/>
      <c r="J3110" s="48"/>
    </row>
    <row r="3111" spans="1:10">
      <c r="A3111" s="48"/>
      <c r="B3111" s="48"/>
      <c r="C3111" s="48"/>
      <c r="D3111" s="48"/>
      <c r="E3111" s="48"/>
      <c r="F3111" s="48"/>
      <c r="G3111" s="48"/>
      <c r="H3111" s="48"/>
      <c r="I3111" s="48"/>
      <c r="J3111" s="48"/>
    </row>
    <row r="3112" spans="1:10">
      <c r="A3112" s="48"/>
      <c r="B3112" s="48"/>
      <c r="C3112" s="48"/>
      <c r="D3112" s="48"/>
      <c r="E3112" s="48"/>
      <c r="F3112" s="48"/>
      <c r="G3112" s="48"/>
      <c r="H3112" s="48"/>
      <c r="I3112" s="48"/>
      <c r="J3112" s="48"/>
    </row>
    <row r="3113" spans="1:10">
      <c r="A3113" s="48"/>
      <c r="B3113" s="48"/>
      <c r="C3113" s="48"/>
      <c r="D3113" s="48"/>
      <c r="E3113" s="48"/>
      <c r="F3113" s="48"/>
      <c r="G3113" s="48"/>
      <c r="H3113" s="48"/>
      <c r="I3113" s="48"/>
      <c r="J3113" s="48"/>
    </row>
    <row r="3114" spans="1:10">
      <c r="A3114" s="48"/>
      <c r="B3114" s="48"/>
      <c r="C3114" s="48"/>
      <c r="D3114" s="48"/>
      <c r="E3114" s="48"/>
      <c r="F3114" s="48"/>
      <c r="G3114" s="48"/>
      <c r="H3114" s="48"/>
      <c r="I3114" s="48"/>
      <c r="J3114" s="48"/>
    </row>
    <row r="3115" spans="1:10">
      <c r="A3115" s="48"/>
      <c r="B3115" s="48"/>
      <c r="C3115" s="48"/>
      <c r="D3115" s="48"/>
      <c r="E3115" s="48"/>
      <c r="F3115" s="48"/>
      <c r="G3115" s="48"/>
      <c r="H3115" s="48"/>
      <c r="I3115" s="48"/>
      <c r="J3115" s="48"/>
    </row>
    <row r="3116" spans="1:10">
      <c r="A3116" s="48"/>
      <c r="B3116" s="48"/>
      <c r="C3116" s="48"/>
      <c r="D3116" s="48"/>
      <c r="E3116" s="48"/>
      <c r="F3116" s="48"/>
      <c r="G3116" s="48"/>
      <c r="H3116" s="48"/>
      <c r="I3116" s="48"/>
      <c r="J3116" s="48"/>
    </row>
    <row r="3117" spans="1:10">
      <c r="A3117" s="48"/>
      <c r="B3117" s="48"/>
      <c r="C3117" s="48"/>
      <c r="D3117" s="48"/>
      <c r="E3117" s="48"/>
      <c r="F3117" s="48"/>
      <c r="G3117" s="48"/>
      <c r="H3117" s="48"/>
      <c r="I3117" s="48"/>
      <c r="J3117" s="48"/>
    </row>
    <row r="3118" spans="1:10">
      <c r="A3118" s="48"/>
      <c r="B3118" s="48"/>
      <c r="C3118" s="48"/>
      <c r="D3118" s="48"/>
      <c r="E3118" s="48"/>
      <c r="F3118" s="48"/>
      <c r="G3118" s="48"/>
      <c r="H3118" s="48"/>
      <c r="I3118" s="48"/>
      <c r="J3118" s="48"/>
    </row>
    <row r="3119" spans="1:10">
      <c r="A3119" s="48"/>
      <c r="B3119" s="48"/>
      <c r="C3119" s="48"/>
      <c r="D3119" s="48"/>
      <c r="E3119" s="48"/>
      <c r="F3119" s="48"/>
      <c r="G3119" s="48"/>
      <c r="H3119" s="48"/>
      <c r="I3119" s="48"/>
      <c r="J3119" s="48"/>
    </row>
    <row r="3120" spans="1:10">
      <c r="A3120" s="48"/>
      <c r="B3120" s="48"/>
      <c r="C3120" s="48"/>
      <c r="D3120" s="48"/>
      <c r="E3120" s="48"/>
      <c r="F3120" s="48"/>
      <c r="G3120" s="48"/>
      <c r="H3120" s="48"/>
      <c r="I3120" s="48"/>
      <c r="J3120" s="48"/>
    </row>
    <row r="3121" spans="1:10">
      <c r="A3121" s="48"/>
      <c r="B3121" s="48"/>
      <c r="C3121" s="48"/>
      <c r="D3121" s="48"/>
      <c r="E3121" s="48"/>
      <c r="F3121" s="48"/>
      <c r="G3121" s="48"/>
      <c r="H3121" s="48"/>
      <c r="I3121" s="48"/>
      <c r="J3121" s="48"/>
    </row>
    <row r="3122" spans="1:10">
      <c r="A3122" s="48"/>
      <c r="B3122" s="48"/>
      <c r="C3122" s="48"/>
      <c r="D3122" s="48"/>
      <c r="E3122" s="48"/>
      <c r="F3122" s="48"/>
      <c r="G3122" s="48"/>
      <c r="H3122" s="48"/>
      <c r="I3122" s="48"/>
      <c r="J3122" s="48"/>
    </row>
    <row r="3123" spans="1:10">
      <c r="A3123" s="48"/>
      <c r="B3123" s="48"/>
      <c r="C3123" s="48"/>
      <c r="D3123" s="48"/>
      <c r="E3123" s="48"/>
      <c r="F3123" s="48"/>
      <c r="G3123" s="48"/>
      <c r="H3123" s="48"/>
      <c r="I3123" s="48"/>
      <c r="J3123" s="48"/>
    </row>
    <row r="3124" spans="1:10">
      <c r="A3124" s="48"/>
      <c r="B3124" s="48"/>
      <c r="C3124" s="48"/>
      <c r="D3124" s="48"/>
      <c r="E3124" s="48"/>
      <c r="F3124" s="48"/>
      <c r="G3124" s="48"/>
      <c r="H3124" s="48"/>
      <c r="I3124" s="48"/>
      <c r="J3124" s="48"/>
    </row>
    <row r="3125" spans="1:10">
      <c r="A3125" s="48"/>
      <c r="B3125" s="48"/>
      <c r="C3125" s="48"/>
      <c r="D3125" s="48"/>
      <c r="E3125" s="48"/>
      <c r="F3125" s="48"/>
      <c r="G3125" s="48"/>
      <c r="H3125" s="48"/>
      <c r="I3125" s="48"/>
      <c r="J3125" s="48"/>
    </row>
    <row r="3126" spans="1:10">
      <c r="A3126" s="48"/>
      <c r="B3126" s="48"/>
      <c r="C3126" s="48"/>
      <c r="D3126" s="48"/>
      <c r="E3126" s="48"/>
      <c r="F3126" s="48"/>
      <c r="G3126" s="48"/>
      <c r="H3126" s="48"/>
      <c r="I3126" s="48"/>
      <c r="J3126" s="48"/>
    </row>
    <row r="3127" spans="1:10">
      <c r="A3127" s="48"/>
      <c r="B3127" s="48"/>
      <c r="C3127" s="48"/>
      <c r="D3127" s="48"/>
      <c r="E3127" s="48"/>
      <c r="F3127" s="48"/>
      <c r="G3127" s="48"/>
      <c r="H3127" s="48"/>
      <c r="I3127" s="48"/>
      <c r="J3127" s="48"/>
    </row>
    <row r="3128" spans="1:10">
      <c r="A3128" s="48"/>
      <c r="B3128" s="48"/>
      <c r="C3128" s="48"/>
      <c r="D3128" s="48"/>
      <c r="E3128" s="48"/>
      <c r="F3128" s="48"/>
      <c r="G3128" s="48"/>
      <c r="H3128" s="48"/>
      <c r="I3128" s="48"/>
      <c r="J3128" s="48"/>
    </row>
    <row r="3129" spans="1:10">
      <c r="A3129" s="48"/>
      <c r="B3129" s="48"/>
      <c r="C3129" s="48"/>
      <c r="D3129" s="48"/>
      <c r="E3129" s="48"/>
      <c r="F3129" s="48"/>
      <c r="G3129" s="48"/>
      <c r="H3129" s="48"/>
      <c r="I3129" s="48"/>
      <c r="J3129" s="48"/>
    </row>
    <row r="3130" spans="1:10">
      <c r="A3130" s="48"/>
      <c r="B3130" s="48"/>
      <c r="C3130" s="48"/>
      <c r="D3130" s="48"/>
      <c r="E3130" s="48"/>
      <c r="F3130" s="48"/>
      <c r="G3130" s="48"/>
      <c r="H3130" s="48"/>
      <c r="I3130" s="48"/>
      <c r="J3130" s="48"/>
    </row>
    <row r="3131" spans="1:10">
      <c r="A3131" s="48"/>
      <c r="B3131" s="48"/>
      <c r="C3131" s="48"/>
      <c r="D3131" s="48"/>
      <c r="E3131" s="48"/>
      <c r="F3131" s="48"/>
      <c r="G3131" s="48"/>
      <c r="H3131" s="48"/>
      <c r="I3131" s="48"/>
      <c r="J3131" s="48"/>
    </row>
    <row r="3132" spans="1:10">
      <c r="A3132" s="48"/>
      <c r="B3132" s="48"/>
      <c r="C3132" s="48"/>
      <c r="D3132" s="48"/>
      <c r="E3132" s="48"/>
      <c r="F3132" s="48"/>
      <c r="G3132" s="48"/>
      <c r="H3132" s="48"/>
      <c r="I3132" s="48"/>
      <c r="J3132" s="48"/>
    </row>
    <row r="3133" spans="1:10">
      <c r="A3133" s="48"/>
      <c r="B3133" s="48"/>
      <c r="C3133" s="48"/>
      <c r="D3133" s="48"/>
      <c r="E3133" s="48"/>
      <c r="F3133" s="48"/>
      <c r="G3133" s="48"/>
      <c r="H3133" s="48"/>
      <c r="I3133" s="48"/>
      <c r="J3133" s="48"/>
    </row>
    <row r="3134" spans="1:10">
      <c r="A3134" s="48"/>
      <c r="B3134" s="48"/>
      <c r="C3134" s="48"/>
      <c r="D3134" s="48"/>
      <c r="E3134" s="48"/>
      <c r="F3134" s="48"/>
      <c r="G3134" s="48"/>
      <c r="H3134" s="48"/>
      <c r="I3134" s="48"/>
      <c r="J3134" s="48"/>
    </row>
    <row r="3135" spans="1:10">
      <c r="A3135" s="48"/>
      <c r="B3135" s="48"/>
      <c r="C3135" s="48"/>
      <c r="D3135" s="48"/>
      <c r="E3135" s="48"/>
      <c r="F3135" s="48"/>
      <c r="G3135" s="48"/>
      <c r="H3135" s="48"/>
      <c r="I3135" s="48"/>
      <c r="J3135" s="48"/>
    </row>
    <row r="3136" spans="1:10">
      <c r="A3136" s="48"/>
      <c r="B3136" s="48"/>
      <c r="C3136" s="48"/>
      <c r="D3136" s="48"/>
      <c r="E3136" s="48"/>
      <c r="F3136" s="48"/>
      <c r="G3136" s="48"/>
      <c r="H3136" s="48"/>
      <c r="I3136" s="48"/>
      <c r="J3136" s="48"/>
    </row>
    <row r="3137" spans="1:10">
      <c r="A3137" s="48"/>
      <c r="B3137" s="48"/>
      <c r="C3137" s="48"/>
      <c r="D3137" s="48"/>
      <c r="E3137" s="48"/>
      <c r="F3137" s="48"/>
      <c r="G3137" s="48"/>
      <c r="H3137" s="48"/>
      <c r="I3137" s="48"/>
      <c r="J3137" s="48"/>
    </row>
    <row r="3138" spans="1:10">
      <c r="A3138" s="48"/>
      <c r="B3138" s="48"/>
      <c r="C3138" s="48"/>
      <c r="D3138" s="48"/>
      <c r="E3138" s="48"/>
      <c r="F3138" s="48"/>
      <c r="G3138" s="48"/>
      <c r="H3138" s="48"/>
      <c r="I3138" s="48"/>
      <c r="J3138" s="48"/>
    </row>
    <row r="3139" spans="1:10">
      <c r="A3139" s="48"/>
      <c r="B3139" s="48"/>
      <c r="C3139" s="48"/>
      <c r="D3139" s="48"/>
      <c r="E3139" s="48"/>
      <c r="F3139" s="48"/>
      <c r="G3139" s="48"/>
      <c r="H3139" s="48"/>
      <c r="I3139" s="48"/>
      <c r="J3139" s="48"/>
    </row>
    <row r="3140" spans="1:10">
      <c r="A3140" s="48"/>
      <c r="B3140" s="48"/>
      <c r="C3140" s="48"/>
      <c r="D3140" s="48"/>
      <c r="E3140" s="48"/>
      <c r="F3140" s="48"/>
      <c r="G3140" s="48"/>
      <c r="H3140" s="48"/>
      <c r="I3140" s="48"/>
      <c r="J3140" s="48"/>
    </row>
    <row r="3141" spans="1:10">
      <c r="A3141" s="48"/>
      <c r="B3141" s="48"/>
      <c r="C3141" s="48"/>
      <c r="D3141" s="48"/>
      <c r="E3141" s="48"/>
      <c r="F3141" s="48"/>
      <c r="G3141" s="48"/>
      <c r="H3141" s="48"/>
      <c r="I3141" s="48"/>
      <c r="J3141" s="48"/>
    </row>
    <row r="3142" spans="1:10">
      <c r="A3142" s="48"/>
      <c r="B3142" s="48"/>
      <c r="C3142" s="48"/>
      <c r="D3142" s="48"/>
      <c r="E3142" s="48"/>
      <c r="F3142" s="48"/>
      <c r="G3142" s="48"/>
      <c r="H3142" s="48"/>
      <c r="I3142" s="48"/>
      <c r="J3142" s="48"/>
    </row>
    <row r="3143" spans="1:10">
      <c r="A3143" s="48"/>
      <c r="B3143" s="48"/>
      <c r="C3143" s="48"/>
      <c r="D3143" s="48"/>
      <c r="E3143" s="48"/>
      <c r="F3143" s="48"/>
      <c r="G3143" s="48"/>
      <c r="H3143" s="48"/>
      <c r="I3143" s="48"/>
      <c r="J3143" s="48"/>
    </row>
    <row r="3144" spans="1:10">
      <c r="A3144" s="48"/>
      <c r="B3144" s="48"/>
      <c r="C3144" s="48"/>
      <c r="D3144" s="48"/>
      <c r="E3144" s="48"/>
      <c r="F3144" s="48"/>
      <c r="G3144" s="48"/>
      <c r="H3144" s="48"/>
      <c r="I3144" s="48"/>
      <c r="J3144" s="48"/>
    </row>
    <row r="3145" spans="1:10">
      <c r="A3145" s="48"/>
      <c r="B3145" s="48"/>
      <c r="C3145" s="48"/>
      <c r="D3145" s="48"/>
      <c r="E3145" s="48"/>
      <c r="F3145" s="48"/>
      <c r="G3145" s="48"/>
      <c r="H3145" s="48"/>
      <c r="I3145" s="48"/>
      <c r="J3145" s="48"/>
    </row>
    <row r="3146" spans="1:10">
      <c r="A3146" s="48"/>
      <c r="B3146" s="48"/>
      <c r="C3146" s="48"/>
      <c r="D3146" s="48"/>
      <c r="E3146" s="48"/>
      <c r="F3146" s="48"/>
      <c r="G3146" s="48"/>
      <c r="H3146" s="48"/>
      <c r="I3146" s="48"/>
      <c r="J3146" s="48"/>
    </row>
    <row r="3147" spans="1:10">
      <c r="A3147" s="48"/>
      <c r="B3147" s="48"/>
      <c r="C3147" s="48"/>
      <c r="D3147" s="48"/>
      <c r="E3147" s="48"/>
      <c r="F3147" s="48"/>
      <c r="G3147" s="48"/>
      <c r="H3147" s="48"/>
      <c r="I3147" s="48"/>
      <c r="J3147" s="48"/>
    </row>
    <row r="3148" spans="1:10">
      <c r="A3148" s="48"/>
      <c r="B3148" s="48"/>
      <c r="C3148" s="48"/>
      <c r="D3148" s="48"/>
      <c r="E3148" s="48"/>
      <c r="F3148" s="48"/>
      <c r="G3148" s="48"/>
      <c r="H3148" s="48"/>
      <c r="I3148" s="48"/>
      <c r="J3148" s="48"/>
    </row>
    <row r="3149" spans="1:10">
      <c r="A3149" s="48"/>
      <c r="B3149" s="48"/>
      <c r="C3149" s="48"/>
      <c r="D3149" s="48"/>
      <c r="E3149" s="48"/>
      <c r="F3149" s="48"/>
      <c r="G3149" s="48"/>
      <c r="H3149" s="48"/>
      <c r="I3149" s="48"/>
      <c r="J3149" s="48"/>
    </row>
    <row r="3150" spans="1:10">
      <c r="A3150" s="48"/>
      <c r="B3150" s="48"/>
      <c r="C3150" s="48"/>
      <c r="D3150" s="48"/>
      <c r="E3150" s="48"/>
      <c r="F3150" s="48"/>
      <c r="G3150" s="48"/>
      <c r="H3150" s="48"/>
      <c r="I3150" s="48"/>
      <c r="J3150" s="48"/>
    </row>
    <row r="3151" spans="1:10">
      <c r="A3151" s="48"/>
      <c r="B3151" s="48"/>
      <c r="C3151" s="48"/>
      <c r="D3151" s="48"/>
      <c r="E3151" s="48"/>
      <c r="F3151" s="48"/>
      <c r="G3151" s="48"/>
      <c r="H3151" s="48"/>
      <c r="I3151" s="48"/>
      <c r="J3151" s="48"/>
    </row>
    <row r="3152" spans="1:10">
      <c r="A3152" s="48"/>
      <c r="B3152" s="48"/>
      <c r="C3152" s="48"/>
      <c r="D3152" s="48"/>
      <c r="E3152" s="48"/>
      <c r="F3152" s="48"/>
      <c r="G3152" s="48"/>
      <c r="H3152" s="48"/>
      <c r="I3152" s="48"/>
      <c r="J3152" s="48"/>
    </row>
    <row r="3153" spans="1:10">
      <c r="A3153" s="48"/>
      <c r="B3153" s="48"/>
      <c r="C3153" s="48"/>
      <c r="D3153" s="48"/>
      <c r="E3153" s="48"/>
      <c r="F3153" s="48"/>
      <c r="G3153" s="48"/>
      <c r="H3153" s="48"/>
      <c r="I3153" s="48"/>
      <c r="J3153" s="48"/>
    </row>
    <row r="3154" spans="1:10">
      <c r="A3154" s="48"/>
      <c r="B3154" s="48"/>
      <c r="C3154" s="48"/>
      <c r="D3154" s="48"/>
      <c r="E3154" s="48"/>
      <c r="F3154" s="48"/>
      <c r="G3154" s="48"/>
      <c r="H3154" s="48"/>
      <c r="I3154" s="48"/>
      <c r="J3154" s="48"/>
    </row>
    <row r="3155" spans="1:10">
      <c r="A3155" s="48"/>
      <c r="B3155" s="48"/>
      <c r="C3155" s="48"/>
      <c r="D3155" s="48"/>
      <c r="E3155" s="48"/>
      <c r="F3155" s="48"/>
      <c r="G3155" s="48"/>
      <c r="H3155" s="48"/>
      <c r="I3155" s="48"/>
      <c r="J3155" s="48"/>
    </row>
    <row r="3156" spans="1:10">
      <c r="A3156" s="48"/>
      <c r="B3156" s="48"/>
      <c r="C3156" s="48"/>
      <c r="D3156" s="48"/>
      <c r="E3156" s="48"/>
      <c r="F3156" s="48"/>
      <c r="G3156" s="48"/>
      <c r="H3156" s="48"/>
      <c r="I3156" s="48"/>
      <c r="J3156" s="48"/>
    </row>
    <row r="3157" spans="1:10">
      <c r="A3157" s="48"/>
      <c r="B3157" s="48"/>
      <c r="C3157" s="48"/>
      <c r="D3157" s="48"/>
      <c r="E3157" s="48"/>
      <c r="F3157" s="48"/>
      <c r="G3157" s="48"/>
      <c r="H3157" s="48"/>
      <c r="I3157" s="48"/>
      <c r="J3157" s="48"/>
    </row>
    <row r="3158" spans="1:10">
      <c r="A3158" s="48"/>
      <c r="B3158" s="48"/>
      <c r="C3158" s="48"/>
      <c r="D3158" s="48"/>
      <c r="E3158" s="48"/>
      <c r="F3158" s="48"/>
      <c r="G3158" s="48"/>
      <c r="H3158" s="48"/>
      <c r="I3158" s="48"/>
      <c r="J3158" s="48"/>
    </row>
    <row r="3159" spans="1:10">
      <c r="A3159" s="48"/>
      <c r="B3159" s="48"/>
      <c r="C3159" s="48"/>
      <c r="D3159" s="48"/>
      <c r="E3159" s="48"/>
      <c r="F3159" s="48"/>
      <c r="G3159" s="48"/>
      <c r="H3159" s="48"/>
      <c r="I3159" s="48"/>
      <c r="J3159" s="48"/>
    </row>
    <row r="3160" spans="1:10">
      <c r="A3160" s="48"/>
      <c r="B3160" s="48"/>
      <c r="C3160" s="48"/>
      <c r="D3160" s="48"/>
      <c r="E3160" s="48"/>
      <c r="F3160" s="48"/>
      <c r="G3160" s="48"/>
      <c r="H3160" s="48"/>
      <c r="I3160" s="48"/>
      <c r="J3160" s="48"/>
    </row>
    <row r="3161" spans="1:10">
      <c r="A3161" s="48"/>
      <c r="B3161" s="48"/>
      <c r="C3161" s="48"/>
      <c r="D3161" s="48"/>
      <c r="E3161" s="48"/>
      <c r="F3161" s="48"/>
      <c r="G3161" s="48"/>
      <c r="H3161" s="48"/>
      <c r="I3161" s="48"/>
      <c r="J3161" s="48"/>
    </row>
    <row r="3162" spans="1:10">
      <c r="A3162" s="48"/>
      <c r="B3162" s="48"/>
      <c r="C3162" s="48"/>
      <c r="D3162" s="48"/>
      <c r="E3162" s="48"/>
      <c r="F3162" s="48"/>
      <c r="G3162" s="48"/>
      <c r="H3162" s="48"/>
      <c r="I3162" s="48"/>
      <c r="J3162" s="48"/>
    </row>
    <row r="3163" spans="1:10">
      <c r="A3163" s="48"/>
      <c r="B3163" s="48"/>
      <c r="C3163" s="48"/>
      <c r="D3163" s="48"/>
      <c r="E3163" s="48"/>
      <c r="F3163" s="48"/>
      <c r="G3163" s="48"/>
      <c r="H3163" s="48"/>
      <c r="I3163" s="48"/>
      <c r="J3163" s="48"/>
    </row>
    <row r="3164" spans="1:10">
      <c r="A3164" s="48"/>
      <c r="B3164" s="48"/>
      <c r="C3164" s="48"/>
      <c r="D3164" s="48"/>
      <c r="E3164" s="48"/>
      <c r="F3164" s="48"/>
      <c r="G3164" s="48"/>
      <c r="H3164" s="48"/>
      <c r="I3164" s="48"/>
      <c r="J3164" s="48"/>
    </row>
    <row r="3165" spans="1:10">
      <c r="A3165" s="48"/>
      <c r="B3165" s="48"/>
      <c r="C3165" s="48"/>
      <c r="D3165" s="48"/>
      <c r="E3165" s="48"/>
      <c r="F3165" s="48"/>
      <c r="G3165" s="48"/>
      <c r="H3165" s="48"/>
      <c r="I3165" s="48"/>
      <c r="J3165" s="48"/>
    </row>
    <row r="3166" spans="1:10">
      <c r="A3166" s="48"/>
      <c r="B3166" s="48"/>
      <c r="C3166" s="48"/>
      <c r="D3166" s="48"/>
      <c r="E3166" s="48"/>
      <c r="F3166" s="48"/>
      <c r="G3166" s="48"/>
      <c r="H3166" s="48"/>
      <c r="I3166" s="48"/>
      <c r="J3166" s="48"/>
    </row>
    <row r="3167" spans="1:10">
      <c r="A3167" s="48"/>
      <c r="B3167" s="48"/>
      <c r="C3167" s="48"/>
      <c r="D3167" s="48"/>
      <c r="E3167" s="48"/>
      <c r="F3167" s="48"/>
      <c r="G3167" s="48"/>
      <c r="H3167" s="48"/>
      <c r="I3167" s="48"/>
      <c r="J3167" s="48"/>
    </row>
    <row r="3168" spans="1:10">
      <c r="A3168" s="48"/>
      <c r="B3168" s="48"/>
      <c r="C3168" s="48"/>
      <c r="D3168" s="48"/>
      <c r="E3168" s="48"/>
      <c r="F3168" s="48"/>
      <c r="G3168" s="48"/>
      <c r="H3168" s="48"/>
      <c r="I3168" s="48"/>
      <c r="J3168" s="48"/>
    </row>
    <row r="3169" spans="1:10">
      <c r="A3169" s="48"/>
      <c r="B3169" s="48"/>
      <c r="C3169" s="48"/>
      <c r="D3169" s="48"/>
      <c r="E3169" s="48"/>
      <c r="F3169" s="48"/>
      <c r="G3169" s="48"/>
      <c r="H3169" s="48"/>
      <c r="I3169" s="48"/>
      <c r="J3169" s="48"/>
    </row>
    <row r="3170" spans="1:10">
      <c r="A3170" s="48"/>
      <c r="B3170" s="48"/>
      <c r="C3170" s="48"/>
      <c r="D3170" s="48"/>
      <c r="E3170" s="48"/>
      <c r="F3170" s="48"/>
      <c r="G3170" s="48"/>
      <c r="H3170" s="48"/>
      <c r="I3170" s="48"/>
      <c r="J3170" s="48"/>
    </row>
    <row r="3171" spans="1:10">
      <c r="A3171" s="48"/>
      <c r="B3171" s="48"/>
      <c r="C3171" s="48"/>
      <c r="D3171" s="48"/>
      <c r="E3171" s="48"/>
      <c r="F3171" s="48"/>
      <c r="G3171" s="48"/>
      <c r="H3171" s="48"/>
      <c r="I3171" s="48"/>
      <c r="J3171" s="48"/>
    </row>
    <row r="3172" spans="1:10">
      <c r="A3172" s="48"/>
      <c r="B3172" s="48"/>
      <c r="C3172" s="48"/>
      <c r="D3172" s="48"/>
      <c r="E3172" s="48"/>
      <c r="F3172" s="48"/>
      <c r="G3172" s="48"/>
      <c r="H3172" s="48"/>
      <c r="I3172" s="48"/>
      <c r="J3172" s="48"/>
    </row>
    <row r="3173" spans="1:10">
      <c r="A3173" s="48"/>
      <c r="B3173" s="48"/>
      <c r="C3173" s="48"/>
      <c r="D3173" s="48"/>
      <c r="E3173" s="48"/>
      <c r="F3173" s="48"/>
      <c r="G3173" s="48"/>
      <c r="H3173" s="48"/>
      <c r="I3173" s="48"/>
      <c r="J3173" s="48"/>
    </row>
    <row r="3174" spans="1:10">
      <c r="A3174" s="48"/>
      <c r="B3174" s="48"/>
      <c r="C3174" s="48"/>
      <c r="D3174" s="48"/>
      <c r="E3174" s="48"/>
      <c r="F3174" s="48"/>
      <c r="G3174" s="48"/>
      <c r="H3174" s="48"/>
      <c r="I3174" s="48"/>
      <c r="J3174" s="48"/>
    </row>
    <row r="3175" spans="1:10">
      <c r="A3175" s="48"/>
      <c r="B3175" s="48"/>
      <c r="C3175" s="48"/>
      <c r="D3175" s="48"/>
      <c r="E3175" s="48"/>
      <c r="F3175" s="48"/>
      <c r="G3175" s="48"/>
      <c r="H3175" s="48"/>
      <c r="I3175" s="48"/>
      <c r="J3175" s="48"/>
    </row>
    <row r="3176" spans="1:10">
      <c r="A3176" s="48"/>
      <c r="B3176" s="48"/>
      <c r="C3176" s="48"/>
      <c r="D3176" s="48"/>
      <c r="E3176" s="48"/>
      <c r="F3176" s="48"/>
      <c r="G3176" s="48"/>
      <c r="H3176" s="48"/>
      <c r="I3176" s="48"/>
      <c r="J3176" s="48"/>
    </row>
    <row r="3177" spans="1:10">
      <c r="A3177" s="48"/>
      <c r="B3177" s="48"/>
      <c r="C3177" s="48"/>
      <c r="D3177" s="48"/>
      <c r="E3177" s="48"/>
      <c r="F3177" s="48"/>
      <c r="G3177" s="48"/>
      <c r="H3177" s="48"/>
      <c r="I3177" s="48"/>
      <c r="J3177" s="48"/>
    </row>
    <row r="3178" spans="1:10">
      <c r="A3178" s="48"/>
      <c r="B3178" s="48"/>
      <c r="C3178" s="48"/>
      <c r="D3178" s="48"/>
      <c r="E3178" s="48"/>
      <c r="F3178" s="48"/>
      <c r="G3178" s="48"/>
      <c r="H3178" s="48"/>
      <c r="I3178" s="48"/>
      <c r="J3178" s="48"/>
    </row>
    <row r="3179" spans="1:10">
      <c r="A3179" s="48"/>
      <c r="B3179" s="48"/>
      <c r="C3179" s="48"/>
      <c r="D3179" s="48"/>
      <c r="E3179" s="48"/>
      <c r="F3179" s="48"/>
      <c r="G3179" s="48"/>
      <c r="H3179" s="48"/>
      <c r="I3179" s="48"/>
      <c r="J3179" s="48"/>
    </row>
    <row r="3180" spans="1:10">
      <c r="A3180" s="48"/>
      <c r="B3180" s="48"/>
      <c r="C3180" s="48"/>
      <c r="D3180" s="48"/>
      <c r="E3180" s="48"/>
      <c r="F3180" s="48"/>
      <c r="G3180" s="48"/>
      <c r="H3180" s="48"/>
      <c r="I3180" s="48"/>
      <c r="J3180" s="48"/>
    </row>
    <row r="3181" spans="1:10">
      <c r="A3181" s="48"/>
      <c r="B3181" s="48"/>
      <c r="C3181" s="48"/>
      <c r="D3181" s="48"/>
      <c r="E3181" s="48"/>
      <c r="F3181" s="48"/>
      <c r="G3181" s="48"/>
      <c r="H3181" s="48"/>
      <c r="I3181" s="48"/>
      <c r="J3181" s="48"/>
    </row>
    <row r="3182" spans="1:10">
      <c r="A3182" s="48"/>
      <c r="B3182" s="48"/>
      <c r="C3182" s="48"/>
      <c r="D3182" s="48"/>
      <c r="E3182" s="48"/>
      <c r="F3182" s="48"/>
      <c r="G3182" s="48"/>
      <c r="H3182" s="48"/>
      <c r="I3182" s="48"/>
      <c r="J3182" s="48"/>
    </row>
    <row r="3183" spans="1:10">
      <c r="A3183" s="48"/>
      <c r="B3183" s="48"/>
      <c r="C3183" s="48"/>
      <c r="D3183" s="48"/>
      <c r="E3183" s="48"/>
      <c r="F3183" s="48"/>
      <c r="G3183" s="48"/>
      <c r="H3183" s="48"/>
      <c r="I3183" s="48"/>
      <c r="J3183" s="48"/>
    </row>
    <row r="3184" spans="1:10">
      <c r="A3184" s="48"/>
      <c r="B3184" s="48"/>
      <c r="C3184" s="48"/>
      <c r="D3184" s="48"/>
      <c r="E3184" s="48"/>
      <c r="F3184" s="48"/>
      <c r="G3184" s="48"/>
      <c r="H3184" s="48"/>
      <c r="I3184" s="48"/>
      <c r="J3184" s="48"/>
    </row>
    <row r="3185" spans="1:10">
      <c r="A3185" s="48"/>
      <c r="B3185" s="48"/>
      <c r="C3185" s="48"/>
      <c r="D3185" s="48"/>
      <c r="E3185" s="48"/>
      <c r="F3185" s="48"/>
      <c r="G3185" s="48"/>
      <c r="H3185" s="48"/>
      <c r="I3185" s="48"/>
      <c r="J3185" s="48"/>
    </row>
    <row r="3186" spans="1:10">
      <c r="A3186" s="48"/>
      <c r="B3186" s="48"/>
      <c r="C3186" s="48"/>
      <c r="D3186" s="48"/>
      <c r="E3186" s="48"/>
      <c r="F3186" s="48"/>
      <c r="G3186" s="48"/>
      <c r="H3186" s="48"/>
      <c r="I3186" s="48"/>
      <c r="J3186" s="48"/>
    </row>
    <row r="3187" spans="1:10">
      <c r="A3187" s="48"/>
      <c r="B3187" s="48"/>
      <c r="C3187" s="48"/>
      <c r="D3187" s="48"/>
      <c r="E3187" s="48"/>
      <c r="F3187" s="48"/>
      <c r="G3187" s="48"/>
      <c r="H3187" s="48"/>
      <c r="I3187" s="48"/>
      <c r="J3187" s="48"/>
    </row>
    <row r="3188" spans="1:10">
      <c r="A3188" s="48"/>
      <c r="B3188" s="48"/>
      <c r="C3188" s="48"/>
      <c r="D3188" s="48"/>
      <c r="E3188" s="48"/>
      <c r="F3188" s="48"/>
      <c r="G3188" s="48"/>
      <c r="H3188" s="48"/>
      <c r="I3188" s="48"/>
      <c r="J3188" s="48"/>
    </row>
    <row r="3189" spans="1:10">
      <c r="A3189" s="48"/>
      <c r="B3189" s="48"/>
      <c r="C3189" s="48"/>
      <c r="D3189" s="48"/>
      <c r="E3189" s="48"/>
      <c r="F3189" s="48"/>
      <c r="G3189" s="48"/>
      <c r="H3189" s="48"/>
      <c r="I3189" s="48"/>
      <c r="J3189" s="48"/>
    </row>
    <row r="3190" spans="1:10">
      <c r="A3190" s="48"/>
      <c r="B3190" s="48"/>
      <c r="C3190" s="48"/>
      <c r="D3190" s="48"/>
      <c r="E3190" s="48"/>
      <c r="F3190" s="48"/>
      <c r="G3190" s="48"/>
      <c r="H3190" s="48"/>
      <c r="I3190" s="48"/>
      <c r="J3190" s="48"/>
    </row>
    <row r="3191" spans="1:10">
      <c r="A3191" s="48"/>
      <c r="B3191" s="48"/>
      <c r="C3191" s="48"/>
      <c r="D3191" s="48"/>
      <c r="E3191" s="48"/>
      <c r="F3191" s="48"/>
      <c r="G3191" s="48"/>
      <c r="H3191" s="48"/>
      <c r="I3191" s="48"/>
      <c r="J3191" s="48"/>
    </row>
    <row r="3192" spans="1:10">
      <c r="A3192" s="48"/>
      <c r="B3192" s="48"/>
      <c r="C3192" s="48"/>
      <c r="D3192" s="48"/>
      <c r="E3192" s="48"/>
      <c r="F3192" s="48"/>
      <c r="G3192" s="48"/>
      <c r="H3192" s="48"/>
      <c r="I3192" s="48"/>
      <c r="J3192" s="48"/>
    </row>
    <row r="3193" spans="1:10">
      <c r="A3193" s="48"/>
      <c r="B3193" s="48"/>
      <c r="C3193" s="48"/>
      <c r="D3193" s="48"/>
      <c r="E3193" s="48"/>
      <c r="F3193" s="48"/>
      <c r="G3193" s="48"/>
      <c r="H3193" s="48"/>
      <c r="I3193" s="48"/>
      <c r="J3193" s="48"/>
    </row>
    <row r="3194" spans="1:10">
      <c r="A3194" s="48"/>
      <c r="B3194" s="48"/>
      <c r="C3194" s="48"/>
      <c r="D3194" s="48"/>
      <c r="E3194" s="48"/>
      <c r="F3194" s="48"/>
      <c r="G3194" s="48"/>
      <c r="H3194" s="48"/>
      <c r="I3194" s="48"/>
      <c r="J3194" s="48"/>
    </row>
    <row r="3195" spans="1:10">
      <c r="A3195" s="48"/>
      <c r="B3195" s="48"/>
      <c r="C3195" s="48"/>
      <c r="D3195" s="48"/>
      <c r="E3195" s="48"/>
      <c r="F3195" s="48"/>
      <c r="G3195" s="48"/>
      <c r="H3195" s="48"/>
      <c r="I3195" s="48"/>
      <c r="J3195" s="48"/>
    </row>
    <row r="3196" spans="1:10">
      <c r="A3196" s="48"/>
      <c r="B3196" s="48"/>
      <c r="C3196" s="48"/>
      <c r="D3196" s="48"/>
      <c r="E3196" s="48"/>
      <c r="F3196" s="48"/>
      <c r="G3196" s="48"/>
      <c r="H3196" s="48"/>
      <c r="I3196" s="48"/>
      <c r="J3196" s="48"/>
    </row>
    <row r="3197" spans="1:10">
      <c r="A3197" s="48"/>
      <c r="B3197" s="48"/>
      <c r="C3197" s="48"/>
      <c r="D3197" s="48"/>
      <c r="E3197" s="48"/>
      <c r="F3197" s="48"/>
      <c r="G3197" s="48"/>
      <c r="H3197" s="48"/>
      <c r="I3197" s="48"/>
      <c r="J3197" s="48"/>
    </row>
    <row r="3198" spans="1:10">
      <c r="A3198" s="48"/>
      <c r="B3198" s="48"/>
      <c r="C3198" s="48"/>
      <c r="D3198" s="48"/>
      <c r="E3198" s="48"/>
      <c r="F3198" s="48"/>
      <c r="G3198" s="48"/>
      <c r="H3198" s="48"/>
      <c r="I3198" s="48"/>
      <c r="J3198" s="48"/>
    </row>
    <row r="3199" spans="1:10">
      <c r="A3199" s="48"/>
      <c r="B3199" s="48"/>
      <c r="C3199" s="48"/>
      <c r="D3199" s="48"/>
      <c r="E3199" s="48"/>
      <c r="F3199" s="48"/>
      <c r="G3199" s="48"/>
      <c r="H3199" s="48"/>
      <c r="I3199" s="48"/>
      <c r="J3199" s="48"/>
    </row>
    <row r="3200" spans="1:10">
      <c r="A3200" s="48"/>
      <c r="B3200" s="48"/>
      <c r="C3200" s="48"/>
      <c r="D3200" s="48"/>
      <c r="E3200" s="48"/>
      <c r="F3200" s="48"/>
      <c r="G3200" s="48"/>
      <c r="H3200" s="48"/>
      <c r="I3200" s="48"/>
      <c r="J3200" s="48"/>
    </row>
    <row r="3201" spans="1:10">
      <c r="A3201" s="48"/>
      <c r="B3201" s="48"/>
      <c r="C3201" s="48"/>
      <c r="D3201" s="48"/>
      <c r="E3201" s="48"/>
      <c r="F3201" s="48"/>
      <c r="G3201" s="48"/>
      <c r="H3201" s="48"/>
      <c r="I3201" s="48"/>
      <c r="J3201" s="48"/>
    </row>
    <row r="3202" spans="1:10">
      <c r="A3202" s="48"/>
      <c r="B3202" s="48"/>
      <c r="C3202" s="48"/>
      <c r="D3202" s="48"/>
      <c r="E3202" s="48"/>
      <c r="F3202" s="48"/>
      <c r="G3202" s="48"/>
      <c r="H3202" s="48"/>
      <c r="I3202" s="48"/>
      <c r="J3202" s="48"/>
    </row>
    <row r="3203" spans="1:10">
      <c r="A3203" s="48"/>
      <c r="B3203" s="48"/>
      <c r="C3203" s="48"/>
      <c r="D3203" s="48"/>
      <c r="E3203" s="48"/>
      <c r="F3203" s="48"/>
      <c r="G3203" s="48"/>
      <c r="H3203" s="48"/>
      <c r="I3203" s="48"/>
      <c r="J3203" s="48"/>
    </row>
    <row r="3204" spans="1:10">
      <c r="A3204" s="48"/>
      <c r="B3204" s="48"/>
      <c r="C3204" s="48"/>
      <c r="D3204" s="48"/>
      <c r="E3204" s="48"/>
      <c r="F3204" s="48"/>
      <c r="G3204" s="48"/>
      <c r="H3204" s="48"/>
      <c r="I3204" s="48"/>
      <c r="J3204" s="48"/>
    </row>
    <row r="3205" spans="1:10">
      <c r="A3205" s="48"/>
      <c r="B3205" s="48"/>
      <c r="C3205" s="48"/>
      <c r="D3205" s="48"/>
      <c r="E3205" s="48"/>
      <c r="F3205" s="48"/>
      <c r="G3205" s="48"/>
      <c r="H3205" s="48"/>
      <c r="I3205" s="48"/>
      <c r="J3205" s="48"/>
    </row>
    <row r="3206" spans="1:10">
      <c r="A3206" s="48"/>
      <c r="B3206" s="48"/>
      <c r="C3206" s="48"/>
      <c r="D3206" s="48"/>
      <c r="E3206" s="48"/>
      <c r="F3206" s="48"/>
      <c r="G3206" s="48"/>
      <c r="H3206" s="48"/>
      <c r="I3206" s="48"/>
      <c r="J3206" s="48"/>
    </row>
    <row r="3207" spans="1:10">
      <c r="A3207" s="48"/>
      <c r="B3207" s="48"/>
      <c r="C3207" s="48"/>
      <c r="D3207" s="48"/>
      <c r="E3207" s="48"/>
      <c r="F3207" s="48"/>
      <c r="G3207" s="48"/>
      <c r="H3207" s="48"/>
      <c r="I3207" s="48"/>
      <c r="J3207" s="48"/>
    </row>
    <row r="3208" spans="1:10">
      <c r="A3208" s="48"/>
      <c r="B3208" s="48"/>
      <c r="C3208" s="48"/>
      <c r="D3208" s="48"/>
      <c r="E3208" s="48"/>
      <c r="F3208" s="48"/>
      <c r="G3208" s="48"/>
      <c r="H3208" s="48"/>
      <c r="I3208" s="48"/>
      <c r="J3208" s="48"/>
    </row>
    <row r="3209" spans="1:10">
      <c r="A3209" s="48"/>
      <c r="B3209" s="48"/>
      <c r="C3209" s="48"/>
      <c r="D3209" s="48"/>
      <c r="E3209" s="48"/>
      <c r="F3209" s="48"/>
      <c r="G3209" s="48"/>
      <c r="H3209" s="48"/>
      <c r="I3209" s="48"/>
      <c r="J3209" s="48"/>
    </row>
    <row r="3210" spans="1:10">
      <c r="A3210" s="48"/>
      <c r="B3210" s="48"/>
      <c r="C3210" s="48"/>
      <c r="D3210" s="48"/>
      <c r="E3210" s="48"/>
      <c r="F3210" s="48"/>
      <c r="G3210" s="48"/>
      <c r="H3210" s="48"/>
      <c r="I3210" s="48"/>
      <c r="J3210" s="48"/>
    </row>
    <row r="3211" spans="1:10">
      <c r="A3211" s="48"/>
      <c r="B3211" s="48"/>
      <c r="C3211" s="48"/>
      <c r="D3211" s="48"/>
      <c r="E3211" s="48"/>
      <c r="F3211" s="48"/>
      <c r="G3211" s="48"/>
      <c r="H3211" s="48"/>
      <c r="I3211" s="48"/>
      <c r="J3211" s="48"/>
    </row>
    <row r="3212" spans="1:10">
      <c r="A3212" s="48"/>
      <c r="B3212" s="48"/>
      <c r="C3212" s="48"/>
      <c r="D3212" s="48"/>
      <c r="E3212" s="48"/>
      <c r="F3212" s="48"/>
      <c r="G3212" s="48"/>
      <c r="H3212" s="48"/>
      <c r="I3212" s="48"/>
      <c r="J3212" s="48"/>
    </row>
    <row r="3213" spans="1:10">
      <c r="A3213" s="48"/>
      <c r="B3213" s="48"/>
      <c r="C3213" s="48"/>
      <c r="D3213" s="48"/>
      <c r="E3213" s="48"/>
      <c r="F3213" s="48"/>
      <c r="G3213" s="48"/>
      <c r="H3213" s="48"/>
      <c r="I3213" s="48"/>
      <c r="J3213" s="48"/>
    </row>
    <row r="3214" spans="1:10">
      <c r="A3214" s="48"/>
      <c r="B3214" s="48"/>
      <c r="C3214" s="48"/>
      <c r="D3214" s="48"/>
      <c r="E3214" s="48"/>
      <c r="F3214" s="48"/>
      <c r="G3214" s="48"/>
      <c r="H3214" s="48"/>
      <c r="I3214" s="48"/>
      <c r="J3214" s="48"/>
    </row>
    <row r="3215" spans="1:10">
      <c r="A3215" s="48"/>
      <c r="B3215" s="48"/>
      <c r="C3215" s="48"/>
      <c r="D3215" s="48"/>
      <c r="E3215" s="48"/>
      <c r="F3215" s="48"/>
      <c r="G3215" s="48"/>
      <c r="H3215" s="48"/>
      <c r="I3215" s="48"/>
      <c r="J3215" s="48"/>
    </row>
    <row r="3216" spans="1:10">
      <c r="A3216" s="48"/>
      <c r="B3216" s="48"/>
      <c r="C3216" s="48"/>
      <c r="D3216" s="48"/>
      <c r="E3216" s="48"/>
      <c r="F3216" s="48"/>
      <c r="G3216" s="48"/>
      <c r="H3216" s="48"/>
      <c r="I3216" s="48"/>
      <c r="J3216" s="48"/>
    </row>
    <row r="3217" spans="1:10">
      <c r="A3217" s="48"/>
      <c r="B3217" s="48"/>
      <c r="C3217" s="48"/>
      <c r="D3217" s="48"/>
      <c r="E3217" s="48"/>
      <c r="F3217" s="48"/>
      <c r="G3217" s="48"/>
      <c r="H3217" s="48"/>
      <c r="I3217" s="48"/>
      <c r="J3217" s="48"/>
    </row>
    <row r="3218" spans="1:10">
      <c r="A3218" s="48"/>
      <c r="B3218" s="48"/>
      <c r="C3218" s="48"/>
      <c r="D3218" s="48"/>
      <c r="E3218" s="48"/>
      <c r="F3218" s="48"/>
      <c r="G3218" s="48"/>
      <c r="H3218" s="48"/>
      <c r="I3218" s="48"/>
      <c r="J3218" s="48"/>
    </row>
    <row r="3219" spans="1:10">
      <c r="A3219" s="48"/>
      <c r="B3219" s="48"/>
      <c r="C3219" s="48"/>
      <c r="D3219" s="48"/>
      <c r="E3219" s="48"/>
      <c r="F3219" s="48"/>
      <c r="G3219" s="48"/>
      <c r="H3219" s="48"/>
      <c r="I3219" s="48"/>
      <c r="J3219" s="48"/>
    </row>
    <row r="3220" spans="1:10">
      <c r="A3220" s="48"/>
      <c r="B3220" s="48"/>
      <c r="C3220" s="48"/>
      <c r="D3220" s="48"/>
      <c r="E3220" s="48"/>
      <c r="F3220" s="48"/>
      <c r="G3220" s="48"/>
      <c r="H3220" s="48"/>
      <c r="I3220" s="48"/>
      <c r="J3220" s="48"/>
    </row>
    <row r="3221" spans="1:10">
      <c r="A3221" s="48"/>
      <c r="B3221" s="48"/>
      <c r="C3221" s="48"/>
      <c r="D3221" s="48"/>
      <c r="E3221" s="48"/>
      <c r="F3221" s="48"/>
      <c r="G3221" s="48"/>
      <c r="H3221" s="48"/>
      <c r="I3221" s="48"/>
      <c r="J3221" s="48"/>
    </row>
    <row r="3222" spans="1:10">
      <c r="A3222" s="48"/>
      <c r="B3222" s="48"/>
      <c r="C3222" s="48"/>
      <c r="D3222" s="48"/>
      <c r="E3222" s="48"/>
      <c r="F3222" s="48"/>
      <c r="G3222" s="48"/>
      <c r="H3222" s="48"/>
      <c r="I3222" s="48"/>
      <c r="J3222" s="48"/>
    </row>
    <row r="3223" spans="1:10">
      <c r="A3223" s="48"/>
      <c r="B3223" s="48"/>
      <c r="C3223" s="48"/>
      <c r="D3223" s="48"/>
      <c r="E3223" s="48"/>
      <c r="F3223" s="48"/>
      <c r="G3223" s="48"/>
      <c r="H3223" s="48"/>
      <c r="I3223" s="48"/>
      <c r="J3223" s="48"/>
    </row>
    <row r="3224" spans="1:10">
      <c r="A3224" s="48"/>
      <c r="B3224" s="48"/>
      <c r="C3224" s="48"/>
      <c r="D3224" s="48"/>
      <c r="E3224" s="48"/>
      <c r="F3224" s="48"/>
      <c r="G3224" s="48"/>
      <c r="H3224" s="48"/>
      <c r="I3224" s="48"/>
      <c r="J3224" s="48"/>
    </row>
    <row r="3225" spans="1:10">
      <c r="A3225" s="48"/>
      <c r="B3225" s="48"/>
      <c r="C3225" s="48"/>
      <c r="D3225" s="48"/>
      <c r="E3225" s="48"/>
      <c r="F3225" s="48"/>
      <c r="G3225" s="48"/>
      <c r="H3225" s="48"/>
      <c r="I3225" s="48"/>
      <c r="J3225" s="48"/>
    </row>
    <row r="3226" spans="1:10">
      <c r="A3226" s="48"/>
      <c r="B3226" s="48"/>
      <c r="C3226" s="48"/>
      <c r="D3226" s="48"/>
      <c r="E3226" s="48"/>
      <c r="F3226" s="48"/>
      <c r="G3226" s="48"/>
      <c r="H3226" s="48"/>
      <c r="I3226" s="48"/>
      <c r="J3226" s="48"/>
    </row>
    <row r="3227" spans="1:10">
      <c r="A3227" s="48"/>
      <c r="B3227" s="48"/>
      <c r="C3227" s="48"/>
      <c r="D3227" s="48"/>
      <c r="E3227" s="48"/>
      <c r="F3227" s="48"/>
      <c r="G3227" s="48"/>
      <c r="H3227" s="48"/>
      <c r="I3227" s="48"/>
      <c r="J3227" s="48"/>
    </row>
    <row r="3228" spans="1:10">
      <c r="A3228" s="48"/>
      <c r="B3228" s="48"/>
      <c r="C3228" s="48"/>
      <c r="D3228" s="48"/>
      <c r="E3228" s="48"/>
      <c r="F3228" s="48"/>
      <c r="G3228" s="48"/>
      <c r="H3228" s="48"/>
      <c r="I3228" s="48"/>
      <c r="J3228" s="48"/>
    </row>
    <row r="3229" spans="1:10">
      <c r="A3229" s="48"/>
      <c r="B3229" s="48"/>
      <c r="C3229" s="48"/>
      <c r="D3229" s="48"/>
      <c r="E3229" s="48"/>
      <c r="F3229" s="48"/>
      <c r="G3229" s="48"/>
      <c r="H3229" s="48"/>
      <c r="I3229" s="48"/>
      <c r="J3229" s="48"/>
    </row>
    <row r="3230" spans="1:10">
      <c r="A3230" s="48"/>
      <c r="B3230" s="48"/>
      <c r="C3230" s="48"/>
      <c r="D3230" s="48"/>
      <c r="E3230" s="48"/>
      <c r="F3230" s="48"/>
      <c r="G3230" s="48"/>
      <c r="H3230" s="48"/>
      <c r="I3230" s="48"/>
      <c r="J3230" s="48"/>
    </row>
    <row r="3231" spans="1:10">
      <c r="A3231" s="48"/>
      <c r="B3231" s="48"/>
      <c r="C3231" s="48"/>
      <c r="D3231" s="48"/>
      <c r="E3231" s="48"/>
      <c r="F3231" s="48"/>
      <c r="G3231" s="48"/>
      <c r="H3231" s="48"/>
      <c r="I3231" s="48"/>
      <c r="J3231" s="48"/>
    </row>
    <row r="3232" spans="1:10">
      <c r="A3232" s="48"/>
      <c r="B3232" s="48"/>
      <c r="C3232" s="48"/>
      <c r="D3232" s="48"/>
      <c r="E3232" s="48"/>
      <c r="F3232" s="48"/>
      <c r="G3232" s="48"/>
      <c r="H3232" s="48"/>
      <c r="I3232" s="48"/>
      <c r="J3232" s="48"/>
    </row>
    <row r="3233" spans="1:10">
      <c r="A3233" s="48"/>
      <c r="B3233" s="48"/>
      <c r="C3233" s="48"/>
      <c r="D3233" s="48"/>
      <c r="E3233" s="48"/>
      <c r="F3233" s="48"/>
      <c r="G3233" s="48"/>
      <c r="H3233" s="48"/>
      <c r="I3233" s="48"/>
      <c r="J3233" s="48"/>
    </row>
    <row r="3234" spans="1:10">
      <c r="A3234" s="48"/>
      <c r="B3234" s="48"/>
      <c r="C3234" s="48"/>
      <c r="D3234" s="48"/>
      <c r="E3234" s="48"/>
      <c r="F3234" s="48"/>
      <c r="G3234" s="48"/>
      <c r="H3234" s="48"/>
      <c r="I3234" s="48"/>
      <c r="J3234" s="48"/>
    </row>
    <row r="3235" spans="1:10">
      <c r="A3235" s="48"/>
      <c r="B3235" s="48"/>
      <c r="C3235" s="48"/>
      <c r="D3235" s="48"/>
      <c r="E3235" s="48"/>
      <c r="F3235" s="48"/>
      <c r="G3235" s="48"/>
      <c r="H3235" s="48"/>
      <c r="I3235" s="48"/>
      <c r="J3235" s="48"/>
    </row>
    <row r="3236" spans="1:10">
      <c r="A3236" s="48"/>
      <c r="B3236" s="48"/>
      <c r="C3236" s="48"/>
      <c r="D3236" s="48"/>
      <c r="E3236" s="48"/>
      <c r="F3236" s="48"/>
      <c r="G3236" s="48"/>
      <c r="H3236" s="48"/>
      <c r="I3236" s="48"/>
      <c r="J3236" s="48"/>
    </row>
    <row r="3237" spans="1:10">
      <c r="A3237" s="48"/>
      <c r="B3237" s="48"/>
      <c r="C3237" s="48"/>
      <c r="D3237" s="48"/>
      <c r="E3237" s="48"/>
      <c r="F3237" s="48"/>
      <c r="G3237" s="48"/>
      <c r="H3237" s="48"/>
      <c r="I3237" s="48"/>
      <c r="J3237" s="48"/>
    </row>
    <row r="3238" spans="1:10">
      <c r="A3238" s="48"/>
      <c r="B3238" s="48"/>
      <c r="C3238" s="48"/>
      <c r="D3238" s="48"/>
      <c r="E3238" s="48"/>
      <c r="F3238" s="48"/>
      <c r="G3238" s="48"/>
      <c r="H3238" s="48"/>
      <c r="I3238" s="48"/>
      <c r="J3238" s="48"/>
    </row>
    <row r="3239" spans="1:10">
      <c r="A3239" s="48"/>
      <c r="B3239" s="48"/>
      <c r="C3239" s="48"/>
      <c r="D3239" s="48"/>
      <c r="E3239" s="48"/>
      <c r="F3239" s="48"/>
      <c r="G3239" s="48"/>
      <c r="H3239" s="48"/>
      <c r="I3239" s="48"/>
      <c r="J3239" s="48"/>
    </row>
    <row r="3240" spans="1:10">
      <c r="A3240" s="48"/>
      <c r="B3240" s="48"/>
      <c r="C3240" s="48"/>
      <c r="D3240" s="48"/>
      <c r="E3240" s="48"/>
      <c r="F3240" s="48"/>
      <c r="G3240" s="48"/>
      <c r="H3240" s="48"/>
      <c r="I3240" s="48"/>
      <c r="J3240" s="48"/>
    </row>
    <row r="3241" spans="1:10">
      <c r="A3241" s="48"/>
      <c r="B3241" s="48"/>
      <c r="C3241" s="48"/>
      <c r="D3241" s="48"/>
      <c r="E3241" s="48"/>
      <c r="F3241" s="48"/>
      <c r="G3241" s="48"/>
      <c r="H3241" s="48"/>
      <c r="I3241" s="48"/>
      <c r="J3241" s="48"/>
    </row>
    <row r="3242" spans="1:10">
      <c r="A3242" s="48"/>
      <c r="B3242" s="48"/>
      <c r="C3242" s="48"/>
      <c r="D3242" s="48"/>
      <c r="E3242" s="48"/>
      <c r="F3242" s="48"/>
      <c r="G3242" s="48"/>
      <c r="H3242" s="48"/>
      <c r="I3242" s="48"/>
      <c r="J3242" s="48"/>
    </row>
    <row r="3243" spans="1:10">
      <c r="A3243" s="48"/>
      <c r="B3243" s="48"/>
      <c r="C3243" s="48"/>
      <c r="D3243" s="48"/>
      <c r="E3243" s="48"/>
      <c r="F3243" s="48"/>
      <c r="G3243" s="48"/>
      <c r="H3243" s="48"/>
      <c r="I3243" s="48"/>
      <c r="J3243" s="48"/>
    </row>
    <row r="3244" spans="1:10">
      <c r="A3244" s="48"/>
      <c r="B3244" s="48"/>
      <c r="C3244" s="48"/>
      <c r="D3244" s="48"/>
      <c r="E3244" s="48"/>
      <c r="F3244" s="48"/>
      <c r="G3244" s="48"/>
      <c r="H3244" s="48"/>
      <c r="I3244" s="48"/>
      <c r="J3244" s="48"/>
    </row>
    <row r="3245" spans="1:10">
      <c r="A3245" s="48"/>
      <c r="B3245" s="48"/>
      <c r="C3245" s="48"/>
      <c r="D3245" s="48"/>
      <c r="E3245" s="48"/>
      <c r="F3245" s="48"/>
      <c r="G3245" s="48"/>
      <c r="H3245" s="48"/>
      <c r="I3245" s="48"/>
      <c r="J3245" s="48"/>
    </row>
    <row r="3246" spans="1:10">
      <c r="A3246" s="48"/>
      <c r="B3246" s="48"/>
      <c r="C3246" s="48"/>
      <c r="D3246" s="48"/>
      <c r="E3246" s="48"/>
      <c r="F3246" s="48"/>
      <c r="G3246" s="48"/>
      <c r="H3246" s="48"/>
      <c r="I3246" s="48"/>
      <c r="J3246" s="48"/>
    </row>
    <row r="3247" spans="1:10">
      <c r="A3247" s="48"/>
      <c r="B3247" s="48"/>
      <c r="C3247" s="48"/>
      <c r="D3247" s="48"/>
      <c r="E3247" s="48"/>
      <c r="F3247" s="48"/>
      <c r="G3247" s="48"/>
      <c r="H3247" s="48"/>
      <c r="I3247" s="48"/>
      <c r="J3247" s="48"/>
    </row>
    <row r="3248" spans="1:10">
      <c r="A3248" s="48"/>
      <c r="B3248" s="48"/>
      <c r="C3248" s="48"/>
      <c r="D3248" s="48"/>
      <c r="E3248" s="48"/>
      <c r="F3248" s="48"/>
      <c r="G3248" s="48"/>
      <c r="H3248" s="48"/>
      <c r="I3248" s="48"/>
      <c r="J3248" s="48"/>
    </row>
    <row r="3249" spans="1:10">
      <c r="A3249" s="48"/>
      <c r="B3249" s="48"/>
      <c r="C3249" s="48"/>
      <c r="D3249" s="48"/>
      <c r="E3249" s="48"/>
      <c r="F3249" s="48"/>
      <c r="G3249" s="48"/>
      <c r="H3249" s="48"/>
      <c r="I3249" s="48"/>
      <c r="J3249" s="48"/>
    </row>
    <row r="3250" spans="1:10">
      <c r="A3250" s="48"/>
      <c r="B3250" s="48"/>
      <c r="C3250" s="48"/>
      <c r="D3250" s="48"/>
      <c r="E3250" s="48"/>
      <c r="F3250" s="48"/>
      <c r="G3250" s="48"/>
      <c r="H3250" s="48"/>
      <c r="I3250" s="48"/>
      <c r="J3250" s="48"/>
    </row>
    <row r="3251" spans="1:10">
      <c r="A3251" s="48"/>
      <c r="B3251" s="48"/>
      <c r="C3251" s="48"/>
      <c r="D3251" s="48"/>
      <c r="E3251" s="48"/>
      <c r="F3251" s="48"/>
      <c r="G3251" s="48"/>
      <c r="H3251" s="48"/>
      <c r="I3251" s="48"/>
      <c r="J3251" s="48"/>
    </row>
    <row r="3252" spans="1:10">
      <c r="A3252" s="48"/>
      <c r="B3252" s="48"/>
      <c r="C3252" s="48"/>
      <c r="D3252" s="48"/>
      <c r="E3252" s="48"/>
      <c r="F3252" s="48"/>
      <c r="G3252" s="48"/>
      <c r="H3252" s="48"/>
      <c r="I3252" s="48"/>
      <c r="J3252" s="48"/>
    </row>
    <row r="3253" spans="1:10">
      <c r="A3253" s="48"/>
      <c r="B3253" s="48"/>
      <c r="C3253" s="48"/>
      <c r="D3253" s="48"/>
      <c r="E3253" s="48"/>
      <c r="F3253" s="48"/>
      <c r="G3253" s="48"/>
      <c r="H3253" s="48"/>
      <c r="I3253" s="48"/>
      <c r="J3253" s="48"/>
    </row>
    <row r="3254" spans="1:10">
      <c r="A3254" s="48"/>
      <c r="B3254" s="48"/>
      <c r="C3254" s="48"/>
      <c r="D3254" s="48"/>
      <c r="E3254" s="48"/>
      <c r="F3254" s="48"/>
      <c r="G3254" s="48"/>
      <c r="H3254" s="48"/>
      <c r="I3254" s="48"/>
      <c r="J3254" s="48"/>
    </row>
    <row r="3255" spans="1:10">
      <c r="A3255" s="48"/>
      <c r="B3255" s="48"/>
      <c r="C3255" s="48"/>
      <c r="D3255" s="48"/>
      <c r="E3255" s="48"/>
      <c r="F3255" s="48"/>
      <c r="G3255" s="48"/>
      <c r="H3255" s="48"/>
      <c r="I3255" s="48"/>
      <c r="J3255" s="48"/>
    </row>
    <row r="3256" spans="1:10">
      <c r="A3256" s="48"/>
      <c r="B3256" s="48"/>
      <c r="C3256" s="48"/>
      <c r="D3256" s="48"/>
      <c r="E3256" s="48"/>
      <c r="F3256" s="48"/>
      <c r="G3256" s="48"/>
      <c r="H3256" s="48"/>
      <c r="I3256" s="48"/>
      <c r="J3256" s="48"/>
    </row>
    <row r="3257" spans="1:10">
      <c r="A3257" s="48"/>
      <c r="B3257" s="48"/>
      <c r="C3257" s="48"/>
      <c r="D3257" s="48"/>
      <c r="E3257" s="48"/>
      <c r="F3257" s="48"/>
      <c r="G3257" s="48"/>
      <c r="H3257" s="48"/>
      <c r="I3257" s="48"/>
      <c r="J3257" s="48"/>
    </row>
    <row r="3258" spans="1:10">
      <c r="A3258" s="48"/>
      <c r="B3258" s="48"/>
      <c r="C3258" s="48"/>
      <c r="D3258" s="48"/>
      <c r="E3258" s="48"/>
      <c r="F3258" s="48"/>
      <c r="G3258" s="48"/>
      <c r="H3258" s="48"/>
      <c r="I3258" s="48"/>
      <c r="J3258" s="48"/>
    </row>
    <row r="3259" spans="1:10">
      <c r="A3259" s="48"/>
      <c r="B3259" s="48"/>
      <c r="C3259" s="48"/>
      <c r="D3259" s="48"/>
      <c r="E3259" s="48"/>
      <c r="F3259" s="48"/>
      <c r="G3259" s="48"/>
      <c r="H3259" s="48"/>
      <c r="I3259" s="48"/>
      <c r="J3259" s="48"/>
    </row>
    <row r="3260" spans="1:10">
      <c r="A3260" s="48"/>
      <c r="B3260" s="48"/>
      <c r="C3260" s="48"/>
      <c r="D3260" s="48"/>
      <c r="E3260" s="48"/>
      <c r="F3260" s="48"/>
      <c r="G3260" s="48"/>
      <c r="H3260" s="48"/>
      <c r="I3260" s="48"/>
      <c r="J3260" s="48"/>
    </row>
    <row r="3261" spans="1:10">
      <c r="A3261" s="48"/>
      <c r="B3261" s="48"/>
      <c r="C3261" s="48"/>
      <c r="D3261" s="48"/>
      <c r="E3261" s="48"/>
      <c r="F3261" s="48"/>
      <c r="G3261" s="48"/>
      <c r="H3261" s="48"/>
      <c r="I3261" s="48"/>
      <c r="J3261" s="48"/>
    </row>
    <row r="3262" spans="1:10">
      <c r="A3262" s="48"/>
      <c r="B3262" s="48"/>
      <c r="C3262" s="48"/>
      <c r="D3262" s="48"/>
      <c r="E3262" s="48"/>
      <c r="F3262" s="48"/>
      <c r="G3262" s="48"/>
      <c r="H3262" s="48"/>
      <c r="I3262" s="48"/>
      <c r="J3262" s="48"/>
    </row>
    <row r="3263" spans="1:10">
      <c r="A3263" s="48"/>
      <c r="B3263" s="48"/>
      <c r="C3263" s="48"/>
      <c r="D3263" s="48"/>
      <c r="E3263" s="48"/>
      <c r="F3263" s="48"/>
      <c r="G3263" s="48"/>
      <c r="H3263" s="48"/>
      <c r="I3263" s="48"/>
      <c r="J3263" s="48"/>
    </row>
    <row r="3264" spans="1:10">
      <c r="A3264" s="48"/>
      <c r="B3264" s="48"/>
      <c r="C3264" s="48"/>
      <c r="D3264" s="48"/>
      <c r="E3264" s="48"/>
      <c r="F3264" s="48"/>
      <c r="G3264" s="48"/>
      <c r="H3264" s="48"/>
      <c r="I3264" s="48"/>
      <c r="J3264" s="48"/>
    </row>
    <row r="3265" spans="1:10">
      <c r="A3265" s="48"/>
      <c r="B3265" s="48"/>
      <c r="C3265" s="48"/>
      <c r="D3265" s="48"/>
      <c r="E3265" s="48"/>
      <c r="F3265" s="48"/>
      <c r="G3265" s="48"/>
      <c r="H3265" s="48"/>
      <c r="I3265" s="48"/>
      <c r="J3265" s="48"/>
    </row>
    <row r="3266" spans="1:10">
      <c r="A3266" s="48"/>
      <c r="B3266" s="48"/>
      <c r="C3266" s="48"/>
      <c r="D3266" s="48"/>
      <c r="E3266" s="48"/>
      <c r="F3266" s="48"/>
      <c r="G3266" s="48"/>
      <c r="H3266" s="48"/>
      <c r="I3266" s="48"/>
      <c r="J3266" s="48"/>
    </row>
    <row r="3267" spans="1:10">
      <c r="A3267" s="48"/>
      <c r="B3267" s="48"/>
      <c r="C3267" s="48"/>
      <c r="D3267" s="48"/>
      <c r="E3267" s="48"/>
      <c r="F3267" s="48"/>
      <c r="G3267" s="48"/>
      <c r="H3267" s="48"/>
      <c r="I3267" s="48"/>
      <c r="J3267" s="48"/>
    </row>
    <row r="3268" spans="1:10">
      <c r="A3268" s="48"/>
      <c r="B3268" s="48"/>
      <c r="C3268" s="48"/>
      <c r="D3268" s="48"/>
      <c r="E3268" s="48"/>
      <c r="F3268" s="48"/>
      <c r="G3268" s="48"/>
      <c r="H3268" s="48"/>
      <c r="I3268" s="48"/>
      <c r="J3268" s="48"/>
    </row>
    <row r="3269" spans="1:10">
      <c r="A3269" s="48"/>
      <c r="B3269" s="48"/>
      <c r="C3269" s="48"/>
      <c r="D3269" s="48"/>
      <c r="E3269" s="48"/>
      <c r="F3269" s="48"/>
      <c r="G3269" s="48"/>
      <c r="H3269" s="48"/>
      <c r="I3269" s="48"/>
      <c r="J3269" s="48"/>
    </row>
    <row r="3270" spans="1:10">
      <c r="A3270" s="48"/>
      <c r="B3270" s="48"/>
      <c r="C3270" s="48"/>
      <c r="D3270" s="48"/>
      <c r="E3270" s="48"/>
      <c r="F3270" s="48"/>
      <c r="G3270" s="48"/>
      <c r="H3270" s="48"/>
      <c r="I3270" s="48"/>
      <c r="J3270" s="48"/>
    </row>
    <row r="3271" spans="1:10">
      <c r="A3271" s="48"/>
      <c r="B3271" s="48"/>
      <c r="C3271" s="48"/>
      <c r="D3271" s="48"/>
      <c r="E3271" s="48"/>
      <c r="F3271" s="48"/>
      <c r="G3271" s="48"/>
      <c r="H3271" s="48"/>
      <c r="I3271" s="48"/>
      <c r="J3271" s="48"/>
    </row>
    <row r="3272" spans="1:10">
      <c r="A3272" s="48"/>
      <c r="B3272" s="48"/>
      <c r="C3272" s="48"/>
      <c r="D3272" s="48"/>
      <c r="E3272" s="48"/>
      <c r="F3272" s="48"/>
      <c r="G3272" s="48"/>
      <c r="H3272" s="48"/>
      <c r="I3272" s="48"/>
      <c r="J3272" s="48"/>
    </row>
    <row r="3273" spans="1:10">
      <c r="A3273" s="48"/>
      <c r="B3273" s="48"/>
      <c r="C3273" s="48"/>
      <c r="D3273" s="48"/>
      <c r="E3273" s="48"/>
      <c r="F3273" s="48"/>
      <c r="G3273" s="48"/>
      <c r="H3273" s="48"/>
      <c r="I3273" s="48"/>
      <c r="J3273" s="48"/>
    </row>
    <row r="3274" spans="1:10">
      <c r="A3274" s="48"/>
      <c r="B3274" s="48"/>
      <c r="C3274" s="48"/>
      <c r="D3274" s="48"/>
      <c r="E3274" s="48"/>
      <c r="F3274" s="48"/>
      <c r="G3274" s="48"/>
      <c r="H3274" s="48"/>
      <c r="I3274" s="48"/>
      <c r="J3274" s="48"/>
    </row>
    <row r="3275" spans="1:10">
      <c r="A3275" s="48"/>
      <c r="B3275" s="48"/>
      <c r="C3275" s="48"/>
      <c r="D3275" s="48"/>
      <c r="E3275" s="48"/>
      <c r="F3275" s="48"/>
      <c r="G3275" s="48"/>
      <c r="H3275" s="48"/>
      <c r="I3275" s="48"/>
      <c r="J3275" s="48"/>
    </row>
    <row r="3276" spans="1:10">
      <c r="A3276" s="48"/>
      <c r="B3276" s="48"/>
      <c r="C3276" s="48"/>
      <c r="D3276" s="48"/>
      <c r="E3276" s="48"/>
      <c r="F3276" s="48"/>
      <c r="G3276" s="48"/>
      <c r="H3276" s="48"/>
      <c r="I3276" s="48"/>
      <c r="J3276" s="48"/>
    </row>
    <row r="3277" spans="1:10">
      <c r="A3277" s="48"/>
      <c r="B3277" s="48"/>
      <c r="C3277" s="48"/>
      <c r="D3277" s="48"/>
      <c r="E3277" s="48"/>
      <c r="F3277" s="48"/>
      <c r="G3277" s="48"/>
      <c r="H3277" s="48"/>
      <c r="I3277" s="48"/>
      <c r="J3277" s="48"/>
    </row>
    <row r="3278" spans="1:10">
      <c r="A3278" s="48"/>
      <c r="B3278" s="48"/>
      <c r="C3278" s="48"/>
      <c r="D3278" s="48"/>
      <c r="E3278" s="48"/>
      <c r="F3278" s="48"/>
      <c r="G3278" s="48"/>
      <c r="H3278" s="48"/>
      <c r="I3278" s="48"/>
      <c r="J3278" s="48"/>
    </row>
    <row r="3279" spans="1:10">
      <c r="A3279" s="48"/>
      <c r="B3279" s="48"/>
      <c r="C3279" s="48"/>
      <c r="D3279" s="48"/>
      <c r="E3279" s="48"/>
      <c r="F3279" s="48"/>
      <c r="G3279" s="48"/>
      <c r="H3279" s="48"/>
      <c r="I3279" s="48"/>
      <c r="J3279" s="48"/>
    </row>
    <row r="3280" spans="1:10">
      <c r="A3280" s="48"/>
      <c r="B3280" s="48"/>
      <c r="C3280" s="48"/>
      <c r="D3280" s="48"/>
      <c r="E3280" s="48"/>
      <c r="F3280" s="48"/>
      <c r="G3280" s="48"/>
      <c r="H3280" s="48"/>
      <c r="I3280" s="48"/>
      <c r="J3280" s="48"/>
    </row>
    <row r="3281" spans="1:10">
      <c r="A3281" s="48"/>
      <c r="B3281" s="48"/>
      <c r="C3281" s="48"/>
      <c r="D3281" s="48"/>
      <c r="E3281" s="48"/>
      <c r="F3281" s="48"/>
      <c r="G3281" s="48"/>
      <c r="H3281" s="48"/>
      <c r="I3281" s="48"/>
      <c r="J3281" s="48"/>
    </row>
    <row r="3282" spans="1:10">
      <c r="A3282" s="48"/>
      <c r="B3282" s="48"/>
      <c r="C3282" s="48"/>
      <c r="D3282" s="48"/>
      <c r="E3282" s="48"/>
      <c r="F3282" s="48"/>
      <c r="G3282" s="48"/>
      <c r="H3282" s="48"/>
      <c r="I3282" s="48"/>
      <c r="J3282" s="48"/>
    </row>
    <row r="3283" spans="1:10">
      <c r="A3283" s="48"/>
      <c r="B3283" s="48"/>
      <c r="C3283" s="48"/>
      <c r="D3283" s="48"/>
      <c r="E3283" s="48"/>
      <c r="F3283" s="48"/>
      <c r="G3283" s="48"/>
      <c r="H3283" s="48"/>
      <c r="I3283" s="48"/>
      <c r="J3283" s="48"/>
    </row>
    <row r="3284" spans="1:10">
      <c r="A3284" s="48"/>
      <c r="B3284" s="48"/>
      <c r="C3284" s="48"/>
      <c r="D3284" s="48"/>
      <c r="E3284" s="48"/>
      <c r="F3284" s="48"/>
      <c r="G3284" s="48"/>
      <c r="H3284" s="48"/>
      <c r="I3284" s="48"/>
      <c r="J3284" s="48"/>
    </row>
    <row r="3285" spans="1:10">
      <c r="A3285" s="48"/>
      <c r="B3285" s="48"/>
      <c r="C3285" s="48"/>
      <c r="D3285" s="48"/>
      <c r="E3285" s="48"/>
      <c r="F3285" s="48"/>
      <c r="G3285" s="48"/>
      <c r="H3285" s="48"/>
      <c r="I3285" s="48"/>
      <c r="J3285" s="48"/>
    </row>
    <row r="3286" spans="1:10">
      <c r="A3286" s="48"/>
      <c r="B3286" s="48"/>
      <c r="C3286" s="48"/>
      <c r="D3286" s="48"/>
      <c r="E3286" s="48"/>
      <c r="F3286" s="48"/>
      <c r="G3286" s="48"/>
      <c r="H3286" s="48"/>
      <c r="I3286" s="48"/>
      <c r="J3286" s="48"/>
    </row>
    <row r="3287" spans="1:10">
      <c r="A3287" s="48"/>
      <c r="B3287" s="48"/>
      <c r="C3287" s="48"/>
      <c r="D3287" s="48"/>
      <c r="E3287" s="48"/>
      <c r="F3287" s="48"/>
      <c r="G3287" s="48"/>
      <c r="H3287" s="48"/>
      <c r="I3287" s="48"/>
      <c r="J3287" s="48"/>
    </row>
    <row r="3288" spans="1:10">
      <c r="A3288" s="48"/>
      <c r="B3288" s="48"/>
      <c r="C3288" s="48"/>
      <c r="D3288" s="48"/>
      <c r="E3288" s="48"/>
      <c r="F3288" s="48"/>
      <c r="G3288" s="48"/>
      <c r="H3288" s="48"/>
      <c r="I3288" s="48"/>
      <c r="J3288" s="48"/>
    </row>
    <row r="3289" spans="1:10">
      <c r="A3289" s="48"/>
      <c r="B3289" s="48"/>
      <c r="C3289" s="48"/>
      <c r="D3289" s="48"/>
      <c r="E3289" s="48"/>
      <c r="F3289" s="48"/>
      <c r="G3289" s="48"/>
      <c r="H3289" s="48"/>
      <c r="I3289" s="48"/>
      <c r="J3289" s="48"/>
    </row>
    <row r="3290" spans="1:10">
      <c r="A3290" s="48"/>
      <c r="B3290" s="48"/>
      <c r="C3290" s="48"/>
      <c r="D3290" s="48"/>
      <c r="E3290" s="48"/>
      <c r="F3290" s="48"/>
      <c r="G3290" s="48"/>
      <c r="H3290" s="48"/>
      <c r="I3290" s="48"/>
      <c r="J3290" s="48"/>
    </row>
    <row r="3291" spans="1:10">
      <c r="A3291" s="48"/>
      <c r="B3291" s="48"/>
      <c r="C3291" s="48"/>
      <c r="D3291" s="48"/>
      <c r="E3291" s="48"/>
      <c r="F3291" s="48"/>
      <c r="G3291" s="48"/>
      <c r="H3291" s="48"/>
      <c r="I3291" s="48"/>
      <c r="J3291" s="48"/>
    </row>
    <row r="3292" spans="1:10">
      <c r="A3292" s="48"/>
      <c r="B3292" s="48"/>
      <c r="C3292" s="48"/>
      <c r="D3292" s="48"/>
      <c r="E3292" s="48"/>
      <c r="F3292" s="48"/>
      <c r="G3292" s="48"/>
      <c r="H3292" s="48"/>
      <c r="I3292" s="48"/>
      <c r="J3292" s="48"/>
    </row>
    <row r="3293" spans="1:10">
      <c r="A3293" s="48"/>
      <c r="B3293" s="48"/>
      <c r="C3293" s="48"/>
      <c r="D3293" s="48"/>
      <c r="E3293" s="48"/>
      <c r="F3293" s="48"/>
      <c r="G3293" s="48"/>
      <c r="H3293" s="48"/>
      <c r="I3293" s="48"/>
      <c r="J3293" s="48"/>
    </row>
    <row r="3294" spans="1:10">
      <c r="A3294" s="48"/>
      <c r="B3294" s="48"/>
      <c r="C3294" s="48"/>
      <c r="D3294" s="48"/>
      <c r="E3294" s="48"/>
      <c r="F3294" s="48"/>
      <c r="G3294" s="48"/>
      <c r="H3294" s="48"/>
      <c r="I3294" s="48"/>
      <c r="J3294" s="48"/>
    </row>
    <row r="3295" spans="1:10">
      <c r="A3295" s="48"/>
      <c r="B3295" s="48"/>
      <c r="C3295" s="48"/>
      <c r="D3295" s="48"/>
      <c r="E3295" s="48"/>
      <c r="F3295" s="48"/>
      <c r="G3295" s="48"/>
      <c r="H3295" s="48"/>
      <c r="I3295" s="48"/>
      <c r="J3295" s="48"/>
    </row>
    <row r="3296" spans="1:10">
      <c r="A3296" s="48"/>
      <c r="B3296" s="48"/>
      <c r="C3296" s="48"/>
      <c r="D3296" s="48"/>
      <c r="E3296" s="48"/>
      <c r="F3296" s="48"/>
      <c r="G3296" s="48"/>
      <c r="H3296" s="48"/>
      <c r="I3296" s="48"/>
      <c r="J3296" s="48"/>
    </row>
    <row r="3297" spans="1:10">
      <c r="A3297" s="48"/>
      <c r="B3297" s="48"/>
      <c r="C3297" s="48"/>
      <c r="D3297" s="48"/>
      <c r="E3297" s="48"/>
      <c r="F3297" s="48"/>
      <c r="G3297" s="48"/>
      <c r="H3297" s="48"/>
      <c r="I3297" s="48"/>
      <c r="J3297" s="48"/>
    </row>
    <row r="3298" spans="1:10">
      <c r="A3298" s="48"/>
      <c r="B3298" s="48"/>
      <c r="C3298" s="48"/>
      <c r="D3298" s="48"/>
      <c r="E3298" s="48"/>
      <c r="F3298" s="48"/>
      <c r="G3298" s="48"/>
      <c r="H3298" s="48"/>
      <c r="I3298" s="48"/>
      <c r="J3298" s="48"/>
    </row>
    <row r="3299" spans="1:10">
      <c r="A3299" s="48"/>
      <c r="B3299" s="48"/>
      <c r="C3299" s="48"/>
      <c r="D3299" s="48"/>
      <c r="E3299" s="48"/>
      <c r="F3299" s="48"/>
      <c r="G3299" s="48"/>
      <c r="H3299" s="48"/>
      <c r="I3299" s="48"/>
      <c r="J3299" s="48"/>
    </row>
    <row r="3300" spans="1:10">
      <c r="A3300" s="48"/>
      <c r="B3300" s="48"/>
      <c r="C3300" s="48"/>
      <c r="D3300" s="48"/>
      <c r="E3300" s="48"/>
      <c r="F3300" s="48"/>
      <c r="G3300" s="48"/>
      <c r="H3300" s="48"/>
      <c r="I3300" s="48"/>
      <c r="J3300" s="48"/>
    </row>
    <row r="3301" spans="1:10">
      <c r="A3301" s="48"/>
      <c r="B3301" s="48"/>
      <c r="C3301" s="48"/>
      <c r="D3301" s="48"/>
      <c r="E3301" s="48"/>
      <c r="F3301" s="48"/>
      <c r="G3301" s="48"/>
      <c r="H3301" s="48"/>
      <c r="I3301" s="48"/>
      <c r="J3301" s="48"/>
    </row>
    <row r="3302" spans="1:10">
      <c r="A3302" s="48"/>
      <c r="B3302" s="48"/>
      <c r="C3302" s="48"/>
      <c r="D3302" s="48"/>
      <c r="E3302" s="48"/>
      <c r="F3302" s="48"/>
      <c r="G3302" s="48"/>
      <c r="H3302" s="48"/>
      <c r="I3302" s="48"/>
      <c r="J3302" s="48"/>
    </row>
    <row r="3303" spans="1:10">
      <c r="A3303" s="48"/>
      <c r="B3303" s="48"/>
      <c r="C3303" s="48"/>
      <c r="D3303" s="48"/>
      <c r="E3303" s="48"/>
      <c r="F3303" s="48"/>
      <c r="G3303" s="48"/>
      <c r="H3303" s="48"/>
      <c r="I3303" s="48"/>
      <c r="J3303" s="48"/>
    </row>
    <row r="3304" spans="1:10">
      <c r="A3304" s="48"/>
      <c r="B3304" s="48"/>
      <c r="C3304" s="48"/>
      <c r="D3304" s="48"/>
      <c r="E3304" s="48"/>
      <c r="F3304" s="48"/>
      <c r="G3304" s="48"/>
      <c r="H3304" s="48"/>
      <c r="I3304" s="48"/>
      <c r="J3304" s="48"/>
    </row>
    <row r="3305" spans="1:10">
      <c r="A3305" s="48"/>
      <c r="B3305" s="48"/>
      <c r="C3305" s="48"/>
      <c r="D3305" s="48"/>
      <c r="E3305" s="48"/>
      <c r="F3305" s="48"/>
      <c r="G3305" s="48"/>
      <c r="H3305" s="48"/>
      <c r="I3305" s="48"/>
      <c r="J3305" s="48"/>
    </row>
    <row r="3306" spans="1:10">
      <c r="A3306" s="48"/>
      <c r="B3306" s="48"/>
      <c r="C3306" s="48"/>
      <c r="D3306" s="48"/>
      <c r="E3306" s="48"/>
      <c r="F3306" s="48"/>
      <c r="G3306" s="48"/>
      <c r="H3306" s="48"/>
      <c r="I3306" s="48"/>
      <c r="J3306" s="48"/>
    </row>
    <row r="3307" spans="1:10">
      <c r="A3307" s="48"/>
      <c r="B3307" s="48"/>
      <c r="C3307" s="48"/>
      <c r="D3307" s="48"/>
      <c r="E3307" s="48"/>
      <c r="F3307" s="48"/>
      <c r="G3307" s="48"/>
      <c r="H3307" s="48"/>
      <c r="I3307" s="48"/>
      <c r="J3307" s="48"/>
    </row>
    <row r="3308" spans="1:10">
      <c r="A3308" s="48"/>
      <c r="B3308" s="48"/>
      <c r="C3308" s="48"/>
      <c r="D3308" s="48"/>
      <c r="E3308" s="48"/>
      <c r="F3308" s="48"/>
      <c r="G3308" s="48"/>
      <c r="H3308" s="48"/>
      <c r="I3308" s="48"/>
      <c r="J3308" s="48"/>
    </row>
    <row r="3309" spans="1:10">
      <c r="A3309" s="48"/>
      <c r="B3309" s="48"/>
      <c r="C3309" s="48"/>
      <c r="D3309" s="48"/>
      <c r="E3309" s="48"/>
      <c r="F3309" s="48"/>
      <c r="G3309" s="48"/>
      <c r="H3309" s="48"/>
      <c r="I3309" s="48"/>
      <c r="J3309" s="48"/>
    </row>
    <row r="3310" spans="1:10">
      <c r="A3310" s="48"/>
      <c r="B3310" s="48"/>
      <c r="C3310" s="48"/>
      <c r="D3310" s="48"/>
      <c r="E3310" s="48"/>
      <c r="F3310" s="48"/>
      <c r="G3310" s="48"/>
      <c r="H3310" s="48"/>
      <c r="I3310" s="48"/>
      <c r="J3310" s="48"/>
    </row>
    <row r="3311" spans="1:10">
      <c r="A3311" s="48"/>
      <c r="B3311" s="48"/>
      <c r="C3311" s="48"/>
      <c r="D3311" s="48"/>
      <c r="E3311" s="48"/>
      <c r="F3311" s="48"/>
      <c r="G3311" s="48"/>
      <c r="H3311" s="48"/>
      <c r="I3311" s="48"/>
      <c r="J3311" s="48"/>
    </row>
    <row r="3312" spans="1:10">
      <c r="A3312" s="48"/>
      <c r="B3312" s="48"/>
      <c r="C3312" s="48"/>
      <c r="D3312" s="48"/>
      <c r="E3312" s="48"/>
      <c r="F3312" s="48"/>
      <c r="G3312" s="48"/>
      <c r="H3312" s="48"/>
      <c r="I3312" s="48"/>
      <c r="J3312" s="48"/>
    </row>
    <row r="3313" spans="1:10">
      <c r="A3313" s="48"/>
      <c r="B3313" s="48"/>
      <c r="C3313" s="48"/>
      <c r="D3313" s="48"/>
      <c r="E3313" s="48"/>
      <c r="F3313" s="48"/>
      <c r="G3313" s="48"/>
      <c r="H3313" s="48"/>
      <c r="I3313" s="48"/>
      <c r="J3313" s="48"/>
    </row>
    <row r="3314" spans="1:10">
      <c r="A3314" s="48"/>
      <c r="B3314" s="48"/>
      <c r="C3314" s="48"/>
      <c r="D3314" s="48"/>
      <c r="E3314" s="48"/>
      <c r="F3314" s="48"/>
      <c r="G3314" s="48"/>
      <c r="H3314" s="48"/>
      <c r="I3314" s="48"/>
      <c r="J3314" s="48"/>
    </row>
    <row r="3315" spans="1:10">
      <c r="A3315" s="48"/>
      <c r="B3315" s="48"/>
      <c r="C3315" s="48"/>
      <c r="D3315" s="48"/>
      <c r="E3315" s="48"/>
      <c r="F3315" s="48"/>
      <c r="G3315" s="48"/>
      <c r="H3315" s="48"/>
      <c r="I3315" s="48"/>
      <c r="J3315" s="48"/>
    </row>
    <row r="3316" spans="1:10">
      <c r="A3316" s="48"/>
      <c r="B3316" s="48"/>
      <c r="C3316" s="48"/>
      <c r="D3316" s="48"/>
      <c r="E3316" s="48"/>
      <c r="F3316" s="48"/>
      <c r="G3316" s="48"/>
      <c r="H3316" s="48"/>
      <c r="I3316" s="48"/>
      <c r="J3316" s="48"/>
    </row>
    <row r="3317" spans="1:10">
      <c r="A3317" s="48"/>
      <c r="B3317" s="48"/>
      <c r="C3317" s="48"/>
      <c r="D3317" s="48"/>
      <c r="E3317" s="48"/>
      <c r="F3317" s="48"/>
      <c r="G3317" s="48"/>
      <c r="H3317" s="48"/>
      <c r="I3317" s="48"/>
      <c r="J3317" s="48"/>
    </row>
    <row r="3318" spans="1:10">
      <c r="A3318" s="48"/>
      <c r="B3318" s="48"/>
      <c r="C3318" s="48"/>
      <c r="D3318" s="48"/>
      <c r="E3318" s="48"/>
      <c r="F3318" s="48"/>
      <c r="G3318" s="48"/>
      <c r="H3318" s="48"/>
      <c r="I3318" s="48"/>
      <c r="J3318" s="48"/>
    </row>
    <row r="3319" spans="1:10">
      <c r="A3319" s="48"/>
      <c r="B3319" s="48"/>
      <c r="C3319" s="48"/>
      <c r="D3319" s="48"/>
      <c r="E3319" s="48"/>
      <c r="F3319" s="48"/>
      <c r="G3319" s="48"/>
      <c r="H3319" s="48"/>
      <c r="I3319" s="48"/>
      <c r="J3319" s="48"/>
    </row>
    <row r="3320" spans="1:10">
      <c r="A3320" s="48"/>
      <c r="B3320" s="48"/>
      <c r="C3320" s="48"/>
      <c r="D3320" s="48"/>
      <c r="E3320" s="48"/>
      <c r="F3320" s="48"/>
      <c r="G3320" s="48"/>
      <c r="H3320" s="48"/>
      <c r="I3320" s="48"/>
      <c r="J3320" s="48"/>
    </row>
    <row r="3321" spans="1:10">
      <c r="A3321" s="48"/>
      <c r="B3321" s="48"/>
      <c r="C3321" s="48"/>
      <c r="D3321" s="48"/>
      <c r="E3321" s="48"/>
      <c r="F3321" s="48"/>
      <c r="G3321" s="48"/>
      <c r="H3321" s="48"/>
      <c r="I3321" s="48"/>
      <c r="J3321" s="48"/>
    </row>
    <row r="3322" spans="1:10">
      <c r="A3322" s="48"/>
      <c r="B3322" s="48"/>
      <c r="C3322" s="48"/>
      <c r="D3322" s="48"/>
      <c r="E3322" s="48"/>
      <c r="F3322" s="48"/>
      <c r="G3322" s="48"/>
      <c r="H3322" s="48"/>
      <c r="I3322" s="48"/>
      <c r="J3322" s="48"/>
    </row>
    <row r="3323" spans="1:10">
      <c r="A3323" s="48"/>
      <c r="B3323" s="48"/>
      <c r="C3323" s="48"/>
      <c r="D3323" s="48"/>
      <c r="E3323" s="48"/>
      <c r="F3323" s="48"/>
      <c r="G3323" s="48"/>
      <c r="H3323" s="48"/>
      <c r="I3323" s="48"/>
      <c r="J3323" s="48"/>
    </row>
    <row r="3324" spans="1:10">
      <c r="A3324" s="48"/>
      <c r="B3324" s="48"/>
      <c r="C3324" s="48"/>
      <c r="D3324" s="48"/>
      <c r="E3324" s="48"/>
      <c r="F3324" s="48"/>
      <c r="G3324" s="48"/>
      <c r="H3324" s="48"/>
      <c r="I3324" s="48"/>
      <c r="J3324" s="48"/>
    </row>
    <row r="3325" spans="1:10">
      <c r="A3325" s="48"/>
      <c r="B3325" s="48"/>
      <c r="C3325" s="48"/>
      <c r="D3325" s="48"/>
      <c r="E3325" s="48"/>
      <c r="F3325" s="48"/>
      <c r="G3325" s="48"/>
      <c r="H3325" s="48"/>
      <c r="I3325" s="48"/>
      <c r="J3325" s="48"/>
    </row>
    <row r="3326" spans="1:10">
      <c r="A3326" s="48"/>
      <c r="B3326" s="48"/>
      <c r="C3326" s="48"/>
      <c r="D3326" s="48"/>
      <c r="E3326" s="48"/>
      <c r="F3326" s="48"/>
      <c r="G3326" s="48"/>
      <c r="H3326" s="48"/>
      <c r="I3326" s="48"/>
      <c r="J3326" s="48"/>
    </row>
    <row r="3327" spans="1:10">
      <c r="A3327" s="48"/>
      <c r="B3327" s="48"/>
      <c r="C3327" s="48"/>
      <c r="D3327" s="48"/>
      <c r="E3327" s="48"/>
      <c r="F3327" s="48"/>
      <c r="G3327" s="48"/>
      <c r="H3327" s="48"/>
      <c r="I3327" s="48"/>
      <c r="J3327" s="48"/>
    </row>
    <row r="3328" spans="1:10">
      <c r="A3328" s="48"/>
      <c r="B3328" s="48"/>
      <c r="C3328" s="48"/>
      <c r="D3328" s="48"/>
      <c r="E3328" s="48"/>
      <c r="F3328" s="48"/>
      <c r="G3328" s="48"/>
      <c r="H3328" s="48"/>
      <c r="I3328" s="48"/>
      <c r="J3328" s="48"/>
    </row>
    <row r="3329" spans="1:10">
      <c r="A3329" s="48"/>
      <c r="B3329" s="48"/>
      <c r="C3329" s="48"/>
      <c r="D3329" s="48"/>
      <c r="E3329" s="48"/>
      <c r="F3329" s="48"/>
      <c r="G3329" s="48"/>
      <c r="H3329" s="48"/>
      <c r="I3329" s="48"/>
      <c r="J3329" s="48"/>
    </row>
    <row r="3330" spans="1:10">
      <c r="A3330" s="48"/>
      <c r="B3330" s="48"/>
      <c r="C3330" s="48"/>
      <c r="D3330" s="48"/>
      <c r="E3330" s="48"/>
      <c r="F3330" s="48"/>
      <c r="G3330" s="48"/>
      <c r="H3330" s="48"/>
      <c r="I3330" s="48"/>
      <c r="J3330" s="48"/>
    </row>
    <row r="3331" spans="1:10">
      <c r="A3331" s="48"/>
      <c r="B3331" s="48"/>
      <c r="C3331" s="48"/>
      <c r="D3331" s="48"/>
      <c r="E3331" s="48"/>
      <c r="F3331" s="48"/>
      <c r="G3331" s="48"/>
      <c r="H3331" s="48"/>
      <c r="I3331" s="48"/>
      <c r="J3331" s="48"/>
    </row>
    <row r="3332" spans="1:10">
      <c r="A3332" s="48"/>
      <c r="B3332" s="48"/>
      <c r="C3332" s="48"/>
      <c r="D3332" s="48"/>
      <c r="E3332" s="48"/>
      <c r="F3332" s="48"/>
      <c r="G3332" s="48"/>
      <c r="H3332" s="48"/>
      <c r="I3332" s="48"/>
      <c r="J3332" s="48"/>
    </row>
    <row r="3333" spans="1:10">
      <c r="A3333" s="48"/>
      <c r="B3333" s="48"/>
      <c r="C3333" s="48"/>
      <c r="D3333" s="48"/>
      <c r="E3333" s="48"/>
      <c r="F3333" s="48"/>
      <c r="G3333" s="48"/>
      <c r="H3333" s="48"/>
      <c r="I3333" s="48"/>
      <c r="J3333" s="48"/>
    </row>
    <row r="3334" spans="1:10">
      <c r="A3334" s="48"/>
      <c r="B3334" s="48"/>
      <c r="C3334" s="48"/>
      <c r="D3334" s="48"/>
      <c r="E3334" s="48"/>
      <c r="F3334" s="48"/>
      <c r="G3334" s="48"/>
      <c r="H3334" s="48"/>
      <c r="I3334" s="48"/>
      <c r="J3334" s="48"/>
    </row>
    <row r="3335" spans="1:10">
      <c r="A3335" s="48"/>
      <c r="B3335" s="48"/>
      <c r="C3335" s="48"/>
      <c r="D3335" s="48"/>
      <c r="E3335" s="48"/>
      <c r="F3335" s="48"/>
      <c r="G3335" s="48"/>
      <c r="H3335" s="48"/>
      <c r="I3335" s="48"/>
      <c r="J3335" s="48"/>
    </row>
    <row r="3336" spans="1:10">
      <c r="A3336" s="48"/>
      <c r="B3336" s="48"/>
      <c r="C3336" s="48"/>
      <c r="D3336" s="48"/>
      <c r="E3336" s="48"/>
      <c r="F3336" s="48"/>
      <c r="G3336" s="48"/>
      <c r="H3336" s="48"/>
      <c r="I3336" s="48"/>
      <c r="J3336" s="48"/>
    </row>
    <row r="3337" spans="1:10">
      <c r="A3337" s="48"/>
      <c r="B3337" s="48"/>
      <c r="C3337" s="48"/>
      <c r="D3337" s="48"/>
      <c r="E3337" s="48"/>
      <c r="F3337" s="48"/>
      <c r="G3337" s="48"/>
      <c r="H3337" s="48"/>
      <c r="I3337" s="48"/>
      <c r="J3337" s="48"/>
    </row>
    <row r="3338" spans="1:10">
      <c r="A3338" s="48"/>
      <c r="B3338" s="48"/>
      <c r="C3338" s="48"/>
      <c r="D3338" s="48"/>
      <c r="E3338" s="48"/>
      <c r="F3338" s="48"/>
      <c r="G3338" s="48"/>
      <c r="H3338" s="48"/>
      <c r="I3338" s="48"/>
      <c r="J3338" s="48"/>
    </row>
    <row r="3339" spans="1:10">
      <c r="A3339" s="48"/>
      <c r="B3339" s="48"/>
      <c r="C3339" s="48"/>
      <c r="D3339" s="48"/>
      <c r="E3339" s="48"/>
      <c r="F3339" s="48"/>
      <c r="G3339" s="48"/>
      <c r="H3339" s="48"/>
      <c r="I3339" s="48"/>
      <c r="J3339" s="48"/>
    </row>
    <row r="3340" spans="1:10">
      <c r="A3340" s="48"/>
      <c r="B3340" s="48"/>
      <c r="C3340" s="48"/>
      <c r="D3340" s="48"/>
      <c r="E3340" s="48"/>
      <c r="F3340" s="48"/>
      <c r="G3340" s="48"/>
      <c r="H3340" s="48"/>
      <c r="I3340" s="48"/>
      <c r="J3340" s="48"/>
    </row>
    <row r="3341" spans="1:10">
      <c r="A3341" s="48"/>
      <c r="B3341" s="48"/>
      <c r="C3341" s="48"/>
      <c r="D3341" s="48"/>
      <c r="E3341" s="48"/>
      <c r="F3341" s="48"/>
      <c r="G3341" s="48"/>
      <c r="H3341" s="48"/>
      <c r="I3341" s="48"/>
      <c r="J3341" s="48"/>
    </row>
    <row r="3342" spans="1:10">
      <c r="A3342" s="48"/>
      <c r="B3342" s="48"/>
      <c r="C3342" s="48"/>
      <c r="D3342" s="48"/>
      <c r="E3342" s="48"/>
      <c r="F3342" s="48"/>
      <c r="G3342" s="48"/>
      <c r="H3342" s="48"/>
      <c r="I3342" s="48"/>
      <c r="J3342" s="48"/>
    </row>
    <row r="3343" spans="1:10">
      <c r="A3343" s="48"/>
      <c r="B3343" s="48"/>
      <c r="C3343" s="48"/>
      <c r="D3343" s="48"/>
      <c r="E3343" s="48"/>
      <c r="F3343" s="48"/>
      <c r="G3343" s="48"/>
      <c r="H3343" s="48"/>
      <c r="I3343" s="48"/>
      <c r="J3343" s="48"/>
    </row>
    <row r="3344" spans="1:10">
      <c r="A3344" s="48"/>
      <c r="B3344" s="48"/>
      <c r="C3344" s="48"/>
      <c r="D3344" s="48"/>
      <c r="E3344" s="48"/>
      <c r="F3344" s="48"/>
      <c r="G3344" s="48"/>
      <c r="H3344" s="48"/>
      <c r="I3344" s="48"/>
      <c r="J3344" s="48"/>
    </row>
    <row r="3345" spans="1:10">
      <c r="A3345" s="48"/>
      <c r="B3345" s="48"/>
      <c r="C3345" s="48"/>
      <c r="D3345" s="48"/>
      <c r="E3345" s="48"/>
      <c r="F3345" s="48"/>
      <c r="G3345" s="48"/>
      <c r="H3345" s="48"/>
      <c r="I3345" s="48"/>
      <c r="J3345" s="48"/>
    </row>
    <row r="3346" spans="1:10">
      <c r="A3346" s="48"/>
      <c r="B3346" s="48"/>
      <c r="C3346" s="48"/>
      <c r="D3346" s="48"/>
      <c r="E3346" s="48"/>
      <c r="F3346" s="48"/>
      <c r="G3346" s="48"/>
      <c r="H3346" s="48"/>
      <c r="I3346" s="48"/>
      <c r="J3346" s="48"/>
    </row>
    <row r="3347" spans="1:10">
      <c r="A3347" s="48"/>
      <c r="B3347" s="48"/>
      <c r="C3347" s="48"/>
      <c r="D3347" s="48"/>
      <c r="E3347" s="48"/>
      <c r="F3347" s="48"/>
      <c r="G3347" s="48"/>
      <c r="H3347" s="48"/>
      <c r="I3347" s="48"/>
      <c r="J3347" s="48"/>
    </row>
    <row r="3348" spans="1:10">
      <c r="A3348" s="48"/>
      <c r="B3348" s="48"/>
      <c r="C3348" s="48"/>
      <c r="D3348" s="48"/>
      <c r="E3348" s="48"/>
      <c r="F3348" s="48"/>
      <c r="G3348" s="48"/>
      <c r="H3348" s="48"/>
      <c r="I3348" s="48"/>
      <c r="J3348" s="48"/>
    </row>
    <row r="3349" spans="1:10">
      <c r="A3349" s="48"/>
      <c r="B3349" s="48"/>
      <c r="C3349" s="48"/>
      <c r="D3349" s="48"/>
      <c r="E3349" s="48"/>
      <c r="F3349" s="48"/>
      <c r="G3349" s="48"/>
      <c r="H3349" s="48"/>
      <c r="I3349" s="48"/>
      <c r="J3349" s="48"/>
    </row>
    <row r="3350" spans="1:10">
      <c r="A3350" s="48"/>
      <c r="B3350" s="48"/>
      <c r="C3350" s="48"/>
      <c r="D3350" s="48"/>
      <c r="E3350" s="48"/>
      <c r="F3350" s="48"/>
      <c r="G3350" s="48"/>
      <c r="H3350" s="48"/>
      <c r="I3350" s="48"/>
      <c r="J3350" s="48"/>
    </row>
    <row r="3351" spans="1:10">
      <c r="A3351" s="48"/>
      <c r="B3351" s="48"/>
      <c r="C3351" s="48"/>
      <c r="D3351" s="48"/>
      <c r="E3351" s="48"/>
      <c r="F3351" s="48"/>
      <c r="G3351" s="48"/>
      <c r="H3351" s="48"/>
      <c r="I3351" s="48"/>
      <c r="J3351" s="48"/>
    </row>
    <row r="3352" spans="1:10">
      <c r="A3352" s="48"/>
      <c r="B3352" s="48"/>
      <c r="C3352" s="48"/>
      <c r="D3352" s="48"/>
      <c r="E3352" s="48"/>
      <c r="F3352" s="48"/>
      <c r="G3352" s="48"/>
      <c r="H3352" s="48"/>
      <c r="I3352" s="48"/>
      <c r="J3352" s="48"/>
    </row>
    <row r="3353" spans="1:10">
      <c r="A3353" s="48"/>
      <c r="B3353" s="48"/>
      <c r="C3353" s="48"/>
      <c r="D3353" s="48"/>
      <c r="E3353" s="48"/>
      <c r="F3353" s="48"/>
      <c r="G3353" s="48"/>
      <c r="H3353" s="48"/>
      <c r="I3353" s="48"/>
      <c r="J3353" s="48"/>
    </row>
    <row r="3354" spans="1:10">
      <c r="A3354" s="48"/>
      <c r="B3354" s="48"/>
      <c r="C3354" s="48"/>
      <c r="D3354" s="48"/>
      <c r="E3354" s="48"/>
      <c r="F3354" s="48"/>
      <c r="G3354" s="48"/>
      <c r="H3354" s="48"/>
      <c r="I3354" s="48"/>
      <c r="J3354" s="48"/>
    </row>
    <row r="3355" spans="1:10">
      <c r="A3355" s="48"/>
      <c r="B3355" s="48"/>
      <c r="C3355" s="48"/>
      <c r="D3355" s="48"/>
      <c r="E3355" s="48"/>
      <c r="F3355" s="48"/>
      <c r="G3355" s="48"/>
      <c r="H3355" s="48"/>
      <c r="I3355" s="48"/>
      <c r="J3355" s="48"/>
    </row>
    <row r="3356" spans="1:10">
      <c r="A3356" s="48"/>
      <c r="B3356" s="48"/>
      <c r="C3356" s="48"/>
      <c r="D3356" s="48"/>
      <c r="E3356" s="48"/>
      <c r="F3356" s="48"/>
      <c r="G3356" s="48"/>
      <c r="H3356" s="48"/>
      <c r="I3356" s="48"/>
      <c r="J3356" s="48"/>
    </row>
    <row r="3357" spans="1:10">
      <c r="A3357" s="48"/>
      <c r="B3357" s="48"/>
      <c r="C3357" s="48"/>
      <c r="D3357" s="48"/>
      <c r="E3357" s="48"/>
      <c r="F3357" s="48"/>
      <c r="G3357" s="48"/>
      <c r="H3357" s="48"/>
      <c r="I3357" s="48"/>
      <c r="J3357" s="48"/>
    </row>
    <row r="3358" spans="1:10">
      <c r="A3358" s="48"/>
      <c r="B3358" s="48"/>
      <c r="C3358" s="48"/>
      <c r="D3358" s="48"/>
      <c r="E3358" s="48"/>
      <c r="F3358" s="48"/>
      <c r="G3358" s="48"/>
      <c r="H3358" s="48"/>
      <c r="I3358" s="48"/>
      <c r="J3358" s="48"/>
    </row>
    <row r="3359" spans="1:10">
      <c r="A3359" s="48"/>
      <c r="B3359" s="48"/>
      <c r="C3359" s="48"/>
      <c r="D3359" s="48"/>
      <c r="E3359" s="48"/>
      <c r="F3359" s="48"/>
      <c r="G3359" s="48"/>
      <c r="H3359" s="48"/>
      <c r="I3359" s="48"/>
      <c r="J3359" s="48"/>
    </row>
    <row r="3360" spans="1:10">
      <c r="A3360" s="48"/>
      <c r="B3360" s="48"/>
      <c r="C3360" s="48"/>
      <c r="D3360" s="48"/>
      <c r="E3360" s="48"/>
      <c r="F3360" s="48"/>
      <c r="G3360" s="48"/>
      <c r="H3360" s="48"/>
      <c r="I3360" s="48"/>
      <c r="J3360" s="48"/>
    </row>
    <row r="3361" spans="1:10">
      <c r="A3361" s="48"/>
      <c r="B3361" s="48"/>
      <c r="C3361" s="48"/>
      <c r="D3361" s="48"/>
      <c r="E3361" s="48"/>
      <c r="F3361" s="48"/>
      <c r="G3361" s="48"/>
      <c r="H3361" s="48"/>
      <c r="I3361" s="48"/>
      <c r="J3361" s="48"/>
    </row>
    <row r="3362" spans="1:10">
      <c r="A3362" s="48"/>
      <c r="B3362" s="48"/>
      <c r="C3362" s="48"/>
      <c r="D3362" s="48"/>
      <c r="E3362" s="48"/>
      <c r="F3362" s="48"/>
      <c r="G3362" s="48"/>
      <c r="H3362" s="48"/>
      <c r="I3362" s="48"/>
      <c r="J3362" s="48"/>
    </row>
    <row r="3363" spans="1:10">
      <c r="A3363" s="48"/>
      <c r="B3363" s="48"/>
      <c r="C3363" s="48"/>
      <c r="D3363" s="48"/>
      <c r="E3363" s="48"/>
      <c r="F3363" s="48"/>
      <c r="G3363" s="48"/>
      <c r="H3363" s="48"/>
      <c r="I3363" s="48"/>
      <c r="J3363" s="48"/>
    </row>
    <row r="3364" spans="1:10">
      <c r="A3364" s="48"/>
      <c r="B3364" s="48"/>
      <c r="C3364" s="48"/>
      <c r="D3364" s="48"/>
      <c r="E3364" s="48"/>
      <c r="F3364" s="48"/>
      <c r="G3364" s="48"/>
      <c r="H3364" s="48"/>
      <c r="I3364" s="48"/>
      <c r="J3364" s="48"/>
    </row>
    <row r="3365" spans="1:10">
      <c r="A3365" s="48"/>
      <c r="B3365" s="48"/>
      <c r="C3365" s="48"/>
      <c r="D3365" s="48"/>
      <c r="E3365" s="48"/>
      <c r="F3365" s="48"/>
      <c r="G3365" s="48"/>
      <c r="H3365" s="48"/>
      <c r="I3365" s="48"/>
      <c r="J3365" s="48"/>
    </row>
    <row r="3366" spans="1:10">
      <c r="A3366" s="48"/>
      <c r="B3366" s="48"/>
      <c r="C3366" s="48"/>
      <c r="D3366" s="48"/>
      <c r="E3366" s="48"/>
      <c r="F3366" s="48"/>
      <c r="G3366" s="48"/>
      <c r="H3366" s="48"/>
      <c r="I3366" s="48"/>
      <c r="J3366" s="48"/>
    </row>
    <row r="3367" spans="1:10">
      <c r="A3367" s="48"/>
      <c r="B3367" s="48"/>
      <c r="C3367" s="48"/>
      <c r="D3367" s="48"/>
      <c r="E3367" s="48"/>
      <c r="F3367" s="48"/>
      <c r="G3367" s="48"/>
      <c r="H3367" s="48"/>
      <c r="I3367" s="48"/>
      <c r="J3367" s="48"/>
    </row>
    <row r="3368" spans="1:10">
      <c r="A3368" s="48"/>
      <c r="B3368" s="48"/>
      <c r="C3368" s="48"/>
      <c r="D3368" s="48"/>
      <c r="E3368" s="48"/>
      <c r="F3368" s="48"/>
      <c r="G3368" s="48"/>
      <c r="H3368" s="48"/>
      <c r="I3368" s="48"/>
      <c r="J3368" s="48"/>
    </row>
    <row r="3369" spans="1:10">
      <c r="A3369" s="48"/>
      <c r="B3369" s="48"/>
      <c r="C3369" s="48"/>
      <c r="D3369" s="48"/>
      <c r="E3369" s="48"/>
      <c r="F3369" s="48"/>
      <c r="G3369" s="48"/>
      <c r="H3369" s="48"/>
      <c r="I3369" s="48"/>
      <c r="J3369" s="48"/>
    </row>
    <row r="3370" spans="1:10">
      <c r="A3370" s="48"/>
      <c r="B3370" s="48"/>
      <c r="C3370" s="48"/>
      <c r="D3370" s="48"/>
      <c r="E3370" s="48"/>
      <c r="F3370" s="48"/>
      <c r="G3370" s="48"/>
      <c r="H3370" s="48"/>
      <c r="I3370" s="48"/>
      <c r="J3370" s="48"/>
    </row>
    <row r="3371" spans="1:10">
      <c r="A3371" s="48"/>
      <c r="B3371" s="48"/>
      <c r="C3371" s="48"/>
      <c r="D3371" s="48"/>
      <c r="E3371" s="48"/>
      <c r="F3371" s="48"/>
      <c r="G3371" s="48"/>
      <c r="H3371" s="48"/>
      <c r="I3371" s="48"/>
      <c r="J3371" s="48"/>
    </row>
    <row r="3372" spans="1:10">
      <c r="A3372" s="48"/>
      <c r="B3372" s="48"/>
      <c r="C3372" s="48"/>
      <c r="D3372" s="48"/>
      <c r="E3372" s="48"/>
      <c r="F3372" s="48"/>
      <c r="G3372" s="48"/>
      <c r="H3372" s="48"/>
      <c r="I3372" s="48"/>
      <c r="J3372" s="48"/>
    </row>
    <row r="3373" spans="1:10">
      <c r="A3373" s="48"/>
      <c r="B3373" s="48"/>
      <c r="C3373" s="48"/>
      <c r="D3373" s="48"/>
      <c r="E3373" s="48"/>
      <c r="F3373" s="48"/>
      <c r="G3373" s="48"/>
      <c r="H3373" s="48"/>
      <c r="I3373" s="48"/>
      <c r="J3373" s="48"/>
    </row>
    <row r="3374" spans="1:10">
      <c r="A3374" s="48"/>
      <c r="B3374" s="48"/>
      <c r="C3374" s="48"/>
      <c r="D3374" s="48"/>
      <c r="E3374" s="48"/>
      <c r="F3374" s="48"/>
      <c r="G3374" s="48"/>
      <c r="H3374" s="48"/>
      <c r="I3374" s="48"/>
      <c r="J3374" s="48"/>
    </row>
    <row r="3375" spans="1:10">
      <c r="A3375" s="48"/>
      <c r="B3375" s="48"/>
      <c r="C3375" s="48"/>
      <c r="D3375" s="48"/>
      <c r="E3375" s="48"/>
      <c r="F3375" s="48"/>
      <c r="G3375" s="48"/>
      <c r="H3375" s="48"/>
      <c r="I3375" s="48"/>
      <c r="J3375" s="48"/>
    </row>
    <row r="3376" spans="1:10">
      <c r="A3376" s="48"/>
      <c r="B3376" s="48"/>
      <c r="C3376" s="48"/>
      <c r="D3376" s="48"/>
      <c r="E3376" s="48"/>
      <c r="F3376" s="48"/>
      <c r="G3376" s="48"/>
      <c r="H3376" s="48"/>
      <c r="I3376" s="48"/>
      <c r="J3376" s="48"/>
    </row>
    <row r="3377" spans="1:10">
      <c r="A3377" s="48"/>
      <c r="B3377" s="48"/>
      <c r="C3377" s="48"/>
      <c r="D3377" s="48"/>
      <c r="E3377" s="48"/>
      <c r="F3377" s="48"/>
      <c r="G3377" s="48"/>
      <c r="H3377" s="48"/>
      <c r="I3377" s="48"/>
      <c r="J3377" s="48"/>
    </row>
    <row r="3378" spans="1:10">
      <c r="A3378" s="48"/>
      <c r="B3378" s="48"/>
      <c r="C3378" s="48"/>
      <c r="D3378" s="48"/>
      <c r="E3378" s="48"/>
      <c r="F3378" s="48"/>
      <c r="G3378" s="48"/>
      <c r="H3378" s="48"/>
      <c r="I3378" s="48"/>
      <c r="J3378" s="48"/>
    </row>
    <row r="3379" spans="1:10">
      <c r="A3379" s="48"/>
      <c r="B3379" s="48"/>
      <c r="C3379" s="48"/>
      <c r="D3379" s="48"/>
      <c r="E3379" s="48"/>
      <c r="F3379" s="48"/>
      <c r="G3379" s="48"/>
      <c r="H3379" s="48"/>
      <c r="I3379" s="48"/>
      <c r="J3379" s="48"/>
    </row>
    <row r="3380" spans="1:10">
      <c r="A3380" s="48"/>
      <c r="B3380" s="48"/>
      <c r="C3380" s="48"/>
      <c r="D3380" s="48"/>
      <c r="E3380" s="48"/>
      <c r="F3380" s="48"/>
      <c r="G3380" s="48"/>
      <c r="H3380" s="48"/>
      <c r="I3380" s="48"/>
      <c r="J3380" s="48"/>
    </row>
    <row r="3381" spans="1:10">
      <c r="A3381" s="48"/>
      <c r="B3381" s="48"/>
      <c r="C3381" s="48"/>
      <c r="D3381" s="48"/>
      <c r="E3381" s="48"/>
      <c r="F3381" s="48"/>
      <c r="G3381" s="48"/>
      <c r="H3381" s="48"/>
      <c r="I3381" s="48"/>
      <c r="J3381" s="48"/>
    </row>
    <row r="3382" spans="1:10">
      <c r="A3382" s="48"/>
      <c r="B3382" s="48"/>
      <c r="C3382" s="48"/>
      <c r="D3382" s="48"/>
      <c r="E3382" s="48"/>
      <c r="F3382" s="48"/>
      <c r="G3382" s="48"/>
      <c r="H3382" s="48"/>
      <c r="I3382" s="48"/>
      <c r="J3382" s="48"/>
    </row>
    <row r="3383" spans="1:10">
      <c r="A3383" s="48"/>
      <c r="B3383" s="48"/>
      <c r="C3383" s="48"/>
      <c r="D3383" s="48"/>
      <c r="E3383" s="48"/>
      <c r="F3383" s="48"/>
      <c r="G3383" s="48"/>
      <c r="H3383" s="48"/>
      <c r="I3383" s="48"/>
      <c r="J3383" s="48"/>
    </row>
    <row r="3384" spans="1:10">
      <c r="A3384" s="48"/>
      <c r="B3384" s="48"/>
      <c r="C3384" s="48"/>
      <c r="D3384" s="48"/>
      <c r="E3384" s="48"/>
      <c r="F3384" s="48"/>
      <c r="G3384" s="48"/>
      <c r="H3384" s="48"/>
      <c r="I3384" s="48"/>
      <c r="J3384" s="48"/>
    </row>
    <row r="3385" spans="1:10">
      <c r="A3385" s="48"/>
      <c r="B3385" s="48"/>
      <c r="C3385" s="48"/>
      <c r="D3385" s="48"/>
      <c r="E3385" s="48"/>
      <c r="F3385" s="48"/>
      <c r="G3385" s="48"/>
      <c r="H3385" s="48"/>
      <c r="I3385" s="48"/>
      <c r="J3385" s="48"/>
    </row>
    <row r="3386" spans="1:10">
      <c r="A3386" s="48"/>
      <c r="B3386" s="48"/>
      <c r="C3386" s="48"/>
      <c r="D3386" s="48"/>
      <c r="E3386" s="48"/>
      <c r="F3386" s="48"/>
      <c r="G3386" s="48"/>
      <c r="H3386" s="48"/>
      <c r="I3386" s="48"/>
      <c r="J3386" s="48"/>
    </row>
    <row r="3387" spans="1:10">
      <c r="A3387" s="48"/>
      <c r="B3387" s="48"/>
      <c r="C3387" s="48"/>
      <c r="D3387" s="48"/>
      <c r="E3387" s="48"/>
      <c r="F3387" s="48"/>
      <c r="G3387" s="48"/>
      <c r="H3387" s="48"/>
      <c r="I3387" s="48"/>
      <c r="J3387" s="48"/>
    </row>
    <row r="3388" spans="1:10">
      <c r="A3388" s="48"/>
      <c r="B3388" s="48"/>
      <c r="C3388" s="48"/>
      <c r="D3388" s="48"/>
      <c r="E3388" s="48"/>
      <c r="F3388" s="48"/>
      <c r="G3388" s="48"/>
      <c r="H3388" s="48"/>
      <c r="I3388" s="48"/>
      <c r="J3388" s="48"/>
    </row>
    <row r="3389" spans="1:10">
      <c r="A3389" s="48"/>
      <c r="B3389" s="48"/>
      <c r="C3389" s="48"/>
      <c r="D3389" s="48"/>
      <c r="E3389" s="48"/>
      <c r="F3389" s="48"/>
      <c r="G3389" s="48"/>
      <c r="H3389" s="48"/>
      <c r="I3389" s="48"/>
      <c r="J3389" s="48"/>
    </row>
    <row r="3390" spans="1:10">
      <c r="A3390" s="48"/>
      <c r="B3390" s="48"/>
      <c r="C3390" s="48"/>
      <c r="D3390" s="48"/>
      <c r="E3390" s="48"/>
      <c r="F3390" s="48"/>
      <c r="G3390" s="48"/>
      <c r="H3390" s="48"/>
      <c r="I3390" s="48"/>
      <c r="J3390" s="48"/>
    </row>
    <row r="3391" spans="1:10">
      <c r="A3391" s="48"/>
      <c r="B3391" s="48"/>
      <c r="C3391" s="48"/>
      <c r="D3391" s="48"/>
      <c r="E3391" s="48"/>
      <c r="F3391" s="48"/>
      <c r="G3391" s="48"/>
      <c r="H3391" s="48"/>
      <c r="I3391" s="48"/>
      <c r="J3391" s="48"/>
    </row>
    <row r="3392" spans="1:10">
      <c r="A3392" s="48"/>
      <c r="B3392" s="48"/>
      <c r="C3392" s="48"/>
      <c r="D3392" s="48"/>
      <c r="E3392" s="48"/>
      <c r="F3392" s="48"/>
      <c r="G3392" s="48"/>
      <c r="H3392" s="48"/>
      <c r="I3392" s="48"/>
      <c r="J3392" s="48"/>
    </row>
    <row r="3393" spans="1:10">
      <c r="A3393" s="48"/>
      <c r="B3393" s="48"/>
      <c r="C3393" s="48"/>
      <c r="D3393" s="48"/>
      <c r="E3393" s="48"/>
      <c r="F3393" s="48"/>
      <c r="G3393" s="48"/>
      <c r="H3393" s="48"/>
      <c r="I3393" s="48"/>
      <c r="J3393" s="48"/>
    </row>
    <row r="3394" spans="1:10">
      <c r="A3394" s="48"/>
      <c r="B3394" s="48"/>
      <c r="C3394" s="48"/>
      <c r="D3394" s="48"/>
      <c r="E3394" s="48"/>
      <c r="F3394" s="48"/>
      <c r="G3394" s="48"/>
      <c r="H3394" s="48"/>
      <c r="I3394" s="48"/>
      <c r="J3394" s="48"/>
    </row>
    <row r="3395" spans="1:10">
      <c r="A3395" s="48"/>
      <c r="B3395" s="48"/>
      <c r="C3395" s="48"/>
      <c r="D3395" s="48"/>
      <c r="E3395" s="48"/>
      <c r="F3395" s="48"/>
      <c r="G3395" s="48"/>
      <c r="H3395" s="48"/>
      <c r="I3395" s="48"/>
      <c r="J3395" s="48"/>
    </row>
    <row r="3396" spans="1:10">
      <c r="A3396" s="48"/>
      <c r="B3396" s="48"/>
      <c r="C3396" s="48"/>
      <c r="D3396" s="48"/>
      <c r="E3396" s="48"/>
      <c r="F3396" s="48"/>
      <c r="G3396" s="48"/>
      <c r="H3396" s="48"/>
      <c r="I3396" s="48"/>
      <c r="J3396" s="48"/>
    </row>
    <row r="3397" spans="1:10">
      <c r="A3397" s="48"/>
      <c r="B3397" s="48"/>
      <c r="C3397" s="48"/>
      <c r="D3397" s="48"/>
      <c r="E3397" s="48"/>
      <c r="F3397" s="48"/>
      <c r="G3397" s="48"/>
      <c r="H3397" s="48"/>
      <c r="I3397" s="48"/>
      <c r="J3397" s="48"/>
    </row>
    <row r="3398" spans="1:10">
      <c r="A3398" s="48"/>
      <c r="B3398" s="48"/>
      <c r="C3398" s="48"/>
      <c r="D3398" s="48"/>
      <c r="E3398" s="48"/>
      <c r="F3398" s="48"/>
      <c r="G3398" s="48"/>
      <c r="H3398" s="48"/>
      <c r="I3398" s="48"/>
      <c r="J3398" s="48"/>
    </row>
    <row r="3399" spans="1:10">
      <c r="A3399" s="48"/>
      <c r="B3399" s="48"/>
      <c r="C3399" s="48"/>
      <c r="D3399" s="48"/>
      <c r="E3399" s="48"/>
      <c r="F3399" s="48"/>
      <c r="G3399" s="48"/>
      <c r="H3399" s="48"/>
      <c r="I3399" s="48"/>
      <c r="J3399" s="48"/>
    </row>
    <row r="3400" spans="1:10">
      <c r="A3400" s="48"/>
      <c r="B3400" s="48"/>
      <c r="C3400" s="48"/>
      <c r="D3400" s="48"/>
      <c r="E3400" s="48"/>
      <c r="F3400" s="48"/>
      <c r="G3400" s="48"/>
      <c r="H3400" s="48"/>
      <c r="I3400" s="48"/>
      <c r="J3400" s="48"/>
    </row>
    <row r="3401" spans="1:10">
      <c r="A3401" s="48"/>
      <c r="B3401" s="48"/>
      <c r="C3401" s="48"/>
      <c r="D3401" s="48"/>
      <c r="E3401" s="48"/>
      <c r="F3401" s="48"/>
      <c r="G3401" s="48"/>
      <c r="H3401" s="48"/>
      <c r="I3401" s="48"/>
      <c r="J3401" s="48"/>
    </row>
    <row r="3402" spans="1:10">
      <c r="A3402" s="48"/>
      <c r="B3402" s="48"/>
      <c r="C3402" s="48"/>
      <c r="D3402" s="48"/>
      <c r="E3402" s="48"/>
      <c r="F3402" s="48"/>
      <c r="G3402" s="48"/>
      <c r="H3402" s="48"/>
      <c r="I3402" s="48"/>
      <c r="J3402" s="48"/>
    </row>
    <row r="3403" spans="1:10">
      <c r="A3403" s="48"/>
      <c r="B3403" s="48"/>
      <c r="C3403" s="48"/>
      <c r="D3403" s="48"/>
      <c r="E3403" s="48"/>
      <c r="F3403" s="48"/>
      <c r="G3403" s="48"/>
      <c r="H3403" s="48"/>
      <c r="I3403" s="48"/>
      <c r="J3403" s="48"/>
    </row>
    <row r="3404" spans="1:10">
      <c r="A3404" s="48"/>
      <c r="B3404" s="48"/>
      <c r="C3404" s="48"/>
      <c r="D3404" s="48"/>
      <c r="E3404" s="48"/>
      <c r="F3404" s="48"/>
      <c r="G3404" s="48"/>
      <c r="H3404" s="48"/>
      <c r="I3404" s="48"/>
      <c r="J3404" s="48"/>
    </row>
    <row r="3405" spans="1:10">
      <c r="A3405" s="48"/>
      <c r="B3405" s="48"/>
      <c r="C3405" s="48"/>
      <c r="D3405" s="48"/>
      <c r="E3405" s="48"/>
      <c r="F3405" s="48"/>
      <c r="G3405" s="48"/>
      <c r="H3405" s="48"/>
      <c r="I3405" s="48"/>
      <c r="J3405" s="48"/>
    </row>
    <row r="3406" spans="1:10">
      <c r="A3406" s="48"/>
      <c r="B3406" s="48"/>
      <c r="C3406" s="48"/>
      <c r="D3406" s="48"/>
      <c r="E3406" s="48"/>
      <c r="F3406" s="48"/>
      <c r="G3406" s="48"/>
      <c r="H3406" s="48"/>
      <c r="I3406" s="48"/>
      <c r="J3406" s="48"/>
    </row>
    <row r="3407" spans="1:10">
      <c r="A3407" s="48"/>
      <c r="B3407" s="48"/>
      <c r="C3407" s="48"/>
      <c r="D3407" s="48"/>
      <c r="E3407" s="48"/>
      <c r="F3407" s="48"/>
      <c r="G3407" s="48"/>
      <c r="H3407" s="48"/>
      <c r="I3407" s="48"/>
      <c r="J3407" s="48"/>
    </row>
    <row r="3408" spans="1:10">
      <c r="A3408" s="48"/>
      <c r="B3408" s="48"/>
      <c r="C3408" s="48"/>
      <c r="D3408" s="48"/>
      <c r="E3408" s="48"/>
      <c r="F3408" s="48"/>
      <c r="G3408" s="48"/>
      <c r="H3408" s="48"/>
      <c r="I3408" s="48"/>
      <c r="J3408" s="48"/>
    </row>
    <row r="3409" spans="1:10">
      <c r="A3409" s="48"/>
      <c r="B3409" s="48"/>
      <c r="C3409" s="48"/>
      <c r="D3409" s="48"/>
      <c r="E3409" s="48"/>
      <c r="F3409" s="48"/>
      <c r="G3409" s="48"/>
      <c r="H3409" s="48"/>
      <c r="I3409" s="48"/>
      <c r="J3409" s="48"/>
    </row>
    <row r="3410" spans="1:10">
      <c r="A3410" s="48"/>
      <c r="B3410" s="48"/>
      <c r="C3410" s="48"/>
      <c r="D3410" s="48"/>
      <c r="E3410" s="48"/>
      <c r="F3410" s="48"/>
      <c r="G3410" s="48"/>
      <c r="H3410" s="48"/>
      <c r="I3410" s="48"/>
      <c r="J3410" s="48"/>
    </row>
    <row r="3411" spans="1:10">
      <c r="A3411" s="48"/>
      <c r="B3411" s="48"/>
      <c r="C3411" s="48"/>
      <c r="D3411" s="48"/>
      <c r="E3411" s="48"/>
      <c r="F3411" s="48"/>
      <c r="G3411" s="48"/>
      <c r="H3411" s="48"/>
      <c r="I3411" s="48"/>
      <c r="J3411" s="48"/>
    </row>
    <row r="3412" spans="1:10">
      <c r="A3412" s="48"/>
      <c r="B3412" s="48"/>
      <c r="C3412" s="48"/>
      <c r="D3412" s="48"/>
      <c r="E3412" s="48"/>
      <c r="F3412" s="48"/>
      <c r="G3412" s="48"/>
      <c r="H3412" s="48"/>
      <c r="I3412" s="48"/>
      <c r="J3412" s="48"/>
    </row>
    <row r="3413" spans="1:10">
      <c r="A3413" s="48"/>
      <c r="B3413" s="48"/>
      <c r="C3413" s="48"/>
      <c r="D3413" s="48"/>
      <c r="E3413" s="48"/>
      <c r="F3413" s="48"/>
      <c r="G3413" s="48"/>
      <c r="H3413" s="48"/>
      <c r="I3413" s="48"/>
      <c r="J3413" s="48"/>
    </row>
    <row r="3414" spans="1:10">
      <c r="A3414" s="48"/>
      <c r="B3414" s="48"/>
      <c r="C3414" s="48"/>
      <c r="D3414" s="48"/>
      <c r="E3414" s="48"/>
      <c r="F3414" s="48"/>
      <c r="G3414" s="48"/>
      <c r="H3414" s="48"/>
      <c r="I3414" s="48"/>
      <c r="J3414" s="48"/>
    </row>
    <row r="3415" spans="1:10">
      <c r="A3415" s="48"/>
      <c r="B3415" s="48"/>
      <c r="C3415" s="48"/>
      <c r="D3415" s="48"/>
      <c r="E3415" s="48"/>
      <c r="F3415" s="48"/>
      <c r="G3415" s="48"/>
      <c r="H3415" s="48"/>
      <c r="I3415" s="48"/>
      <c r="J3415" s="48"/>
    </row>
    <row r="3416" spans="1:10">
      <c r="A3416" s="48"/>
      <c r="B3416" s="48"/>
      <c r="C3416" s="48"/>
      <c r="D3416" s="48"/>
      <c r="E3416" s="48"/>
      <c r="F3416" s="48"/>
      <c r="G3416" s="48"/>
      <c r="H3416" s="48"/>
      <c r="I3416" s="48"/>
      <c r="J3416" s="48"/>
    </row>
    <row r="3417" spans="1:10">
      <c r="A3417" s="48"/>
      <c r="B3417" s="48"/>
      <c r="C3417" s="48"/>
      <c r="D3417" s="48"/>
      <c r="E3417" s="48"/>
      <c r="F3417" s="48"/>
      <c r="G3417" s="48"/>
      <c r="H3417" s="48"/>
      <c r="I3417" s="48"/>
      <c r="J3417" s="48"/>
    </row>
    <row r="3418" spans="1:10">
      <c r="A3418" s="48"/>
      <c r="B3418" s="48"/>
      <c r="C3418" s="48"/>
      <c r="D3418" s="48"/>
      <c r="E3418" s="48"/>
      <c r="F3418" s="48"/>
      <c r="G3418" s="48"/>
      <c r="H3418" s="48"/>
      <c r="I3418" s="48"/>
      <c r="J3418" s="48"/>
    </row>
    <row r="3419" spans="1:10">
      <c r="A3419" s="48"/>
      <c r="B3419" s="48"/>
      <c r="C3419" s="48"/>
      <c r="D3419" s="48"/>
      <c r="E3419" s="48"/>
      <c r="F3419" s="48"/>
      <c r="G3419" s="48"/>
      <c r="H3419" s="48"/>
      <c r="I3419" s="48"/>
      <c r="J3419" s="48"/>
    </row>
    <row r="3420" spans="1:10">
      <c r="A3420" s="48"/>
      <c r="B3420" s="48"/>
      <c r="C3420" s="48"/>
      <c r="D3420" s="48"/>
      <c r="E3420" s="48"/>
      <c r="F3420" s="48"/>
      <c r="G3420" s="48"/>
      <c r="H3420" s="48"/>
      <c r="I3420" s="48"/>
      <c r="J3420" s="48"/>
    </row>
    <row r="3421" spans="1:10">
      <c r="A3421" s="48"/>
      <c r="B3421" s="48"/>
      <c r="C3421" s="48"/>
      <c r="D3421" s="48"/>
      <c r="E3421" s="48"/>
      <c r="F3421" s="48"/>
      <c r="G3421" s="48"/>
      <c r="H3421" s="48"/>
      <c r="I3421" s="48"/>
      <c r="J3421" s="48"/>
    </row>
    <row r="3422" spans="1:10">
      <c r="A3422" s="48"/>
      <c r="B3422" s="48"/>
      <c r="C3422" s="48"/>
      <c r="D3422" s="48"/>
      <c r="E3422" s="48"/>
      <c r="F3422" s="48"/>
      <c r="G3422" s="48"/>
      <c r="H3422" s="48"/>
      <c r="I3422" s="48"/>
      <c r="J3422" s="48"/>
    </row>
    <row r="3423" spans="1:10">
      <c r="A3423" s="48"/>
      <c r="B3423" s="48"/>
      <c r="C3423" s="48"/>
      <c r="D3423" s="48"/>
      <c r="E3423" s="48"/>
      <c r="F3423" s="48"/>
      <c r="G3423" s="48"/>
      <c r="H3423" s="48"/>
      <c r="I3423" s="48"/>
      <c r="J3423" s="48"/>
    </row>
    <row r="3424" spans="1:10">
      <c r="A3424" s="48"/>
      <c r="B3424" s="48"/>
      <c r="C3424" s="48"/>
      <c r="D3424" s="48"/>
      <c r="E3424" s="48"/>
      <c r="F3424" s="48"/>
      <c r="G3424" s="48"/>
      <c r="H3424" s="48"/>
      <c r="I3424" s="48"/>
      <c r="J3424" s="48"/>
    </row>
    <row r="3425" spans="1:10">
      <c r="A3425" s="48"/>
      <c r="B3425" s="48"/>
      <c r="C3425" s="48"/>
      <c r="D3425" s="48"/>
      <c r="E3425" s="48"/>
      <c r="F3425" s="48"/>
      <c r="G3425" s="48"/>
      <c r="H3425" s="48"/>
      <c r="I3425" s="48"/>
      <c r="J3425" s="48"/>
    </row>
    <row r="3426" spans="1:10">
      <c r="A3426" s="48"/>
      <c r="B3426" s="48"/>
      <c r="C3426" s="48"/>
      <c r="D3426" s="48"/>
      <c r="E3426" s="48"/>
      <c r="F3426" s="48"/>
      <c r="G3426" s="48"/>
      <c r="H3426" s="48"/>
      <c r="I3426" s="48"/>
      <c r="J3426" s="48"/>
    </row>
    <row r="3427" spans="1:10">
      <c r="A3427" s="48"/>
      <c r="B3427" s="48"/>
      <c r="C3427" s="48"/>
      <c r="D3427" s="48"/>
      <c r="E3427" s="48"/>
      <c r="F3427" s="48"/>
      <c r="G3427" s="48"/>
      <c r="H3427" s="48"/>
      <c r="I3427" s="48"/>
      <c r="J3427" s="48"/>
    </row>
    <row r="3428" spans="1:10">
      <c r="A3428" s="48"/>
      <c r="B3428" s="48"/>
      <c r="C3428" s="48"/>
      <c r="D3428" s="48"/>
      <c r="E3428" s="48"/>
      <c r="F3428" s="48"/>
      <c r="G3428" s="48"/>
      <c r="H3428" s="48"/>
      <c r="I3428" s="48"/>
      <c r="J3428" s="48"/>
    </row>
    <row r="3429" spans="1:10">
      <c r="A3429" s="48"/>
      <c r="B3429" s="48"/>
      <c r="C3429" s="48"/>
      <c r="D3429" s="48"/>
      <c r="E3429" s="48"/>
      <c r="F3429" s="48"/>
      <c r="G3429" s="48"/>
      <c r="H3429" s="48"/>
      <c r="I3429" s="48"/>
      <c r="J3429" s="48"/>
    </row>
    <row r="3430" spans="1:10">
      <c r="A3430" s="48"/>
      <c r="B3430" s="48"/>
      <c r="C3430" s="48"/>
      <c r="D3430" s="48"/>
      <c r="E3430" s="48"/>
      <c r="F3430" s="48"/>
      <c r="G3430" s="48"/>
      <c r="H3430" s="48"/>
      <c r="I3430" s="48"/>
      <c r="J3430" s="48"/>
    </row>
    <row r="3431" spans="1:10">
      <c r="A3431" s="48"/>
      <c r="B3431" s="48"/>
      <c r="C3431" s="48"/>
      <c r="D3431" s="48"/>
      <c r="E3431" s="48"/>
      <c r="F3431" s="48"/>
      <c r="G3431" s="48"/>
      <c r="H3431" s="48"/>
      <c r="I3431" s="48"/>
      <c r="J3431" s="48"/>
    </row>
    <row r="3432" spans="1:10">
      <c r="A3432" s="48"/>
      <c r="B3432" s="48"/>
      <c r="C3432" s="48"/>
      <c r="D3432" s="48"/>
      <c r="E3432" s="48"/>
      <c r="F3432" s="48"/>
      <c r="G3432" s="48"/>
      <c r="H3432" s="48"/>
      <c r="I3432" s="48"/>
      <c r="J3432" s="48"/>
    </row>
    <row r="3433" spans="1:10">
      <c r="A3433" s="48"/>
      <c r="B3433" s="48"/>
      <c r="C3433" s="48"/>
      <c r="D3433" s="48"/>
      <c r="E3433" s="48"/>
      <c r="F3433" s="48"/>
      <c r="G3433" s="48"/>
      <c r="H3433" s="48"/>
      <c r="I3433" s="48"/>
      <c r="J3433" s="48"/>
    </row>
    <row r="3434" spans="1:10">
      <c r="A3434" s="48"/>
      <c r="B3434" s="48"/>
      <c r="C3434" s="48"/>
      <c r="D3434" s="48"/>
      <c r="E3434" s="48"/>
      <c r="F3434" s="48"/>
      <c r="G3434" s="48"/>
      <c r="H3434" s="48"/>
      <c r="I3434" s="48"/>
      <c r="J3434" s="48"/>
    </row>
    <row r="3435" spans="1:10">
      <c r="A3435" s="48"/>
      <c r="B3435" s="48"/>
      <c r="C3435" s="48"/>
      <c r="D3435" s="48"/>
      <c r="E3435" s="48"/>
      <c r="F3435" s="48"/>
      <c r="G3435" s="48"/>
      <c r="H3435" s="48"/>
      <c r="I3435" s="48"/>
      <c r="J3435" s="48"/>
    </row>
    <row r="3436" spans="1:10">
      <c r="A3436" s="48"/>
      <c r="B3436" s="48"/>
      <c r="C3436" s="48"/>
      <c r="D3436" s="48"/>
      <c r="E3436" s="48"/>
      <c r="F3436" s="48"/>
      <c r="G3436" s="48"/>
      <c r="H3436" s="48"/>
      <c r="I3436" s="48"/>
      <c r="J3436" s="48"/>
    </row>
    <row r="3437" spans="1:10">
      <c r="A3437" s="48"/>
      <c r="B3437" s="48"/>
      <c r="C3437" s="48"/>
      <c r="D3437" s="48"/>
      <c r="E3437" s="48"/>
      <c r="F3437" s="48"/>
      <c r="G3437" s="48"/>
      <c r="H3437" s="48"/>
      <c r="I3437" s="48"/>
      <c r="J3437" s="48"/>
    </row>
    <row r="3438" spans="1:10">
      <c r="A3438" s="48"/>
      <c r="B3438" s="48"/>
      <c r="C3438" s="48"/>
      <c r="D3438" s="48"/>
      <c r="E3438" s="48"/>
      <c r="F3438" s="48"/>
      <c r="G3438" s="48"/>
      <c r="H3438" s="48"/>
      <c r="I3438" s="48"/>
      <c r="J3438" s="48"/>
    </row>
    <row r="3439" spans="1:10">
      <c r="A3439" s="48"/>
      <c r="B3439" s="48"/>
      <c r="C3439" s="48"/>
      <c r="D3439" s="48"/>
      <c r="E3439" s="48"/>
      <c r="F3439" s="48"/>
      <c r="G3439" s="48"/>
      <c r="H3439" s="48"/>
      <c r="I3439" s="48"/>
      <c r="J3439" s="48"/>
    </row>
    <row r="3440" spans="1:10">
      <c r="A3440" s="48"/>
      <c r="B3440" s="48"/>
      <c r="C3440" s="48"/>
      <c r="D3440" s="48"/>
      <c r="E3440" s="48"/>
      <c r="F3440" s="48"/>
      <c r="G3440" s="48"/>
      <c r="H3440" s="48"/>
      <c r="I3440" s="48"/>
      <c r="J3440" s="48"/>
    </row>
    <row r="3441" spans="1:10">
      <c r="A3441" s="48"/>
      <c r="B3441" s="48"/>
      <c r="C3441" s="48"/>
      <c r="D3441" s="48"/>
      <c r="E3441" s="48"/>
      <c r="F3441" s="48"/>
      <c r="G3441" s="48"/>
      <c r="H3441" s="48"/>
      <c r="I3441" s="48"/>
      <c r="J3441" s="48"/>
    </row>
    <row r="3442" spans="1:10">
      <c r="A3442" s="48"/>
      <c r="B3442" s="48"/>
      <c r="C3442" s="48"/>
      <c r="D3442" s="48"/>
      <c r="E3442" s="48"/>
      <c r="F3442" s="48"/>
      <c r="G3442" s="48"/>
      <c r="H3442" s="48"/>
      <c r="I3442" s="48"/>
      <c r="J3442" s="48"/>
    </row>
    <row r="3443" spans="1:10">
      <c r="A3443" s="48"/>
      <c r="B3443" s="48"/>
      <c r="C3443" s="48"/>
      <c r="D3443" s="48"/>
      <c r="E3443" s="48"/>
      <c r="F3443" s="48"/>
      <c r="G3443" s="48"/>
      <c r="H3443" s="48"/>
      <c r="I3443" s="48"/>
      <c r="J3443" s="48"/>
    </row>
    <row r="3444" spans="1:10">
      <c r="A3444" s="48"/>
      <c r="B3444" s="48"/>
      <c r="C3444" s="48"/>
      <c r="D3444" s="48"/>
      <c r="E3444" s="48"/>
      <c r="F3444" s="48"/>
      <c r="G3444" s="48"/>
      <c r="H3444" s="48"/>
      <c r="I3444" s="48"/>
      <c r="J3444" s="48"/>
    </row>
    <row r="3445" spans="1:10">
      <c r="A3445" s="48"/>
      <c r="B3445" s="48"/>
      <c r="C3445" s="48"/>
      <c r="D3445" s="48"/>
      <c r="E3445" s="48"/>
      <c r="F3445" s="48"/>
      <c r="G3445" s="48"/>
      <c r="H3445" s="48"/>
      <c r="I3445" s="48"/>
      <c r="J3445" s="48"/>
    </row>
    <row r="3446" spans="1:10">
      <c r="A3446" s="48"/>
      <c r="B3446" s="48"/>
      <c r="C3446" s="48"/>
      <c r="D3446" s="48"/>
      <c r="E3446" s="48"/>
      <c r="F3446" s="48"/>
      <c r="G3446" s="48"/>
      <c r="H3446" s="48"/>
      <c r="I3446" s="48"/>
      <c r="J3446" s="48"/>
    </row>
    <row r="3447" spans="1:10">
      <c r="A3447" s="48"/>
      <c r="B3447" s="48"/>
      <c r="C3447" s="48"/>
      <c r="D3447" s="48"/>
      <c r="E3447" s="48"/>
      <c r="F3447" s="48"/>
      <c r="G3447" s="48"/>
      <c r="H3447" s="48"/>
      <c r="I3447" s="48"/>
      <c r="J3447" s="48"/>
    </row>
    <row r="3448" spans="1:10">
      <c r="A3448" s="48"/>
      <c r="B3448" s="48"/>
      <c r="C3448" s="48"/>
      <c r="D3448" s="48"/>
      <c r="E3448" s="48"/>
      <c r="F3448" s="48"/>
      <c r="G3448" s="48"/>
      <c r="H3448" s="48"/>
      <c r="I3448" s="48"/>
      <c r="J3448" s="48"/>
    </row>
    <row r="3449" spans="1:10">
      <c r="A3449" s="48"/>
      <c r="B3449" s="48"/>
      <c r="C3449" s="48"/>
      <c r="D3449" s="48"/>
      <c r="E3449" s="48"/>
      <c r="F3449" s="48"/>
      <c r="G3449" s="48"/>
      <c r="H3449" s="48"/>
      <c r="I3449" s="48"/>
      <c r="J3449" s="48"/>
    </row>
    <row r="3450" spans="1:10">
      <c r="A3450" s="48"/>
      <c r="B3450" s="48"/>
      <c r="C3450" s="48"/>
      <c r="D3450" s="48"/>
      <c r="E3450" s="48"/>
      <c r="F3450" s="48"/>
      <c r="G3450" s="48"/>
      <c r="H3450" s="48"/>
      <c r="I3450" s="48"/>
      <c r="J3450" s="48"/>
    </row>
    <row r="3451" spans="1:10">
      <c r="A3451" s="48"/>
      <c r="B3451" s="48"/>
      <c r="C3451" s="48"/>
      <c r="D3451" s="48"/>
      <c r="E3451" s="48"/>
      <c r="F3451" s="48"/>
      <c r="G3451" s="48"/>
      <c r="H3451" s="48"/>
      <c r="I3451" s="48"/>
      <c r="J3451" s="48"/>
    </row>
    <row r="3452" spans="1:10">
      <c r="A3452" s="48"/>
      <c r="B3452" s="48"/>
      <c r="C3452" s="48"/>
      <c r="D3452" s="48"/>
      <c r="E3452" s="48"/>
      <c r="F3452" s="48"/>
      <c r="G3452" s="48"/>
      <c r="H3452" s="48"/>
      <c r="I3452" s="48"/>
      <c r="J3452" s="48"/>
    </row>
    <row r="3453" spans="1:10">
      <c r="A3453" s="48"/>
      <c r="B3453" s="48"/>
      <c r="C3453" s="48"/>
      <c r="D3453" s="48"/>
      <c r="E3453" s="48"/>
      <c r="F3453" s="48"/>
      <c r="G3453" s="48"/>
      <c r="H3453" s="48"/>
      <c r="I3453" s="48"/>
      <c r="J3453" s="48"/>
    </row>
    <row r="3454" spans="1:10">
      <c r="A3454" s="48"/>
      <c r="B3454" s="48"/>
      <c r="C3454" s="48"/>
      <c r="D3454" s="48"/>
      <c r="E3454" s="48"/>
      <c r="F3454" s="48"/>
      <c r="G3454" s="48"/>
      <c r="H3454" s="48"/>
      <c r="I3454" s="48"/>
      <c r="J3454" s="48"/>
    </row>
    <row r="3455" spans="1:10">
      <c r="A3455" s="48"/>
      <c r="B3455" s="48"/>
      <c r="C3455" s="48"/>
      <c r="D3455" s="48"/>
      <c r="E3455" s="48"/>
      <c r="F3455" s="48"/>
      <c r="G3455" s="48"/>
      <c r="H3455" s="48"/>
      <c r="I3455" s="48"/>
      <c r="J3455" s="48"/>
    </row>
    <row r="3456" spans="1:10">
      <c r="A3456" s="48"/>
      <c r="B3456" s="48"/>
      <c r="C3456" s="48"/>
      <c r="D3456" s="48"/>
      <c r="E3456" s="48"/>
      <c r="F3456" s="48"/>
      <c r="G3456" s="48"/>
      <c r="H3456" s="48"/>
      <c r="I3456" s="48"/>
      <c r="J3456" s="48"/>
    </row>
    <row r="3457" spans="1:10">
      <c r="A3457" s="48"/>
      <c r="B3457" s="48"/>
      <c r="C3457" s="48"/>
      <c r="D3457" s="48"/>
      <c r="E3457" s="48"/>
      <c r="F3457" s="48"/>
      <c r="G3457" s="48"/>
      <c r="H3457" s="48"/>
      <c r="I3457" s="48"/>
      <c r="J3457" s="48"/>
    </row>
    <row r="3458" spans="1:10">
      <c r="A3458" s="48"/>
      <c r="B3458" s="48"/>
      <c r="C3458" s="48"/>
      <c r="D3458" s="48"/>
      <c r="E3458" s="48"/>
      <c r="F3458" s="48"/>
      <c r="G3458" s="48"/>
      <c r="H3458" s="48"/>
      <c r="I3458" s="48"/>
      <c r="J3458" s="48"/>
    </row>
    <row r="3459" spans="1:10">
      <c r="A3459" s="48"/>
      <c r="B3459" s="48"/>
      <c r="C3459" s="48"/>
      <c r="D3459" s="48"/>
      <c r="E3459" s="48"/>
      <c r="F3459" s="48"/>
      <c r="G3459" s="48"/>
      <c r="H3459" s="48"/>
      <c r="I3459" s="48"/>
      <c r="J3459" s="48"/>
    </row>
    <row r="3460" spans="1:10">
      <c r="A3460" s="48"/>
      <c r="B3460" s="48"/>
      <c r="C3460" s="48"/>
      <c r="D3460" s="48"/>
      <c r="E3460" s="48"/>
      <c r="F3460" s="48"/>
      <c r="G3460" s="48"/>
      <c r="H3460" s="48"/>
      <c r="I3460" s="48"/>
      <c r="J3460" s="48"/>
    </row>
    <row r="3461" spans="1:10">
      <c r="A3461" s="48"/>
      <c r="B3461" s="48"/>
      <c r="C3461" s="48"/>
      <c r="D3461" s="48"/>
      <c r="E3461" s="48"/>
      <c r="F3461" s="48"/>
      <c r="G3461" s="48"/>
      <c r="H3461" s="48"/>
      <c r="I3461" s="48"/>
      <c r="J3461" s="48"/>
    </row>
    <row r="3462" spans="1:10">
      <c r="A3462" s="48"/>
      <c r="B3462" s="48"/>
      <c r="C3462" s="48"/>
      <c r="D3462" s="48"/>
      <c r="E3462" s="48"/>
      <c r="F3462" s="48"/>
      <c r="G3462" s="48"/>
      <c r="H3462" s="48"/>
      <c r="I3462" s="48"/>
      <c r="J3462" s="48"/>
    </row>
    <row r="3463" spans="1:10">
      <c r="A3463" s="48"/>
      <c r="B3463" s="48"/>
      <c r="C3463" s="48"/>
      <c r="D3463" s="48"/>
      <c r="E3463" s="48"/>
      <c r="F3463" s="48"/>
      <c r="G3463" s="48"/>
      <c r="H3463" s="48"/>
      <c r="I3463" s="48"/>
      <c r="J3463" s="48"/>
    </row>
    <row r="3464" spans="1:10">
      <c r="A3464" s="48"/>
      <c r="B3464" s="48"/>
      <c r="C3464" s="48"/>
      <c r="D3464" s="48"/>
      <c r="E3464" s="48"/>
      <c r="F3464" s="48"/>
      <c r="G3464" s="48"/>
      <c r="H3464" s="48"/>
      <c r="I3464" s="48"/>
      <c r="J3464" s="48"/>
    </row>
    <row r="3465" spans="1:10">
      <c r="A3465" s="48"/>
      <c r="B3465" s="48"/>
      <c r="C3465" s="48"/>
      <c r="D3465" s="48"/>
      <c r="E3465" s="48"/>
      <c r="F3465" s="48"/>
      <c r="G3465" s="48"/>
      <c r="H3465" s="48"/>
      <c r="I3465" s="48"/>
      <c r="J3465" s="48"/>
    </row>
    <row r="3466" spans="1:10">
      <c r="A3466" s="48"/>
      <c r="B3466" s="48"/>
      <c r="C3466" s="48"/>
      <c r="D3466" s="48"/>
      <c r="E3466" s="48"/>
      <c r="F3466" s="48"/>
      <c r="G3466" s="48"/>
      <c r="H3466" s="48"/>
      <c r="I3466" s="48"/>
      <c r="J3466" s="48"/>
    </row>
    <row r="3467" spans="1:10">
      <c r="A3467" s="48"/>
      <c r="B3467" s="48"/>
      <c r="C3467" s="48"/>
      <c r="D3467" s="48"/>
      <c r="E3467" s="48"/>
      <c r="F3467" s="48"/>
      <c r="G3467" s="48"/>
      <c r="H3467" s="48"/>
      <c r="I3467" s="48"/>
      <c r="J3467" s="48"/>
    </row>
    <row r="3468" spans="1:10">
      <c r="A3468" s="48"/>
      <c r="B3468" s="48"/>
      <c r="C3468" s="48"/>
      <c r="D3468" s="48"/>
      <c r="E3468" s="48"/>
      <c r="F3468" s="48"/>
      <c r="G3468" s="48"/>
      <c r="H3468" s="48"/>
      <c r="I3468" s="48"/>
      <c r="J3468" s="48"/>
    </row>
    <row r="3469" spans="1:10">
      <c r="A3469" s="48"/>
      <c r="B3469" s="48"/>
      <c r="C3469" s="48"/>
      <c r="D3469" s="48"/>
      <c r="E3469" s="48"/>
      <c r="F3469" s="48"/>
      <c r="G3469" s="48"/>
      <c r="H3469" s="48"/>
      <c r="I3469" s="48"/>
      <c r="J3469" s="48"/>
    </row>
    <row r="3470" spans="1:10">
      <c r="A3470" s="48"/>
      <c r="B3470" s="48"/>
      <c r="C3470" s="48"/>
      <c r="D3470" s="48"/>
      <c r="E3470" s="48"/>
      <c r="F3470" s="48"/>
      <c r="G3470" s="48"/>
      <c r="H3470" s="48"/>
      <c r="I3470" s="48"/>
      <c r="J3470" s="48"/>
    </row>
    <row r="3471" spans="1:10">
      <c r="A3471" s="48"/>
      <c r="B3471" s="48"/>
      <c r="C3471" s="48"/>
      <c r="D3471" s="48"/>
      <c r="E3471" s="48"/>
      <c r="F3471" s="48"/>
      <c r="G3471" s="48"/>
      <c r="H3471" s="48"/>
      <c r="I3471" s="48"/>
      <c r="J3471" s="48"/>
    </row>
    <row r="3472" spans="1:10">
      <c r="A3472" s="48"/>
      <c r="B3472" s="48"/>
      <c r="C3472" s="48"/>
      <c r="D3472" s="48"/>
      <c r="E3472" s="48"/>
      <c r="F3472" s="48"/>
      <c r="G3472" s="48"/>
      <c r="H3472" s="48"/>
      <c r="I3472" s="48"/>
      <c r="J3472" s="48"/>
    </row>
    <row r="3473" spans="1:10">
      <c r="A3473" s="48"/>
      <c r="B3473" s="48"/>
      <c r="C3473" s="48"/>
      <c r="D3473" s="48"/>
      <c r="E3473" s="48"/>
      <c r="F3473" s="48"/>
      <c r="G3473" s="48"/>
      <c r="H3473" s="48"/>
      <c r="I3473" s="48"/>
      <c r="J3473" s="48"/>
    </row>
    <row r="3474" spans="1:10">
      <c r="A3474" s="48"/>
      <c r="B3474" s="48"/>
      <c r="C3474" s="48"/>
      <c r="D3474" s="48"/>
      <c r="E3474" s="48"/>
      <c r="F3474" s="48"/>
      <c r="G3474" s="48"/>
      <c r="H3474" s="48"/>
      <c r="I3474" s="48"/>
      <c r="J3474" s="48"/>
    </row>
    <row r="3475" spans="1:10">
      <c r="A3475" s="48"/>
      <c r="B3475" s="48"/>
      <c r="C3475" s="48"/>
      <c r="D3475" s="48"/>
      <c r="E3475" s="48"/>
      <c r="F3475" s="48"/>
      <c r="G3475" s="48"/>
      <c r="H3475" s="48"/>
      <c r="I3475" s="48"/>
      <c r="J3475" s="48"/>
    </row>
    <row r="3476" spans="1:10">
      <c r="A3476" s="48"/>
      <c r="B3476" s="48"/>
      <c r="C3476" s="48"/>
      <c r="D3476" s="48"/>
      <c r="E3476" s="48"/>
      <c r="F3476" s="48"/>
      <c r="G3476" s="48"/>
      <c r="H3476" s="48"/>
      <c r="I3476" s="48"/>
      <c r="J3476" s="48"/>
    </row>
    <row r="3477" spans="1:10">
      <c r="A3477" s="48"/>
      <c r="B3477" s="48"/>
      <c r="C3477" s="48"/>
      <c r="D3477" s="48"/>
      <c r="E3477" s="48"/>
      <c r="F3477" s="48"/>
      <c r="G3477" s="48"/>
      <c r="H3477" s="48"/>
      <c r="I3477" s="48"/>
      <c r="J3477" s="48"/>
    </row>
    <row r="3478" spans="1:10">
      <c r="A3478" s="48"/>
      <c r="B3478" s="48"/>
      <c r="C3478" s="48"/>
      <c r="D3478" s="48"/>
      <c r="E3478" s="48"/>
      <c r="F3478" s="48"/>
      <c r="G3478" s="48"/>
      <c r="H3478" s="48"/>
      <c r="I3478" s="48"/>
      <c r="J3478" s="48"/>
    </row>
    <row r="3479" spans="1:10">
      <c r="A3479" s="48"/>
      <c r="B3479" s="48"/>
      <c r="C3479" s="48"/>
      <c r="D3479" s="48"/>
      <c r="E3479" s="48"/>
      <c r="F3479" s="48"/>
      <c r="G3479" s="48"/>
      <c r="H3479" s="48"/>
      <c r="I3479" s="48"/>
      <c r="J3479" s="48"/>
    </row>
    <row r="3480" spans="1:10">
      <c r="A3480" s="48"/>
      <c r="B3480" s="48"/>
      <c r="C3480" s="48"/>
      <c r="D3480" s="48"/>
      <c r="E3480" s="48"/>
      <c r="F3480" s="48"/>
      <c r="G3480" s="48"/>
      <c r="H3480" s="48"/>
      <c r="I3480" s="48"/>
      <c r="J3480" s="48"/>
    </row>
    <row r="3481" spans="1:10">
      <c r="A3481" s="48"/>
      <c r="B3481" s="48"/>
      <c r="C3481" s="48"/>
      <c r="D3481" s="48"/>
      <c r="E3481" s="48"/>
      <c r="F3481" s="48"/>
      <c r="G3481" s="48"/>
      <c r="H3481" s="48"/>
      <c r="I3481" s="48"/>
      <c r="J3481" s="48"/>
    </row>
    <row r="3482" spans="1:10">
      <c r="A3482" s="48"/>
      <c r="B3482" s="48"/>
      <c r="C3482" s="48"/>
      <c r="D3482" s="48"/>
      <c r="E3482" s="48"/>
      <c r="F3482" s="48"/>
      <c r="G3482" s="48"/>
      <c r="H3482" s="48"/>
      <c r="I3482" s="48"/>
      <c r="J3482" s="48"/>
    </row>
    <row r="3483" spans="1:10">
      <c r="A3483" s="48"/>
      <c r="B3483" s="48"/>
      <c r="C3483" s="48"/>
      <c r="D3483" s="48"/>
      <c r="E3483" s="48"/>
      <c r="F3483" s="48"/>
      <c r="G3483" s="48"/>
      <c r="H3483" s="48"/>
      <c r="I3483" s="48"/>
      <c r="J3483" s="48"/>
    </row>
    <row r="3484" spans="1:10">
      <c r="A3484" s="48"/>
      <c r="B3484" s="48"/>
      <c r="C3484" s="48"/>
      <c r="D3484" s="48"/>
      <c r="E3484" s="48"/>
      <c r="F3484" s="48"/>
      <c r="G3484" s="48"/>
      <c r="H3484" s="48"/>
      <c r="I3484" s="48"/>
      <c r="J3484" s="48"/>
    </row>
    <row r="3485" spans="1:10">
      <c r="A3485" s="48"/>
      <c r="B3485" s="48"/>
      <c r="C3485" s="48"/>
      <c r="D3485" s="48"/>
      <c r="E3485" s="48"/>
      <c r="F3485" s="48"/>
      <c r="G3485" s="48"/>
      <c r="H3485" s="48"/>
      <c r="I3485" s="48"/>
      <c r="J3485" s="48"/>
    </row>
    <row r="3486" spans="1:10">
      <c r="A3486" s="48"/>
      <c r="B3486" s="48"/>
      <c r="C3486" s="48"/>
      <c r="D3486" s="48"/>
      <c r="E3486" s="48"/>
      <c r="F3486" s="48"/>
      <c r="G3486" s="48"/>
      <c r="H3486" s="48"/>
      <c r="I3486" s="48"/>
      <c r="J3486" s="48"/>
    </row>
    <row r="3487" spans="1:10">
      <c r="A3487" s="48"/>
      <c r="B3487" s="48"/>
      <c r="C3487" s="48"/>
      <c r="D3487" s="48"/>
      <c r="E3487" s="48"/>
      <c r="F3487" s="48"/>
      <c r="G3487" s="48"/>
      <c r="H3487" s="48"/>
      <c r="I3487" s="48"/>
      <c r="J3487" s="48"/>
    </row>
    <row r="3488" spans="1:10">
      <c r="A3488" s="48"/>
      <c r="B3488" s="48"/>
      <c r="C3488" s="48"/>
      <c r="D3488" s="48"/>
      <c r="E3488" s="48"/>
      <c r="F3488" s="48"/>
      <c r="G3488" s="48"/>
      <c r="H3488" s="48"/>
      <c r="I3488" s="48"/>
      <c r="J3488" s="48"/>
    </row>
    <row r="3489" spans="1:10">
      <c r="A3489" s="48"/>
      <c r="B3489" s="48"/>
      <c r="C3489" s="48"/>
      <c r="D3489" s="48"/>
      <c r="E3489" s="48"/>
      <c r="F3489" s="48"/>
      <c r="G3489" s="48"/>
      <c r="H3489" s="48"/>
      <c r="I3489" s="48"/>
      <c r="J3489" s="48"/>
    </row>
    <row r="3490" spans="1:10">
      <c r="A3490" s="48"/>
      <c r="B3490" s="48"/>
      <c r="C3490" s="48"/>
      <c r="D3490" s="48"/>
      <c r="E3490" s="48"/>
      <c r="F3490" s="48"/>
      <c r="G3490" s="48"/>
      <c r="H3490" s="48"/>
      <c r="I3490" s="48"/>
      <c r="J3490" s="48"/>
    </row>
    <row r="3491" spans="1:10">
      <c r="A3491" s="48"/>
      <c r="B3491" s="48"/>
      <c r="C3491" s="48"/>
      <c r="D3491" s="48"/>
      <c r="E3491" s="48"/>
      <c r="F3491" s="48"/>
      <c r="G3491" s="48"/>
      <c r="H3491" s="48"/>
      <c r="I3491" s="48"/>
      <c r="J3491" s="48"/>
    </row>
    <row r="3492" spans="1:10">
      <c r="A3492" s="48"/>
      <c r="B3492" s="48"/>
      <c r="C3492" s="48"/>
      <c r="D3492" s="48"/>
      <c r="E3492" s="48"/>
      <c r="F3492" s="48"/>
      <c r="G3492" s="48"/>
      <c r="H3492" s="48"/>
      <c r="I3492" s="48"/>
      <c r="J3492" s="48"/>
    </row>
    <row r="3493" spans="1:10">
      <c r="A3493" s="48"/>
      <c r="B3493" s="48"/>
      <c r="C3493" s="48"/>
      <c r="D3493" s="48"/>
      <c r="E3493" s="48"/>
      <c r="F3493" s="48"/>
      <c r="G3493" s="48"/>
      <c r="H3493" s="48"/>
      <c r="I3493" s="48"/>
      <c r="J3493" s="48"/>
    </row>
    <row r="3494" spans="1:10">
      <c r="A3494" s="48"/>
      <c r="B3494" s="48"/>
      <c r="C3494" s="48"/>
      <c r="D3494" s="48"/>
      <c r="E3494" s="48"/>
      <c r="F3494" s="48"/>
      <c r="G3494" s="48"/>
      <c r="H3494" s="48"/>
      <c r="I3494" s="48"/>
      <c r="J3494" s="48"/>
    </row>
    <row r="3495" spans="1:10">
      <c r="A3495" s="48"/>
      <c r="B3495" s="48"/>
      <c r="C3495" s="48"/>
      <c r="D3495" s="48"/>
      <c r="E3495" s="48"/>
      <c r="F3495" s="48"/>
      <c r="G3495" s="48"/>
      <c r="H3495" s="48"/>
      <c r="I3495" s="48"/>
      <c r="J3495" s="48"/>
    </row>
    <row r="3496" spans="1:10">
      <c r="A3496" s="48"/>
      <c r="B3496" s="48"/>
      <c r="C3496" s="48"/>
      <c r="D3496" s="48"/>
      <c r="E3496" s="48"/>
      <c r="F3496" s="48"/>
      <c r="G3496" s="48"/>
      <c r="H3496" s="48"/>
      <c r="I3496" s="48"/>
      <c r="J3496" s="48"/>
    </row>
    <row r="3497" spans="1:10">
      <c r="A3497" s="48"/>
      <c r="B3497" s="48"/>
      <c r="C3497" s="48"/>
      <c r="D3497" s="48"/>
      <c r="E3497" s="48"/>
      <c r="F3497" s="48"/>
      <c r="G3497" s="48"/>
      <c r="H3497" s="48"/>
      <c r="I3497" s="48"/>
      <c r="J3497" s="48"/>
    </row>
    <row r="3498" spans="1:10">
      <c r="A3498" s="48"/>
      <c r="B3498" s="48"/>
      <c r="C3498" s="48"/>
      <c r="D3498" s="48"/>
      <c r="E3498" s="48"/>
      <c r="F3498" s="48"/>
      <c r="G3498" s="48"/>
      <c r="H3498" s="48"/>
      <c r="I3498" s="48"/>
      <c r="J3498" s="48"/>
    </row>
    <row r="3499" spans="1:10">
      <c r="A3499" s="48"/>
      <c r="B3499" s="48"/>
      <c r="C3499" s="48"/>
      <c r="D3499" s="48"/>
      <c r="E3499" s="48"/>
      <c r="F3499" s="48"/>
      <c r="G3499" s="48"/>
      <c r="H3499" s="48"/>
      <c r="I3499" s="48"/>
      <c r="J3499" s="48"/>
    </row>
    <row r="3500" spans="1:10">
      <c r="A3500" s="48"/>
      <c r="B3500" s="48"/>
      <c r="C3500" s="48"/>
      <c r="D3500" s="48"/>
      <c r="E3500" s="48"/>
      <c r="F3500" s="48"/>
      <c r="G3500" s="48"/>
      <c r="H3500" s="48"/>
      <c r="I3500" s="48"/>
      <c r="J3500" s="48"/>
    </row>
    <row r="3501" spans="1:10">
      <c r="A3501" s="48"/>
      <c r="B3501" s="48"/>
      <c r="C3501" s="48"/>
      <c r="D3501" s="48"/>
      <c r="E3501" s="48"/>
      <c r="F3501" s="48"/>
      <c r="G3501" s="48"/>
      <c r="H3501" s="48"/>
      <c r="I3501" s="48"/>
      <c r="J3501" s="48"/>
    </row>
    <row r="3502" spans="1:10">
      <c r="A3502" s="48"/>
      <c r="B3502" s="48"/>
      <c r="C3502" s="48"/>
      <c r="D3502" s="48"/>
      <c r="E3502" s="48"/>
      <c r="F3502" s="48"/>
      <c r="G3502" s="48"/>
      <c r="H3502" s="48"/>
      <c r="I3502" s="48"/>
      <c r="J3502" s="48"/>
    </row>
    <row r="3503" spans="1:10">
      <c r="A3503" s="48"/>
      <c r="B3503" s="48"/>
      <c r="C3503" s="48"/>
      <c r="D3503" s="48"/>
      <c r="E3503" s="48"/>
      <c r="F3503" s="48"/>
      <c r="G3503" s="48"/>
      <c r="H3503" s="48"/>
      <c r="I3503" s="48"/>
      <c r="J3503" s="48"/>
    </row>
    <row r="3504" spans="1:10">
      <c r="A3504" s="48"/>
      <c r="B3504" s="48"/>
      <c r="C3504" s="48"/>
      <c r="D3504" s="48"/>
      <c r="E3504" s="48"/>
      <c r="F3504" s="48"/>
      <c r="G3504" s="48"/>
      <c r="H3504" s="48"/>
      <c r="I3504" s="48"/>
      <c r="J3504" s="48"/>
    </row>
    <row r="3505" spans="1:10">
      <c r="A3505" s="48"/>
      <c r="B3505" s="48"/>
      <c r="C3505" s="48"/>
      <c r="D3505" s="48"/>
      <c r="E3505" s="48"/>
      <c r="F3505" s="48"/>
      <c r="G3505" s="48"/>
      <c r="H3505" s="48"/>
      <c r="I3505" s="48"/>
      <c r="J3505" s="48"/>
    </row>
    <row r="3506" spans="1:10">
      <c r="A3506" s="48"/>
      <c r="B3506" s="48"/>
      <c r="C3506" s="48"/>
      <c r="D3506" s="48"/>
      <c r="E3506" s="48"/>
      <c r="F3506" s="48"/>
      <c r="G3506" s="48"/>
      <c r="H3506" s="48"/>
      <c r="I3506" s="48"/>
      <c r="J3506" s="48"/>
    </row>
    <row r="3507" spans="1:10">
      <c r="A3507" s="48"/>
      <c r="B3507" s="48"/>
      <c r="C3507" s="48"/>
      <c r="D3507" s="48"/>
      <c r="E3507" s="48"/>
      <c r="F3507" s="48"/>
      <c r="G3507" s="48"/>
      <c r="H3507" s="48"/>
      <c r="I3507" s="48"/>
      <c r="J3507" s="48"/>
    </row>
    <row r="3508" spans="1:10">
      <c r="A3508" s="48"/>
      <c r="B3508" s="48"/>
      <c r="C3508" s="48"/>
      <c r="D3508" s="48"/>
      <c r="E3508" s="48"/>
      <c r="F3508" s="48"/>
      <c r="G3508" s="48"/>
      <c r="H3508" s="48"/>
      <c r="I3508" s="48"/>
      <c r="J3508" s="48"/>
    </row>
    <row r="3509" spans="1:10">
      <c r="A3509" s="48"/>
      <c r="B3509" s="48"/>
      <c r="C3509" s="48"/>
      <c r="D3509" s="48"/>
      <c r="E3509" s="48"/>
      <c r="F3509" s="48"/>
      <c r="G3509" s="48"/>
      <c r="H3509" s="48"/>
      <c r="I3509" s="48"/>
      <c r="J3509" s="48"/>
    </row>
    <row r="3510" spans="1:10">
      <c r="A3510" s="48"/>
      <c r="B3510" s="48"/>
      <c r="C3510" s="48"/>
      <c r="D3510" s="48"/>
      <c r="E3510" s="48"/>
      <c r="F3510" s="48"/>
      <c r="G3510" s="48"/>
      <c r="H3510" s="48"/>
      <c r="I3510" s="48"/>
      <c r="J3510" s="48"/>
    </row>
    <row r="3511" spans="1:10">
      <c r="A3511" s="48"/>
      <c r="B3511" s="48"/>
      <c r="C3511" s="48"/>
      <c r="D3511" s="48"/>
      <c r="E3511" s="48"/>
      <c r="F3511" s="48"/>
      <c r="G3511" s="48"/>
      <c r="H3511" s="48"/>
      <c r="I3511" s="48"/>
      <c r="J3511" s="48"/>
    </row>
    <row r="3512" spans="1:10">
      <c r="A3512" s="48"/>
      <c r="B3512" s="48"/>
      <c r="C3512" s="48"/>
      <c r="D3512" s="48"/>
      <c r="E3512" s="48"/>
      <c r="F3512" s="48"/>
      <c r="G3512" s="48"/>
      <c r="H3512" s="48"/>
      <c r="I3512" s="48"/>
      <c r="J3512" s="48"/>
    </row>
    <row r="3513" spans="1:10">
      <c r="A3513" s="48"/>
      <c r="B3513" s="48"/>
      <c r="C3513" s="48"/>
      <c r="D3513" s="48"/>
      <c r="E3513" s="48"/>
      <c r="F3513" s="48"/>
      <c r="G3513" s="48"/>
      <c r="H3513" s="48"/>
      <c r="I3513" s="48"/>
      <c r="J3513" s="48"/>
    </row>
    <row r="3514" spans="1:10">
      <c r="A3514" s="48"/>
      <c r="B3514" s="48"/>
      <c r="C3514" s="48"/>
      <c r="D3514" s="48"/>
      <c r="E3514" s="48"/>
      <c r="F3514" s="48"/>
      <c r="G3514" s="48"/>
      <c r="H3514" s="48"/>
      <c r="I3514" s="48"/>
      <c r="J3514" s="48"/>
    </row>
    <row r="3515" spans="1:10">
      <c r="A3515" s="48"/>
      <c r="B3515" s="48"/>
      <c r="C3515" s="48"/>
      <c r="D3515" s="48"/>
      <c r="E3515" s="48"/>
      <c r="F3515" s="48"/>
      <c r="G3515" s="48"/>
      <c r="H3515" s="48"/>
      <c r="I3515" s="48"/>
      <c r="J3515" s="48"/>
    </row>
    <row r="3516" spans="1:10">
      <c r="A3516" s="48"/>
      <c r="B3516" s="48"/>
      <c r="C3516" s="48"/>
      <c r="D3516" s="48"/>
      <c r="E3516" s="48"/>
      <c r="F3516" s="48"/>
      <c r="G3516" s="48"/>
      <c r="H3516" s="48"/>
      <c r="I3516" s="48"/>
      <c r="J3516" s="48"/>
    </row>
    <row r="3517" spans="1:10">
      <c r="A3517" s="48"/>
      <c r="B3517" s="48"/>
      <c r="C3517" s="48"/>
      <c r="D3517" s="48"/>
      <c r="E3517" s="48"/>
      <c r="F3517" s="48"/>
      <c r="G3517" s="48"/>
      <c r="H3517" s="48"/>
      <c r="I3517" s="48"/>
      <c r="J3517" s="48"/>
    </row>
    <row r="3518" spans="1:10">
      <c r="A3518" s="48"/>
      <c r="B3518" s="48"/>
      <c r="C3518" s="48"/>
      <c r="D3518" s="48"/>
      <c r="E3518" s="48"/>
      <c r="F3518" s="48"/>
      <c r="G3518" s="48"/>
      <c r="H3518" s="48"/>
      <c r="I3518" s="48"/>
      <c r="J3518" s="48"/>
    </row>
    <row r="3519" spans="1:10">
      <c r="A3519" s="48"/>
      <c r="B3519" s="48"/>
      <c r="C3519" s="48"/>
      <c r="D3519" s="48"/>
      <c r="E3519" s="48"/>
      <c r="F3519" s="48"/>
      <c r="G3519" s="48"/>
      <c r="H3519" s="48"/>
      <c r="I3519" s="48"/>
      <c r="J3519" s="48"/>
    </row>
    <row r="3520" spans="1:10">
      <c r="A3520" s="48"/>
      <c r="B3520" s="48"/>
      <c r="C3520" s="48"/>
      <c r="D3520" s="48"/>
      <c r="E3520" s="48"/>
      <c r="F3520" s="48"/>
      <c r="G3520" s="48"/>
      <c r="H3520" s="48"/>
      <c r="I3520" s="48"/>
      <c r="J3520" s="48"/>
    </row>
    <row r="3521" spans="1:10">
      <c r="A3521" s="48"/>
      <c r="B3521" s="48"/>
      <c r="C3521" s="48"/>
      <c r="D3521" s="48"/>
      <c r="E3521" s="48"/>
      <c r="F3521" s="48"/>
      <c r="G3521" s="48"/>
      <c r="H3521" s="48"/>
      <c r="I3521" s="48"/>
      <c r="J3521" s="48"/>
    </row>
    <row r="3522" spans="1:10">
      <c r="A3522" s="48"/>
      <c r="B3522" s="48"/>
      <c r="C3522" s="48"/>
      <c r="D3522" s="48"/>
      <c r="E3522" s="48"/>
      <c r="F3522" s="48"/>
      <c r="G3522" s="48"/>
      <c r="H3522" s="48"/>
      <c r="I3522" s="48"/>
      <c r="J3522" s="48"/>
    </row>
    <row r="3523" spans="1:10">
      <c r="A3523" s="48"/>
      <c r="B3523" s="48"/>
      <c r="C3523" s="48"/>
      <c r="D3523" s="48"/>
      <c r="E3523" s="48"/>
      <c r="F3523" s="48"/>
      <c r="G3523" s="48"/>
      <c r="H3523" s="48"/>
      <c r="I3523" s="48"/>
      <c r="J3523" s="48"/>
    </row>
    <row r="3524" spans="1:10">
      <c r="A3524" s="48"/>
      <c r="B3524" s="48"/>
      <c r="C3524" s="48"/>
      <c r="D3524" s="48"/>
      <c r="E3524" s="48"/>
      <c r="F3524" s="48"/>
      <c r="G3524" s="48"/>
      <c r="H3524" s="48"/>
      <c r="I3524" s="48"/>
      <c r="J3524" s="48"/>
    </row>
    <row r="3525" spans="1:10">
      <c r="A3525" s="48"/>
      <c r="B3525" s="48"/>
      <c r="C3525" s="48"/>
      <c r="D3525" s="48"/>
      <c r="E3525" s="48"/>
      <c r="F3525" s="48"/>
      <c r="G3525" s="48"/>
      <c r="H3525" s="48"/>
      <c r="I3525" s="48"/>
      <c r="J3525" s="48"/>
    </row>
    <row r="3526" spans="1:10">
      <c r="A3526" s="48"/>
      <c r="B3526" s="48"/>
      <c r="C3526" s="48"/>
      <c r="D3526" s="48"/>
      <c r="E3526" s="48"/>
      <c r="F3526" s="48"/>
      <c r="G3526" s="48"/>
      <c r="H3526" s="48"/>
      <c r="I3526" s="48"/>
      <c r="J3526" s="48"/>
    </row>
    <row r="3527" spans="1:10">
      <c r="A3527" s="48"/>
      <c r="B3527" s="48"/>
      <c r="C3527" s="48"/>
      <c r="D3527" s="48"/>
      <c r="E3527" s="48"/>
      <c r="F3527" s="48"/>
      <c r="G3527" s="48"/>
      <c r="H3527" s="48"/>
      <c r="I3527" s="48"/>
      <c r="J3527" s="48"/>
    </row>
    <row r="3528" spans="1:10">
      <c r="A3528" s="48"/>
      <c r="B3528" s="48"/>
      <c r="C3528" s="48"/>
      <c r="D3528" s="48"/>
      <c r="E3528" s="48"/>
      <c r="F3528" s="48"/>
      <c r="G3528" s="48"/>
      <c r="H3528" s="48"/>
      <c r="I3528" s="48"/>
      <c r="J3528" s="48"/>
    </row>
    <row r="3529" spans="1:10">
      <c r="A3529" s="48"/>
      <c r="B3529" s="48"/>
      <c r="C3529" s="48"/>
      <c r="D3529" s="48"/>
      <c r="E3529" s="48"/>
      <c r="F3529" s="48"/>
      <c r="G3529" s="48"/>
      <c r="H3529" s="48"/>
      <c r="I3529" s="48"/>
      <c r="J3529" s="48"/>
    </row>
    <row r="3530" spans="1:10">
      <c r="A3530" s="48"/>
      <c r="B3530" s="48"/>
      <c r="C3530" s="48"/>
      <c r="D3530" s="48"/>
      <c r="E3530" s="48"/>
      <c r="F3530" s="48"/>
      <c r="G3530" s="48"/>
      <c r="H3530" s="48"/>
      <c r="I3530" s="48"/>
      <c r="J3530" s="48"/>
    </row>
    <row r="3531" spans="1:10">
      <c r="A3531" s="48"/>
      <c r="B3531" s="48"/>
      <c r="C3531" s="48"/>
      <c r="D3531" s="48"/>
      <c r="E3531" s="48"/>
      <c r="F3531" s="48"/>
      <c r="G3531" s="48"/>
      <c r="H3531" s="48"/>
      <c r="I3531" s="48"/>
      <c r="J3531" s="48"/>
    </row>
  </sheetData>
  <mergeCells count="7">
    <mergeCell ref="I1:J1"/>
    <mergeCell ref="A6:J6"/>
    <mergeCell ref="A11:B11"/>
    <mergeCell ref="A9:A10"/>
    <mergeCell ref="B9:B10"/>
    <mergeCell ref="C9:C10"/>
    <mergeCell ref="D9:J9"/>
  </mergeCells>
  <phoneticPr fontId="5" type="noConversion"/>
  <printOptions horizontalCentered="1"/>
  <pageMargins left="0.15748031496062992" right="0.15748031496062992" top="0.31496062992125984" bottom="0.35433070866141736" header="0.15748031496062992" footer="0.15748031496062992"/>
  <pageSetup paperSize="9" scale="80" firstPageNumber="10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366"/>
  <sheetViews>
    <sheetView topLeftCell="A348" workbookViewId="0">
      <selection activeCell="S282" sqref="S1:S1048576"/>
    </sheetView>
  </sheetViews>
  <sheetFormatPr defaultColWidth="9.109375" defaultRowHeight="17.399999999999999"/>
  <cols>
    <col min="1" max="1" width="13.109375" style="358" customWidth="1"/>
    <col min="2" max="2" width="46.33203125" style="676" customWidth="1"/>
    <col min="3" max="3" width="8.109375" style="534" customWidth="1"/>
    <col min="4" max="4" width="14" style="535" customWidth="1"/>
    <col min="5" max="5" width="17.88671875" style="535" customWidth="1"/>
    <col min="6" max="6" width="9.88671875" style="534" customWidth="1"/>
    <col min="7" max="7" width="11" style="534" hidden="1" customWidth="1"/>
    <col min="8" max="8" width="10.88671875" style="534" hidden="1" customWidth="1"/>
    <col min="9" max="9" width="10.109375" style="534" hidden="1" customWidth="1"/>
    <col min="10" max="10" width="15.109375" style="534" hidden="1" customWidth="1"/>
    <col min="11" max="11" width="11.109375" style="534" hidden="1" customWidth="1"/>
    <col min="12" max="13" width="8.44140625" style="534" hidden="1" customWidth="1"/>
    <col min="14" max="14" width="6.33203125" style="534" hidden="1" customWidth="1"/>
    <col min="15" max="15" width="11.44140625" style="534" hidden="1" customWidth="1"/>
    <col min="16" max="16" width="15.44140625" style="534" hidden="1" customWidth="1"/>
    <col min="17" max="17" width="14.6640625" style="534" customWidth="1"/>
    <col min="18" max="18" width="9.109375" style="361" hidden="1" customWidth="1"/>
    <col min="19" max="19" width="9.88671875" style="358" hidden="1" customWidth="1"/>
    <col min="20" max="20" width="9.109375" style="358" customWidth="1"/>
    <col min="21" max="16384" width="9.109375" style="358"/>
  </cols>
  <sheetData>
    <row r="1" spans="1:18" ht="18">
      <c r="C1" s="677"/>
      <c r="D1" s="677"/>
      <c r="E1" s="678" t="s">
        <v>283</v>
      </c>
      <c r="F1" s="678"/>
      <c r="G1" s="678"/>
      <c r="H1" s="678"/>
      <c r="I1" s="678"/>
      <c r="J1" s="678"/>
      <c r="K1" s="678"/>
      <c r="L1" s="678"/>
      <c r="M1" s="678"/>
      <c r="N1" s="678"/>
      <c r="O1" s="678"/>
      <c r="P1" s="678"/>
      <c r="Q1" s="678"/>
    </row>
    <row r="2" spans="1:18" ht="18">
      <c r="B2" s="679"/>
      <c r="C2" s="679"/>
      <c r="D2" s="679"/>
      <c r="E2" s="606" t="s">
        <v>27</v>
      </c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</row>
    <row r="3" spans="1:18" ht="18">
      <c r="B3" s="679"/>
      <c r="C3" s="679"/>
      <c r="D3" s="679"/>
      <c r="E3" s="606" t="s">
        <v>238</v>
      </c>
      <c r="F3" s="606"/>
      <c r="G3" s="606"/>
      <c r="H3" s="606"/>
      <c r="I3" s="606"/>
      <c r="J3" s="606"/>
      <c r="K3" s="606"/>
      <c r="L3" s="606"/>
      <c r="M3" s="606"/>
      <c r="N3" s="606"/>
      <c r="O3" s="606"/>
      <c r="P3" s="606"/>
      <c r="Q3" s="606"/>
    </row>
    <row r="4" spans="1:18" ht="26.25" customHeight="1">
      <c r="I4" s="356"/>
    </row>
    <row r="5" spans="1:18" ht="60.75" customHeight="1">
      <c r="A5" s="680" t="s">
        <v>6</v>
      </c>
      <c r="B5" s="680"/>
      <c r="C5" s="680"/>
      <c r="D5" s="680"/>
      <c r="E5" s="680"/>
      <c r="F5" s="680"/>
      <c r="G5" s="680"/>
      <c r="H5" s="680"/>
      <c r="I5" s="680"/>
      <c r="J5" s="680"/>
      <c r="K5" s="680"/>
      <c r="L5" s="680"/>
      <c r="M5" s="680"/>
      <c r="N5" s="680"/>
      <c r="O5" s="680"/>
      <c r="P5" s="680"/>
      <c r="Q5" s="680"/>
    </row>
    <row r="6" spans="1:18" ht="3" customHeight="1">
      <c r="B6" s="121"/>
      <c r="C6" s="535"/>
      <c r="F6" s="535"/>
      <c r="G6" s="535"/>
      <c r="H6" s="535"/>
      <c r="I6" s="535"/>
      <c r="J6" s="535"/>
      <c r="K6" s="122"/>
      <c r="L6" s="122"/>
      <c r="M6" s="122"/>
    </row>
    <row r="7" spans="1:18" ht="88.5" customHeight="1">
      <c r="A7" s="681" t="s">
        <v>249</v>
      </c>
      <c r="B7" s="607" t="s">
        <v>178</v>
      </c>
      <c r="C7" s="607" t="s">
        <v>164</v>
      </c>
      <c r="D7" s="607" t="s">
        <v>179</v>
      </c>
      <c r="E7" s="608" t="s">
        <v>250</v>
      </c>
      <c r="F7" s="682" t="s">
        <v>180</v>
      </c>
      <c r="G7" s="683"/>
      <c r="H7" s="683"/>
      <c r="I7" s="683"/>
      <c r="J7" s="683"/>
      <c r="K7" s="683"/>
      <c r="L7" s="683"/>
      <c r="M7" s="683"/>
      <c r="N7" s="683"/>
      <c r="O7" s="683"/>
      <c r="P7" s="683"/>
      <c r="Q7" s="684"/>
    </row>
    <row r="8" spans="1:18" ht="55.5" customHeight="1">
      <c r="A8" s="685"/>
      <c r="B8" s="607"/>
      <c r="C8" s="607"/>
      <c r="D8" s="607"/>
      <c r="E8" s="609"/>
      <c r="F8" s="547" t="s">
        <v>149</v>
      </c>
      <c r="G8" s="547" t="s">
        <v>149</v>
      </c>
      <c r="H8" s="547" t="s">
        <v>149</v>
      </c>
      <c r="I8" s="547" t="s">
        <v>149</v>
      </c>
      <c r="J8" s="547" t="s">
        <v>149</v>
      </c>
      <c r="K8" s="547" t="s">
        <v>149</v>
      </c>
      <c r="L8" s="547" t="s">
        <v>149</v>
      </c>
      <c r="M8" s="547" t="s">
        <v>149</v>
      </c>
      <c r="N8" s="547" t="s">
        <v>149</v>
      </c>
      <c r="O8" s="547" t="s">
        <v>149</v>
      </c>
      <c r="P8" s="547" t="s">
        <v>149</v>
      </c>
      <c r="Q8" s="547" t="s">
        <v>9</v>
      </c>
    </row>
    <row r="9" spans="1:18" ht="18" hidden="1" customHeight="1">
      <c r="A9" s="686">
        <v>1</v>
      </c>
      <c r="B9" s="547">
        <v>2</v>
      </c>
      <c r="C9" s="547">
        <v>3</v>
      </c>
      <c r="D9" s="547">
        <v>4</v>
      </c>
      <c r="E9" s="547">
        <v>5</v>
      </c>
      <c r="F9" s="547">
        <v>6</v>
      </c>
      <c r="G9" s="547"/>
      <c r="H9" s="547"/>
      <c r="I9" s="547"/>
      <c r="J9" s="547"/>
      <c r="K9" s="547"/>
      <c r="L9" s="547"/>
      <c r="M9" s="547"/>
      <c r="N9" s="547"/>
      <c r="O9" s="547"/>
      <c r="P9" s="547"/>
      <c r="Q9" s="547">
        <v>7</v>
      </c>
    </row>
    <row r="10" spans="1:18" ht="18" customHeight="1">
      <c r="A10" s="607" t="s">
        <v>155</v>
      </c>
      <c r="B10" s="607"/>
      <c r="C10" s="607"/>
      <c r="D10" s="607"/>
      <c r="E10" s="607"/>
      <c r="F10" s="607"/>
      <c r="G10" s="607"/>
      <c r="H10" s="607"/>
      <c r="I10" s="607"/>
      <c r="J10" s="607"/>
      <c r="K10" s="123"/>
      <c r="L10" s="123"/>
      <c r="M10" s="547"/>
      <c r="N10" s="547"/>
      <c r="O10" s="547"/>
      <c r="P10" s="547"/>
      <c r="Q10" s="687">
        <f>Q12</f>
        <v>2025738.3798150003</v>
      </c>
    </row>
    <row r="11" spans="1:18">
      <c r="A11" s="607" t="s">
        <v>150</v>
      </c>
      <c r="B11" s="607"/>
      <c r="C11" s="607"/>
      <c r="D11" s="607"/>
      <c r="E11" s="607"/>
      <c r="F11" s="607"/>
      <c r="G11" s="607"/>
      <c r="H11" s="607"/>
      <c r="I11" s="607"/>
      <c r="J11" s="607"/>
      <c r="K11" s="123"/>
      <c r="L11" s="123"/>
      <c r="M11" s="547"/>
      <c r="N11" s="547"/>
      <c r="O11" s="547"/>
      <c r="P11" s="547"/>
      <c r="Q11" s="687">
        <f>Q12</f>
        <v>2025738.3798150003</v>
      </c>
    </row>
    <row r="12" spans="1:18" ht="69.75" customHeight="1">
      <c r="A12" s="607" t="s">
        <v>904</v>
      </c>
      <c r="B12" s="607"/>
      <c r="C12" s="607"/>
      <c r="D12" s="607"/>
      <c r="E12" s="607"/>
      <c r="F12" s="607"/>
      <c r="G12" s="607"/>
      <c r="H12" s="607"/>
      <c r="I12" s="607"/>
      <c r="J12" s="607"/>
      <c r="K12" s="123"/>
      <c r="L12" s="123"/>
      <c r="M12" s="547"/>
      <c r="N12" s="547"/>
      <c r="O12" s="547"/>
      <c r="P12" s="547"/>
      <c r="Q12" s="687">
        <f>SUBTOTAL(9,Q15:Q366)</f>
        <v>2025738.3798150003</v>
      </c>
    </row>
    <row r="13" spans="1:18" s="690" customFormat="1" ht="18" hidden="1">
      <c r="A13" s="134">
        <v>4212</v>
      </c>
      <c r="B13" s="134" t="s">
        <v>21</v>
      </c>
      <c r="C13" s="134"/>
      <c r="D13" s="134"/>
      <c r="E13" s="134"/>
      <c r="F13" s="134"/>
      <c r="G13" s="134"/>
      <c r="H13" s="134"/>
      <c r="I13" s="134"/>
      <c r="J13" s="134"/>
      <c r="K13" s="304"/>
      <c r="L13" s="304"/>
      <c r="M13" s="134"/>
      <c r="N13" s="134"/>
      <c r="O13" s="134"/>
      <c r="P13" s="134"/>
      <c r="Q13" s="688">
        <f>SUM(Q15:Q20)</f>
        <v>48613.199815000007</v>
      </c>
      <c r="R13" s="689"/>
    </row>
    <row r="14" spans="1:18" s="690" customFormat="1" ht="18">
      <c r="A14" s="134"/>
      <c r="B14" s="134"/>
      <c r="C14" s="134"/>
      <c r="D14" s="134"/>
      <c r="E14" s="134"/>
      <c r="F14" s="134"/>
      <c r="G14" s="134"/>
      <c r="H14" s="134"/>
      <c r="I14" s="134"/>
      <c r="J14" s="134"/>
      <c r="K14" s="304"/>
      <c r="L14" s="304"/>
      <c r="M14" s="134"/>
      <c r="N14" s="134"/>
      <c r="O14" s="134"/>
      <c r="P14" s="134"/>
      <c r="Q14" s="688"/>
      <c r="R14" s="689"/>
    </row>
    <row r="15" spans="1:18">
      <c r="A15" s="299" t="s">
        <v>10</v>
      </c>
      <c r="B15" s="152" t="s">
        <v>11</v>
      </c>
      <c r="C15" s="298" t="s">
        <v>173</v>
      </c>
      <c r="D15" s="300" t="s">
        <v>12</v>
      </c>
      <c r="E15" s="301">
        <v>18696</v>
      </c>
      <c r="F15" s="302">
        <v>23</v>
      </c>
      <c r="G15" s="547"/>
      <c r="H15" s="547"/>
      <c r="I15" s="547"/>
      <c r="J15" s="547"/>
      <c r="K15" s="123"/>
      <c r="L15" s="123"/>
      <c r="M15" s="547"/>
      <c r="N15" s="547"/>
      <c r="O15" s="547"/>
      <c r="P15" s="547"/>
      <c r="Q15" s="687">
        <f>E15*F15/1000-0.008</f>
        <v>430</v>
      </c>
      <c r="R15" s="361" t="s">
        <v>22</v>
      </c>
    </row>
    <row r="16" spans="1:18">
      <c r="A16" s="299" t="s">
        <v>13</v>
      </c>
      <c r="B16" s="152" t="s">
        <v>14</v>
      </c>
      <c r="C16" s="298" t="s">
        <v>172</v>
      </c>
      <c r="D16" s="300" t="s">
        <v>12</v>
      </c>
      <c r="E16" s="301">
        <v>156</v>
      </c>
      <c r="F16" s="302">
        <v>61230</v>
      </c>
      <c r="G16" s="547"/>
      <c r="H16" s="547"/>
      <c r="I16" s="547"/>
      <c r="J16" s="547"/>
      <c r="K16" s="123"/>
      <c r="L16" s="123"/>
      <c r="M16" s="547"/>
      <c r="N16" s="547"/>
      <c r="O16" s="547"/>
      <c r="P16" s="547"/>
      <c r="Q16" s="687">
        <f>E16*F16/1000+0.02</f>
        <v>9551.9</v>
      </c>
      <c r="R16" s="361" t="s">
        <v>22</v>
      </c>
    </row>
    <row r="17" spans="1:18" ht="18" customHeight="1">
      <c r="A17" s="299" t="s">
        <v>15</v>
      </c>
      <c r="B17" s="152" t="s">
        <v>16</v>
      </c>
      <c r="C17" s="298" t="s">
        <v>172</v>
      </c>
      <c r="D17" s="300" t="s">
        <v>17</v>
      </c>
      <c r="E17" s="303">
        <v>41.85</v>
      </c>
      <c r="F17" s="302">
        <v>704617</v>
      </c>
      <c r="G17" s="547"/>
      <c r="H17" s="547"/>
      <c r="I17" s="547"/>
      <c r="J17" s="547"/>
      <c r="K17" s="123"/>
      <c r="L17" s="123"/>
      <c r="M17" s="547"/>
      <c r="N17" s="547"/>
      <c r="O17" s="547"/>
      <c r="P17" s="547"/>
      <c r="Q17" s="687">
        <f>E17*F17/1000-0.0215</f>
        <v>29488.199950000002</v>
      </c>
      <c r="R17" s="361" t="s">
        <v>22</v>
      </c>
    </row>
    <row r="18" spans="1:18" ht="18" customHeight="1">
      <c r="A18" s="299" t="s">
        <v>18</v>
      </c>
      <c r="B18" s="152" t="s">
        <v>16</v>
      </c>
      <c r="C18" s="298" t="s">
        <v>172</v>
      </c>
      <c r="D18" s="300" t="s">
        <v>17</v>
      </c>
      <c r="E18" s="303">
        <v>31.85</v>
      </c>
      <c r="F18" s="302">
        <v>132966.9</v>
      </c>
      <c r="G18" s="547"/>
      <c r="H18" s="547"/>
      <c r="I18" s="547"/>
      <c r="J18" s="547"/>
      <c r="K18" s="123"/>
      <c r="L18" s="123"/>
      <c r="M18" s="547"/>
      <c r="N18" s="547"/>
      <c r="O18" s="547"/>
      <c r="P18" s="547"/>
      <c r="Q18" s="687">
        <f>E18*F18/1000+0.0042</f>
        <v>4234.999965</v>
      </c>
      <c r="R18" s="361" t="s">
        <v>22</v>
      </c>
    </row>
    <row r="19" spans="1:18" ht="18" customHeight="1">
      <c r="A19" s="299" t="s">
        <v>19</v>
      </c>
      <c r="B19" s="152" t="s">
        <v>16</v>
      </c>
      <c r="C19" s="298" t="s">
        <v>172</v>
      </c>
      <c r="D19" s="300" t="s">
        <v>17</v>
      </c>
      <c r="E19" s="303">
        <v>38.85</v>
      </c>
      <c r="F19" s="302">
        <v>96961</v>
      </c>
      <c r="G19" s="547"/>
      <c r="H19" s="547"/>
      <c r="I19" s="547"/>
      <c r="J19" s="547"/>
      <c r="K19" s="123"/>
      <c r="L19" s="123"/>
      <c r="M19" s="547"/>
      <c r="N19" s="547"/>
      <c r="O19" s="547"/>
      <c r="P19" s="547"/>
      <c r="Q19" s="687">
        <f>E19*F19/1000-0.0349</f>
        <v>3766.89995</v>
      </c>
      <c r="R19" s="361" t="s">
        <v>22</v>
      </c>
    </row>
    <row r="20" spans="1:18" ht="18" customHeight="1">
      <c r="A20" s="299" t="s">
        <v>20</v>
      </c>
      <c r="B20" s="152" t="s">
        <v>16</v>
      </c>
      <c r="C20" s="298" t="s">
        <v>172</v>
      </c>
      <c r="D20" s="300" t="s">
        <v>17</v>
      </c>
      <c r="E20" s="303">
        <v>28.85</v>
      </c>
      <c r="F20" s="302">
        <v>39557</v>
      </c>
      <c r="G20" s="547"/>
      <c r="H20" s="547"/>
      <c r="I20" s="547"/>
      <c r="J20" s="547"/>
      <c r="K20" s="123"/>
      <c r="L20" s="123"/>
      <c r="M20" s="547"/>
      <c r="N20" s="547"/>
      <c r="O20" s="547"/>
      <c r="P20" s="547"/>
      <c r="Q20" s="687">
        <f>E20*F20/1000-0.0195</f>
        <v>1141.1999499999999</v>
      </c>
      <c r="R20" s="361" t="s">
        <v>22</v>
      </c>
    </row>
    <row r="21" spans="1:18" s="690" customFormat="1" ht="18" hidden="1" customHeight="1">
      <c r="A21" s="305" t="s">
        <v>302</v>
      </c>
      <c r="B21" s="306" t="s">
        <v>288</v>
      </c>
      <c r="C21" s="307"/>
      <c r="D21" s="308"/>
      <c r="E21" s="309"/>
      <c r="F21" s="310"/>
      <c r="G21" s="134"/>
      <c r="H21" s="134"/>
      <c r="I21" s="134"/>
      <c r="J21" s="134"/>
      <c r="K21" s="304"/>
      <c r="L21" s="304"/>
      <c r="M21" s="134"/>
      <c r="N21" s="134"/>
      <c r="O21" s="134"/>
      <c r="P21" s="134"/>
      <c r="Q21" s="688">
        <f>SUM(Q22:Q23)</f>
        <v>3435.3</v>
      </c>
      <c r="R21" s="689"/>
    </row>
    <row r="22" spans="1:18" ht="18" customHeight="1">
      <c r="A22" s="298" t="s">
        <v>289</v>
      </c>
      <c r="B22" s="152" t="s">
        <v>291</v>
      </c>
      <c r="C22" s="298" t="s">
        <v>172</v>
      </c>
      <c r="D22" s="300" t="s">
        <v>292</v>
      </c>
      <c r="E22" s="303">
        <v>170.256</v>
      </c>
      <c r="F22" s="302">
        <v>19825</v>
      </c>
      <c r="G22" s="547"/>
      <c r="H22" s="547"/>
      <c r="I22" s="547"/>
      <c r="J22" s="547"/>
      <c r="K22" s="123"/>
      <c r="L22" s="123"/>
      <c r="M22" s="547"/>
      <c r="N22" s="547"/>
      <c r="O22" s="547"/>
      <c r="P22" s="547"/>
      <c r="Q22" s="691">
        <f>E22*F22/1000-0.0252</f>
        <v>3375.3</v>
      </c>
      <c r="R22" s="361" t="s">
        <v>22</v>
      </c>
    </row>
    <row r="23" spans="1:18" ht="52.2">
      <c r="A23" s="298" t="s">
        <v>290</v>
      </c>
      <c r="B23" s="152" t="s">
        <v>1075</v>
      </c>
      <c r="C23" s="298" t="s">
        <v>172</v>
      </c>
      <c r="D23" s="300" t="s">
        <v>293</v>
      </c>
      <c r="E23" s="301">
        <v>60000</v>
      </c>
      <c r="F23" s="302">
        <v>1</v>
      </c>
      <c r="G23" s="547"/>
      <c r="H23" s="547"/>
      <c r="I23" s="547"/>
      <c r="J23" s="547"/>
      <c r="K23" s="123"/>
      <c r="L23" s="123"/>
      <c r="M23" s="547"/>
      <c r="N23" s="547"/>
      <c r="O23" s="547"/>
      <c r="P23" s="547"/>
      <c r="Q23" s="691">
        <f>E23*F23/1000</f>
        <v>60</v>
      </c>
      <c r="R23" s="361" t="s">
        <v>22</v>
      </c>
    </row>
    <row r="24" spans="1:18" s="690" customFormat="1" ht="19.5" hidden="1" customHeight="1">
      <c r="A24" s="305" t="s">
        <v>303</v>
      </c>
      <c r="B24" s="125" t="s">
        <v>165</v>
      </c>
      <c r="C24" s="536"/>
      <c r="D24" s="537"/>
      <c r="E24" s="537"/>
      <c r="F24" s="536"/>
      <c r="G24" s="124">
        <v>421400</v>
      </c>
      <c r="H24" s="124"/>
      <c r="I24" s="124"/>
      <c r="J24" s="124"/>
      <c r="K24" s="126"/>
      <c r="L24" s="126"/>
      <c r="M24" s="126"/>
      <c r="N24" s="126"/>
      <c r="O24" s="126"/>
      <c r="P24" s="126"/>
      <c r="Q24" s="445">
        <f>SUM(Q25:Q28)</f>
        <v>29840</v>
      </c>
      <c r="R24" s="689"/>
    </row>
    <row r="25" spans="1:18" ht="19.5" customHeight="1">
      <c r="A25" s="298" t="s">
        <v>294</v>
      </c>
      <c r="B25" s="152" t="s">
        <v>298</v>
      </c>
      <c r="C25" s="298" t="s">
        <v>172</v>
      </c>
      <c r="D25" s="300" t="s">
        <v>293</v>
      </c>
      <c r="E25" s="301">
        <v>1000000</v>
      </c>
      <c r="F25" s="311">
        <v>1</v>
      </c>
      <c r="G25" s="124"/>
      <c r="H25" s="124"/>
      <c r="I25" s="124"/>
      <c r="J25" s="124"/>
      <c r="K25" s="126"/>
      <c r="L25" s="126"/>
      <c r="M25" s="126"/>
      <c r="N25" s="126"/>
      <c r="O25" s="126"/>
      <c r="P25" s="126"/>
      <c r="Q25" s="446">
        <f>E25*F25/1000</f>
        <v>1000</v>
      </c>
      <c r="R25" s="361" t="s">
        <v>22</v>
      </c>
    </row>
    <row r="26" spans="1:18" ht="17.25" customHeight="1">
      <c r="A26" s="298" t="s">
        <v>295</v>
      </c>
      <c r="B26" s="152" t="s">
        <v>299</v>
      </c>
      <c r="C26" s="298" t="s">
        <v>172</v>
      </c>
      <c r="D26" s="300" t="s">
        <v>293</v>
      </c>
      <c r="E26" s="301">
        <v>14716400</v>
      </c>
      <c r="F26" s="311">
        <v>1</v>
      </c>
      <c r="G26" s="261"/>
      <c r="H26" s="261"/>
      <c r="I26" s="133"/>
      <c r="J26" s="133"/>
      <c r="K26" s="262"/>
      <c r="L26" s="262"/>
      <c r="M26" s="262"/>
      <c r="N26" s="262"/>
      <c r="O26" s="262"/>
      <c r="P26" s="262"/>
      <c r="Q26" s="446">
        <f>E26*F26/1000</f>
        <v>14716.4</v>
      </c>
      <c r="R26" s="361" t="s">
        <v>22</v>
      </c>
    </row>
    <row r="27" spans="1:18" ht="40.5" customHeight="1">
      <c r="A27" s="298" t="s">
        <v>296</v>
      </c>
      <c r="B27" s="152" t="s">
        <v>300</v>
      </c>
      <c r="C27" s="298" t="s">
        <v>172</v>
      </c>
      <c r="D27" s="300" t="s">
        <v>293</v>
      </c>
      <c r="E27" s="301">
        <v>9462400</v>
      </c>
      <c r="F27" s="311">
        <v>1</v>
      </c>
      <c r="G27" s="261"/>
      <c r="H27" s="261"/>
      <c r="I27" s="133"/>
      <c r="J27" s="133"/>
      <c r="K27" s="262"/>
      <c r="L27" s="262"/>
      <c r="M27" s="262"/>
      <c r="N27" s="262"/>
      <c r="O27" s="262"/>
      <c r="P27" s="262"/>
      <c r="Q27" s="446">
        <f>E27*F27/1000</f>
        <v>9462.4</v>
      </c>
      <c r="R27" s="361" t="s">
        <v>22</v>
      </c>
    </row>
    <row r="28" spans="1:18" ht="44.25" customHeight="1">
      <c r="A28" s="298" t="s">
        <v>297</v>
      </c>
      <c r="B28" s="152" t="s">
        <v>301</v>
      </c>
      <c r="C28" s="298" t="s">
        <v>173</v>
      </c>
      <c r="D28" s="300" t="s">
        <v>293</v>
      </c>
      <c r="E28" s="301">
        <v>4661200</v>
      </c>
      <c r="F28" s="311">
        <v>1</v>
      </c>
      <c r="G28" s="261"/>
      <c r="H28" s="261"/>
      <c r="I28" s="133"/>
      <c r="J28" s="133"/>
      <c r="K28" s="262"/>
      <c r="L28" s="262"/>
      <c r="M28" s="262"/>
      <c r="N28" s="262"/>
      <c r="O28" s="262"/>
      <c r="P28" s="262"/>
      <c r="Q28" s="446">
        <f>E28*F28/1000</f>
        <v>4661.2</v>
      </c>
      <c r="R28" s="361" t="s">
        <v>22</v>
      </c>
    </row>
    <row r="29" spans="1:18" ht="16.5" hidden="1" customHeight="1">
      <c r="A29" s="305" t="s">
        <v>304</v>
      </c>
      <c r="B29" s="125" t="s">
        <v>305</v>
      </c>
      <c r="C29" s="128"/>
      <c r="D29" s="547"/>
      <c r="E29" s="547"/>
      <c r="F29" s="129"/>
      <c r="G29" s="134">
        <v>423200</v>
      </c>
      <c r="H29" s="547"/>
      <c r="I29" s="130"/>
      <c r="J29" s="130"/>
      <c r="K29" s="126"/>
      <c r="L29" s="126"/>
      <c r="M29" s="126"/>
      <c r="N29" s="126"/>
      <c r="O29" s="126"/>
      <c r="P29" s="126"/>
      <c r="Q29" s="447">
        <f>SUM(Q30:Q31)</f>
        <v>7740</v>
      </c>
    </row>
    <row r="30" spans="1:18" ht="44.25" customHeight="1">
      <c r="A30" s="315" t="s">
        <v>306</v>
      </c>
      <c r="B30" s="316" t="s">
        <v>307</v>
      </c>
      <c r="C30" s="546" t="s">
        <v>172</v>
      </c>
      <c r="D30" s="546" t="s">
        <v>293</v>
      </c>
      <c r="E30" s="317">
        <v>263000</v>
      </c>
      <c r="F30" s="302">
        <v>1</v>
      </c>
      <c r="G30" s="261"/>
      <c r="H30" s="133"/>
      <c r="I30" s="133"/>
      <c r="J30" s="262"/>
      <c r="K30" s="262"/>
      <c r="L30" s="262"/>
      <c r="M30" s="262"/>
      <c r="N30" s="262"/>
      <c r="O30" s="262"/>
      <c r="P30" s="131"/>
      <c r="Q30" s="446">
        <f>E30*F30/1000</f>
        <v>263</v>
      </c>
      <c r="R30" s="361" t="s">
        <v>351</v>
      </c>
    </row>
    <row r="31" spans="1:18" ht="47.25" customHeight="1">
      <c r="A31" s="312" t="s">
        <v>308</v>
      </c>
      <c r="B31" s="313" t="s">
        <v>309</v>
      </c>
      <c r="C31" s="545" t="s">
        <v>172</v>
      </c>
      <c r="D31" s="300" t="s">
        <v>293</v>
      </c>
      <c r="E31" s="301">
        <v>7477000</v>
      </c>
      <c r="F31" s="302">
        <v>1</v>
      </c>
      <c r="G31" s="314">
        <f>E31*F31/1000</f>
        <v>7477</v>
      </c>
      <c r="H31" s="133"/>
      <c r="I31" s="133"/>
      <c r="J31" s="262"/>
      <c r="K31" s="262"/>
      <c r="L31" s="262"/>
      <c r="M31" s="262"/>
      <c r="N31" s="262"/>
      <c r="O31" s="262"/>
      <c r="P31" s="131"/>
      <c r="Q31" s="446">
        <f>E31*F31/1000</f>
        <v>7477</v>
      </c>
      <c r="R31" s="361" t="s">
        <v>22</v>
      </c>
    </row>
    <row r="32" spans="1:18" ht="36" hidden="1" customHeight="1">
      <c r="A32" s="305" t="s">
        <v>310</v>
      </c>
      <c r="B32" s="692" t="s">
        <v>311</v>
      </c>
      <c r="C32" s="526"/>
      <c r="D32" s="526"/>
      <c r="E32" s="526"/>
      <c r="F32" s="526"/>
      <c r="G32" s="261"/>
      <c r="H32" s="133"/>
      <c r="I32" s="133"/>
      <c r="J32" s="262"/>
      <c r="K32" s="262"/>
      <c r="L32" s="262"/>
      <c r="M32" s="262"/>
      <c r="N32" s="262"/>
      <c r="O32" s="262"/>
      <c r="P32" s="131"/>
      <c r="Q32" s="448">
        <f>SUM(Q33:Q35)</f>
        <v>6465.1</v>
      </c>
    </row>
    <row r="33" spans="1:18" ht="46.5" customHeight="1">
      <c r="A33" s="298" t="s">
        <v>314</v>
      </c>
      <c r="B33" s="152" t="s">
        <v>316</v>
      </c>
      <c r="C33" s="545" t="s">
        <v>173</v>
      </c>
      <c r="D33" s="300" t="s">
        <v>293</v>
      </c>
      <c r="E33" s="301">
        <v>2688000</v>
      </c>
      <c r="F33" s="302">
        <v>1</v>
      </c>
      <c r="G33" s="261"/>
      <c r="H33" s="133"/>
      <c r="I33" s="133"/>
      <c r="J33" s="262"/>
      <c r="K33" s="262"/>
      <c r="L33" s="262"/>
      <c r="M33" s="262"/>
      <c r="N33" s="262"/>
      <c r="O33" s="262"/>
      <c r="P33" s="131"/>
      <c r="Q33" s="446">
        <f>E33*F33/1000</f>
        <v>2688</v>
      </c>
      <c r="R33" s="361" t="s">
        <v>22</v>
      </c>
    </row>
    <row r="34" spans="1:18" ht="50.25" customHeight="1">
      <c r="A34" s="298" t="s">
        <v>312</v>
      </c>
      <c r="B34" s="152" t="s">
        <v>315</v>
      </c>
      <c r="C34" s="545" t="s">
        <v>172</v>
      </c>
      <c r="D34" s="300" t="s">
        <v>293</v>
      </c>
      <c r="E34" s="311">
        <v>3315600</v>
      </c>
      <c r="F34" s="311">
        <v>1</v>
      </c>
      <c r="G34" s="261"/>
      <c r="H34" s="133"/>
      <c r="I34" s="133"/>
      <c r="J34" s="262"/>
      <c r="K34" s="262"/>
      <c r="L34" s="262"/>
      <c r="M34" s="262"/>
      <c r="N34" s="262"/>
      <c r="O34" s="262"/>
      <c r="P34" s="131"/>
      <c r="Q34" s="446">
        <f>E34*F34/1000</f>
        <v>3315.6</v>
      </c>
      <c r="R34" s="361" t="s">
        <v>22</v>
      </c>
    </row>
    <row r="35" spans="1:18" ht="57" customHeight="1">
      <c r="A35" s="298" t="s">
        <v>313</v>
      </c>
      <c r="B35" s="152" t="s">
        <v>317</v>
      </c>
      <c r="C35" s="545" t="s">
        <v>172</v>
      </c>
      <c r="D35" s="300" t="s">
        <v>293</v>
      </c>
      <c r="E35" s="311">
        <v>461500</v>
      </c>
      <c r="F35" s="311">
        <v>1</v>
      </c>
      <c r="G35" s="261"/>
      <c r="H35" s="133"/>
      <c r="I35" s="133"/>
      <c r="J35" s="262"/>
      <c r="K35" s="262"/>
      <c r="L35" s="262"/>
      <c r="M35" s="262"/>
      <c r="N35" s="262"/>
      <c r="O35" s="262"/>
      <c r="P35" s="131"/>
      <c r="Q35" s="446">
        <f>E35*F35/1000</f>
        <v>461.5</v>
      </c>
      <c r="R35" s="361" t="s">
        <v>22</v>
      </c>
    </row>
    <row r="36" spans="1:18" s="690" customFormat="1" ht="35.25" hidden="1" customHeight="1">
      <c r="A36" s="307">
        <v>4222</v>
      </c>
      <c r="B36" s="306" t="s">
        <v>318</v>
      </c>
      <c r="C36" s="318"/>
      <c r="D36" s="308"/>
      <c r="E36" s="319"/>
      <c r="F36" s="310"/>
      <c r="G36" s="264"/>
      <c r="H36" s="320"/>
      <c r="I36" s="320"/>
      <c r="J36" s="262"/>
      <c r="K36" s="262"/>
      <c r="L36" s="262"/>
      <c r="M36" s="262"/>
      <c r="N36" s="262"/>
      <c r="O36" s="262"/>
      <c r="P36" s="321"/>
      <c r="Q36" s="445">
        <f>SUM(Q37)</f>
        <v>2549.3000000000002</v>
      </c>
      <c r="R36" s="689"/>
    </row>
    <row r="37" spans="1:18" ht="48" customHeight="1">
      <c r="A37" s="298" t="s">
        <v>320</v>
      </c>
      <c r="B37" s="152" t="s">
        <v>319</v>
      </c>
      <c r="C37" s="545" t="s">
        <v>173</v>
      </c>
      <c r="D37" s="300" t="s">
        <v>293</v>
      </c>
      <c r="E37" s="301">
        <v>2549300</v>
      </c>
      <c r="F37" s="302">
        <v>1</v>
      </c>
      <c r="G37" s="261"/>
      <c r="H37" s="133"/>
      <c r="I37" s="133"/>
      <c r="J37" s="262"/>
      <c r="K37" s="262"/>
      <c r="L37" s="262"/>
      <c r="M37" s="262"/>
      <c r="N37" s="262"/>
      <c r="O37" s="262"/>
      <c r="P37" s="131"/>
      <c r="Q37" s="446">
        <f>E37*F37/1000</f>
        <v>2549.3000000000002</v>
      </c>
      <c r="R37" s="361" t="s">
        <v>22</v>
      </c>
    </row>
    <row r="38" spans="1:18" s="690" customFormat="1" ht="35.25" hidden="1" customHeight="1">
      <c r="A38" s="307">
        <v>4231</v>
      </c>
      <c r="B38" s="306" t="s">
        <v>321</v>
      </c>
      <c r="C38" s="545" t="s">
        <v>173</v>
      </c>
      <c r="D38" s="308"/>
      <c r="E38" s="319"/>
      <c r="F38" s="310"/>
      <c r="G38" s="264"/>
      <c r="H38" s="320"/>
      <c r="I38" s="320"/>
      <c r="J38" s="262"/>
      <c r="K38" s="262"/>
      <c r="L38" s="262"/>
      <c r="M38" s="262"/>
      <c r="N38" s="262"/>
      <c r="O38" s="262"/>
      <c r="P38" s="321"/>
      <c r="Q38" s="445">
        <f>SUM(Q39)</f>
        <v>400</v>
      </c>
      <c r="R38" s="689"/>
    </row>
    <row r="39" spans="1:18" ht="35.25" customHeight="1">
      <c r="A39" s="298" t="s">
        <v>322</v>
      </c>
      <c r="B39" s="322" t="s">
        <v>323</v>
      </c>
      <c r="C39" s="545" t="s">
        <v>173</v>
      </c>
      <c r="D39" s="300" t="s">
        <v>293</v>
      </c>
      <c r="E39" s="301">
        <v>400000</v>
      </c>
      <c r="F39" s="311">
        <v>1</v>
      </c>
      <c r="G39" s="323">
        <f>E39*F39/1000</f>
        <v>400</v>
      </c>
      <c r="H39" s="133"/>
      <c r="I39" s="133"/>
      <c r="J39" s="262"/>
      <c r="K39" s="262"/>
      <c r="L39" s="262"/>
      <c r="M39" s="262"/>
      <c r="N39" s="262"/>
      <c r="O39" s="262"/>
      <c r="P39" s="131"/>
      <c r="Q39" s="446">
        <f>E39*F39/1000</f>
        <v>400</v>
      </c>
      <c r="R39" s="361" t="s">
        <v>22</v>
      </c>
    </row>
    <row r="40" spans="1:18" ht="21" hidden="1" customHeight="1">
      <c r="A40" s="324">
        <v>4234</v>
      </c>
      <c r="B40" s="263" t="s">
        <v>166</v>
      </c>
      <c r="C40" s="261"/>
      <c r="D40" s="261"/>
      <c r="E40" s="131"/>
      <c r="F40" s="133"/>
      <c r="G40" s="261"/>
      <c r="H40" s="261"/>
      <c r="I40" s="133"/>
      <c r="J40" s="133"/>
      <c r="K40" s="262"/>
      <c r="L40" s="262"/>
      <c r="M40" s="262"/>
      <c r="N40" s="262"/>
      <c r="O40" s="262"/>
      <c r="P40" s="262"/>
      <c r="Q40" s="448">
        <f>SUM(Q41:Q44)</f>
        <v>24473.3</v>
      </c>
    </row>
    <row r="41" spans="1:18" ht="21" customHeight="1">
      <c r="A41" s="298" t="s">
        <v>330</v>
      </c>
      <c r="B41" s="322" t="s">
        <v>331</v>
      </c>
      <c r="C41" s="545" t="s">
        <v>172</v>
      </c>
      <c r="D41" s="300" t="s">
        <v>148</v>
      </c>
      <c r="E41" s="301">
        <v>7000</v>
      </c>
      <c r="F41" s="302">
        <v>1990</v>
      </c>
      <c r="G41" s="261"/>
      <c r="H41" s="261"/>
      <c r="I41" s="133"/>
      <c r="J41" s="133"/>
      <c r="K41" s="262"/>
      <c r="L41" s="262"/>
      <c r="M41" s="262"/>
      <c r="N41" s="262"/>
      <c r="O41" s="262"/>
      <c r="P41" s="262"/>
      <c r="Q41" s="446">
        <f>E41*F41/1000</f>
        <v>13930</v>
      </c>
      <c r="R41" s="361" t="s">
        <v>22</v>
      </c>
    </row>
    <row r="42" spans="1:18" ht="47.25" customHeight="1">
      <c r="A42" s="298" t="s">
        <v>324</v>
      </c>
      <c r="B42" s="322" t="s">
        <v>327</v>
      </c>
      <c r="C42" s="545" t="s">
        <v>173</v>
      </c>
      <c r="D42" s="300" t="s">
        <v>293</v>
      </c>
      <c r="E42" s="301">
        <v>500000</v>
      </c>
      <c r="F42" s="302">
        <v>1</v>
      </c>
      <c r="G42" s="261"/>
      <c r="H42" s="261"/>
      <c r="I42" s="133"/>
      <c r="J42" s="133"/>
      <c r="K42" s="262"/>
      <c r="L42" s="262"/>
      <c r="M42" s="262"/>
      <c r="N42" s="262"/>
      <c r="O42" s="262"/>
      <c r="P42" s="262"/>
      <c r="Q42" s="446">
        <f>E42*F42/1000</f>
        <v>500</v>
      </c>
      <c r="R42" s="361" t="s">
        <v>22</v>
      </c>
    </row>
    <row r="43" spans="1:18" ht="35.25" customHeight="1">
      <c r="A43" s="298" t="s">
        <v>325</v>
      </c>
      <c r="B43" s="322" t="s">
        <v>328</v>
      </c>
      <c r="C43" s="545" t="s">
        <v>173</v>
      </c>
      <c r="D43" s="300" t="s">
        <v>293</v>
      </c>
      <c r="E43" s="301">
        <v>2000000</v>
      </c>
      <c r="F43" s="302">
        <v>1</v>
      </c>
      <c r="G43" s="261"/>
      <c r="H43" s="261"/>
      <c r="I43" s="133"/>
      <c r="J43" s="133"/>
      <c r="K43" s="262"/>
      <c r="L43" s="262"/>
      <c r="M43" s="262"/>
      <c r="N43" s="262"/>
      <c r="O43" s="262"/>
      <c r="P43" s="262"/>
      <c r="Q43" s="446">
        <f>E43*F43/1000</f>
        <v>2000</v>
      </c>
      <c r="R43" s="361" t="s">
        <v>22</v>
      </c>
    </row>
    <row r="44" spans="1:18" ht="35.25" customHeight="1">
      <c r="A44" s="298" t="s">
        <v>326</v>
      </c>
      <c r="B44" s="322" t="s">
        <v>329</v>
      </c>
      <c r="C44" s="545" t="s">
        <v>173</v>
      </c>
      <c r="D44" s="300" t="s">
        <v>293</v>
      </c>
      <c r="E44" s="301">
        <v>8043300</v>
      </c>
      <c r="F44" s="302">
        <v>1</v>
      </c>
      <c r="G44" s="261"/>
      <c r="H44" s="261"/>
      <c r="I44" s="133"/>
      <c r="J44" s="133"/>
      <c r="K44" s="262"/>
      <c r="L44" s="262"/>
      <c r="M44" s="262"/>
      <c r="N44" s="262"/>
      <c r="O44" s="262"/>
      <c r="P44" s="262"/>
      <c r="Q44" s="446">
        <f>E44*F44/1000</f>
        <v>8043.3</v>
      </c>
      <c r="R44" s="361" t="s">
        <v>22</v>
      </c>
    </row>
    <row r="45" spans="1:18" s="690" customFormat="1" ht="35.25" hidden="1" customHeight="1">
      <c r="A45" s="307">
        <v>4236</v>
      </c>
      <c r="B45" s="325" t="s">
        <v>175</v>
      </c>
      <c r="C45" s="318"/>
      <c r="D45" s="308"/>
      <c r="E45" s="319"/>
      <c r="F45" s="310"/>
      <c r="G45" s="264"/>
      <c r="H45" s="264"/>
      <c r="I45" s="320"/>
      <c r="J45" s="320"/>
      <c r="K45" s="262"/>
      <c r="L45" s="262"/>
      <c r="M45" s="262"/>
      <c r="N45" s="262"/>
      <c r="O45" s="262"/>
      <c r="P45" s="262"/>
      <c r="Q45" s="445">
        <f>SUM(Q46)</f>
        <v>500</v>
      </c>
      <c r="R45" s="689"/>
    </row>
    <row r="46" spans="1:18" ht="35.25" customHeight="1">
      <c r="A46" s="298" t="s">
        <v>332</v>
      </c>
      <c r="B46" s="322" t="s">
        <v>333</v>
      </c>
      <c r="C46" s="326" t="s">
        <v>173</v>
      </c>
      <c r="D46" s="300" t="s">
        <v>293</v>
      </c>
      <c r="E46" s="301">
        <v>500000</v>
      </c>
      <c r="F46" s="311">
        <v>1</v>
      </c>
      <c r="G46" s="261"/>
      <c r="H46" s="261"/>
      <c r="I46" s="133"/>
      <c r="J46" s="133"/>
      <c r="K46" s="262"/>
      <c r="L46" s="262"/>
      <c r="M46" s="262"/>
      <c r="N46" s="262"/>
      <c r="O46" s="262"/>
      <c r="P46" s="262"/>
      <c r="Q46" s="446">
        <f>E46*F46/1000</f>
        <v>500</v>
      </c>
      <c r="R46" s="361" t="s">
        <v>22</v>
      </c>
    </row>
    <row r="47" spans="1:18" ht="21" hidden="1" customHeight="1">
      <c r="A47" s="324">
        <v>4237</v>
      </c>
      <c r="B47" s="263" t="s">
        <v>167</v>
      </c>
      <c r="C47" s="261"/>
      <c r="D47" s="261"/>
      <c r="E47" s="131"/>
      <c r="F47" s="133"/>
      <c r="G47" s="264">
        <v>423700</v>
      </c>
      <c r="H47" s="261"/>
      <c r="I47" s="133"/>
      <c r="J47" s="133"/>
      <c r="K47" s="262"/>
      <c r="L47" s="262"/>
      <c r="M47" s="262"/>
      <c r="N47" s="262"/>
      <c r="O47" s="262"/>
      <c r="P47" s="262"/>
      <c r="Q47" s="448">
        <f>SUM(Q48:Q51)</f>
        <v>2479</v>
      </c>
    </row>
    <row r="48" spans="1:18" ht="36.75" customHeight="1">
      <c r="A48" s="298" t="s">
        <v>334</v>
      </c>
      <c r="B48" s="322" t="s">
        <v>335</v>
      </c>
      <c r="C48" s="545" t="s">
        <v>172</v>
      </c>
      <c r="D48" s="300" t="s">
        <v>293</v>
      </c>
      <c r="E48" s="301">
        <v>279000</v>
      </c>
      <c r="F48" s="311">
        <v>1</v>
      </c>
      <c r="G48" s="261"/>
      <c r="H48" s="261"/>
      <c r="I48" s="133"/>
      <c r="J48" s="133"/>
      <c r="K48" s="262"/>
      <c r="L48" s="262"/>
      <c r="M48" s="262"/>
      <c r="N48" s="262"/>
      <c r="O48" s="262"/>
      <c r="P48" s="262"/>
      <c r="Q48" s="446">
        <f>E48*F48/1000</f>
        <v>279</v>
      </c>
      <c r="R48" s="361" t="s">
        <v>22</v>
      </c>
    </row>
    <row r="49" spans="1:18" ht="36.75" customHeight="1">
      <c r="A49" s="298" t="s">
        <v>1086</v>
      </c>
      <c r="B49" s="322" t="s">
        <v>335</v>
      </c>
      <c r="C49" s="545" t="s">
        <v>172</v>
      </c>
      <c r="D49" s="300" t="s">
        <v>293</v>
      </c>
      <c r="E49" s="301">
        <v>200000</v>
      </c>
      <c r="F49" s="311">
        <v>1</v>
      </c>
      <c r="G49" s="261"/>
      <c r="H49" s="261"/>
      <c r="I49" s="133"/>
      <c r="J49" s="133"/>
      <c r="K49" s="262"/>
      <c r="L49" s="262"/>
      <c r="M49" s="262"/>
      <c r="N49" s="262"/>
      <c r="O49" s="262"/>
      <c r="P49" s="262"/>
      <c r="Q49" s="446">
        <f>E49*F49/1000</f>
        <v>200</v>
      </c>
      <c r="R49" s="361" t="s">
        <v>22</v>
      </c>
    </row>
    <row r="50" spans="1:18" ht="43.5" customHeight="1">
      <c r="A50" s="299" t="s">
        <v>336</v>
      </c>
      <c r="B50" s="316" t="s">
        <v>338</v>
      </c>
      <c r="C50" s="545" t="s">
        <v>172</v>
      </c>
      <c r="D50" s="300" t="s">
        <v>293</v>
      </c>
      <c r="E50" s="301">
        <v>1000000</v>
      </c>
      <c r="F50" s="311">
        <v>1</v>
      </c>
      <c r="G50" s="261"/>
      <c r="H50" s="261"/>
      <c r="I50" s="133"/>
      <c r="J50" s="133"/>
      <c r="K50" s="262"/>
      <c r="L50" s="262"/>
      <c r="M50" s="262"/>
      <c r="N50" s="262"/>
      <c r="O50" s="262"/>
      <c r="P50" s="262"/>
      <c r="Q50" s="446">
        <f>E50*F50/1000</f>
        <v>1000</v>
      </c>
      <c r="R50" s="361" t="s">
        <v>351</v>
      </c>
    </row>
    <row r="51" spans="1:18" ht="36.75" customHeight="1">
      <c r="A51" s="299" t="s">
        <v>337</v>
      </c>
      <c r="B51" s="316" t="s">
        <v>339</v>
      </c>
      <c r="C51" s="545" t="s">
        <v>172</v>
      </c>
      <c r="D51" s="300" t="s">
        <v>293</v>
      </c>
      <c r="E51" s="301">
        <v>1000000</v>
      </c>
      <c r="F51" s="311">
        <v>1</v>
      </c>
      <c r="G51" s="261"/>
      <c r="H51" s="261"/>
      <c r="I51" s="133"/>
      <c r="J51" s="133"/>
      <c r="K51" s="262"/>
      <c r="L51" s="262"/>
      <c r="M51" s="262"/>
      <c r="N51" s="262"/>
      <c r="O51" s="262"/>
      <c r="P51" s="262"/>
      <c r="Q51" s="446">
        <f>E51*F51/1000</f>
        <v>1000</v>
      </c>
      <c r="R51" s="361" t="s">
        <v>351</v>
      </c>
    </row>
    <row r="52" spans="1:18" ht="21" hidden="1" customHeight="1">
      <c r="A52" s="324">
        <v>4239</v>
      </c>
      <c r="B52" s="263" t="s">
        <v>181</v>
      </c>
      <c r="C52" s="261"/>
      <c r="D52" s="261"/>
      <c r="E52" s="131"/>
      <c r="F52" s="133"/>
      <c r="G52" s="261">
        <v>423900</v>
      </c>
      <c r="H52" s="261"/>
      <c r="I52" s="133"/>
      <c r="J52" s="133"/>
      <c r="K52" s="262"/>
      <c r="L52" s="262"/>
      <c r="M52" s="262"/>
      <c r="N52" s="262"/>
      <c r="O52" s="262"/>
      <c r="P52" s="262"/>
      <c r="Q52" s="448">
        <f>+Q53</f>
        <v>1180</v>
      </c>
    </row>
    <row r="53" spans="1:18" ht="39" customHeight="1">
      <c r="A53" s="298" t="s">
        <v>340</v>
      </c>
      <c r="B53" s="152" t="s">
        <v>341</v>
      </c>
      <c r="C53" s="545" t="s">
        <v>173</v>
      </c>
      <c r="D53" s="300" t="s">
        <v>293</v>
      </c>
      <c r="E53" s="301">
        <v>1180000</v>
      </c>
      <c r="F53" s="311">
        <v>1</v>
      </c>
      <c r="G53" s="261"/>
      <c r="H53" s="261"/>
      <c r="I53" s="133"/>
      <c r="J53" s="133"/>
      <c r="K53" s="262"/>
      <c r="L53" s="262"/>
      <c r="M53" s="262"/>
      <c r="N53" s="262"/>
      <c r="O53" s="262"/>
      <c r="P53" s="262"/>
      <c r="Q53" s="446">
        <f>E53*F53/1000</f>
        <v>1180</v>
      </c>
      <c r="R53" s="361" t="s">
        <v>22</v>
      </c>
    </row>
    <row r="54" spans="1:18" ht="21" hidden="1" customHeight="1">
      <c r="A54" s="307">
        <v>4241</v>
      </c>
      <c r="B54" s="306" t="s">
        <v>342</v>
      </c>
      <c r="C54" s="318"/>
      <c r="D54" s="308"/>
      <c r="E54" s="319"/>
      <c r="F54" s="328"/>
      <c r="G54" s="264"/>
      <c r="H54" s="264"/>
      <c r="I54" s="320"/>
      <c r="J54" s="320"/>
      <c r="K54" s="262"/>
      <c r="L54" s="262"/>
      <c r="M54" s="262"/>
      <c r="N54" s="262"/>
      <c r="O54" s="262"/>
      <c r="P54" s="262"/>
      <c r="Q54" s="445">
        <f>SUM(Q55:Q56)</f>
        <v>228</v>
      </c>
    </row>
    <row r="55" spans="1:18" ht="58.5" customHeight="1">
      <c r="A55" s="298" t="s">
        <v>1050</v>
      </c>
      <c r="B55" s="152" t="s">
        <v>317</v>
      </c>
      <c r="C55" s="545" t="s">
        <v>172</v>
      </c>
      <c r="D55" s="300" t="s">
        <v>293</v>
      </c>
      <c r="E55" s="301">
        <v>78000</v>
      </c>
      <c r="F55" s="302">
        <v>1</v>
      </c>
      <c r="G55" s="264"/>
      <c r="H55" s="264"/>
      <c r="I55" s="320"/>
      <c r="J55" s="320"/>
      <c r="K55" s="262"/>
      <c r="L55" s="262"/>
      <c r="M55" s="262"/>
      <c r="N55" s="262"/>
      <c r="O55" s="262"/>
      <c r="P55" s="262"/>
      <c r="Q55" s="446">
        <f>E55*F55/1000</f>
        <v>78</v>
      </c>
      <c r="R55" s="361" t="s">
        <v>22</v>
      </c>
    </row>
    <row r="56" spans="1:18" ht="42.75" customHeight="1">
      <c r="A56" s="298" t="s">
        <v>343</v>
      </c>
      <c r="B56" s="152" t="s">
        <v>344</v>
      </c>
      <c r="C56" s="545" t="s">
        <v>172</v>
      </c>
      <c r="D56" s="300" t="s">
        <v>293</v>
      </c>
      <c r="E56" s="301">
        <v>150000</v>
      </c>
      <c r="F56" s="302">
        <v>1</v>
      </c>
      <c r="G56" s="261"/>
      <c r="H56" s="261"/>
      <c r="I56" s="133"/>
      <c r="J56" s="133"/>
      <c r="K56" s="262"/>
      <c r="L56" s="262"/>
      <c r="M56" s="262"/>
      <c r="N56" s="262"/>
      <c r="O56" s="262"/>
      <c r="P56" s="262"/>
      <c r="Q56" s="446">
        <f>E56*F56/1000</f>
        <v>150</v>
      </c>
      <c r="R56" s="361" t="s">
        <v>22</v>
      </c>
    </row>
    <row r="57" spans="1:18" ht="37.5" hidden="1" customHeight="1">
      <c r="A57" s="324">
        <v>4251</v>
      </c>
      <c r="B57" s="263" t="s">
        <v>174</v>
      </c>
      <c r="C57" s="261"/>
      <c r="D57" s="261"/>
      <c r="E57" s="131"/>
      <c r="F57" s="133"/>
      <c r="G57" s="264">
        <v>425100</v>
      </c>
      <c r="H57" s="261"/>
      <c r="I57" s="133"/>
      <c r="J57" s="133"/>
      <c r="K57" s="262"/>
      <c r="L57" s="262"/>
      <c r="M57" s="262"/>
      <c r="N57" s="262"/>
      <c r="O57" s="262"/>
      <c r="P57" s="262"/>
      <c r="Q57" s="448">
        <f>SUM(Q58:Q62)</f>
        <v>56694.9</v>
      </c>
    </row>
    <row r="58" spans="1:18" ht="20.25" customHeight="1">
      <c r="A58" s="127" t="s">
        <v>350</v>
      </c>
      <c r="B58" s="152" t="s">
        <v>349</v>
      </c>
      <c r="C58" s="546" t="s">
        <v>348</v>
      </c>
      <c r="D58" s="545" t="s">
        <v>293</v>
      </c>
      <c r="E58" s="311">
        <v>500000</v>
      </c>
      <c r="F58" s="302">
        <v>1</v>
      </c>
      <c r="G58" s="547"/>
      <c r="H58" s="130"/>
      <c r="I58" s="130"/>
      <c r="J58" s="126"/>
      <c r="K58" s="126"/>
      <c r="L58" s="126"/>
      <c r="M58" s="126"/>
      <c r="N58" s="126"/>
      <c r="O58" s="126"/>
      <c r="P58" s="217"/>
      <c r="Q58" s="446">
        <f>E58*F58/1000</f>
        <v>500</v>
      </c>
      <c r="R58" s="361" t="s">
        <v>351</v>
      </c>
    </row>
    <row r="59" spans="1:18" ht="18">
      <c r="A59" s="327" t="s">
        <v>345</v>
      </c>
      <c r="B59" s="132" t="s">
        <v>347</v>
      </c>
      <c r="C59" s="546" t="s">
        <v>429</v>
      </c>
      <c r="D59" s="545" t="s">
        <v>293</v>
      </c>
      <c r="E59" s="311">
        <v>22634600</v>
      </c>
      <c r="F59" s="302">
        <v>1</v>
      </c>
      <c r="G59" s="264"/>
      <c r="H59" s="261"/>
      <c r="I59" s="133"/>
      <c r="J59" s="133"/>
      <c r="K59" s="262"/>
      <c r="L59" s="262"/>
      <c r="M59" s="262"/>
      <c r="N59" s="262"/>
      <c r="O59" s="262"/>
      <c r="P59" s="262"/>
      <c r="Q59" s="446">
        <f>E59*F59/1000</f>
        <v>22634.6</v>
      </c>
      <c r="R59" s="361" t="s">
        <v>351</v>
      </c>
    </row>
    <row r="60" spans="1:18" ht="20.25" customHeight="1">
      <c r="A60" s="260" t="s">
        <v>346</v>
      </c>
      <c r="B60" s="132" t="s">
        <v>347</v>
      </c>
      <c r="C60" s="546" t="s">
        <v>348</v>
      </c>
      <c r="D60" s="545" t="s">
        <v>293</v>
      </c>
      <c r="E60" s="311">
        <v>24130900</v>
      </c>
      <c r="F60" s="302">
        <v>1</v>
      </c>
      <c r="G60" s="547"/>
      <c r="H60" s="130"/>
      <c r="I60" s="130"/>
      <c r="J60" s="126"/>
      <c r="K60" s="126"/>
      <c r="L60" s="126"/>
      <c r="M60" s="126"/>
      <c r="N60" s="126"/>
      <c r="O60" s="126"/>
      <c r="P60" s="131"/>
      <c r="Q60" s="446">
        <f>E60*F60/1000</f>
        <v>24130.9</v>
      </c>
      <c r="R60" s="361" t="s">
        <v>351</v>
      </c>
    </row>
    <row r="61" spans="1:18" ht="20.25" customHeight="1">
      <c r="A61" s="260" t="s">
        <v>798</v>
      </c>
      <c r="B61" s="132" t="s">
        <v>347</v>
      </c>
      <c r="C61" s="546" t="s">
        <v>429</v>
      </c>
      <c r="D61" s="545" t="s">
        <v>293</v>
      </c>
      <c r="E61" s="311">
        <v>8000000</v>
      </c>
      <c r="F61" s="302">
        <v>1</v>
      </c>
      <c r="G61" s="547"/>
      <c r="H61" s="130"/>
      <c r="I61" s="130"/>
      <c r="J61" s="126"/>
      <c r="K61" s="126"/>
      <c r="L61" s="126"/>
      <c r="M61" s="126"/>
      <c r="N61" s="126"/>
      <c r="O61" s="126"/>
      <c r="P61" s="131"/>
      <c r="Q61" s="446">
        <f>E61*F61/1000</f>
        <v>8000</v>
      </c>
      <c r="R61" s="361" t="s">
        <v>801</v>
      </c>
    </row>
    <row r="62" spans="1:18" ht="20.25" customHeight="1">
      <c r="A62" s="260" t="s">
        <v>802</v>
      </c>
      <c r="B62" s="132" t="s">
        <v>347</v>
      </c>
      <c r="C62" s="546" t="s">
        <v>429</v>
      </c>
      <c r="D62" s="545" t="s">
        <v>293</v>
      </c>
      <c r="E62" s="311">
        <v>1429400</v>
      </c>
      <c r="F62" s="302">
        <v>1</v>
      </c>
      <c r="G62" s="547"/>
      <c r="H62" s="130"/>
      <c r="I62" s="130"/>
      <c r="J62" s="126"/>
      <c r="K62" s="126"/>
      <c r="L62" s="126"/>
      <c r="M62" s="126"/>
      <c r="N62" s="126"/>
      <c r="O62" s="126"/>
      <c r="P62" s="131"/>
      <c r="Q62" s="446">
        <f>E62*F62/1000</f>
        <v>1429.4</v>
      </c>
      <c r="R62" s="361" t="s">
        <v>801</v>
      </c>
    </row>
    <row r="63" spans="1:18" ht="34.5" hidden="1" customHeight="1">
      <c r="A63" s="260"/>
      <c r="B63" s="263" t="s">
        <v>168</v>
      </c>
      <c r="C63" s="261"/>
      <c r="D63" s="261"/>
      <c r="E63" s="131"/>
      <c r="F63" s="133"/>
      <c r="G63" s="264">
        <v>425200</v>
      </c>
      <c r="H63" s="261"/>
      <c r="I63" s="133"/>
      <c r="J63" s="133"/>
      <c r="K63" s="262"/>
      <c r="L63" s="262"/>
      <c r="M63" s="262"/>
      <c r="N63" s="262"/>
      <c r="O63" s="262"/>
      <c r="P63" s="262"/>
      <c r="Q63" s="448">
        <f>SUM(Q64:Q72)</f>
        <v>30036.899999999998</v>
      </c>
    </row>
    <row r="64" spans="1:18" s="359" customFormat="1" ht="41.25" customHeight="1">
      <c r="A64" s="298" t="s">
        <v>352</v>
      </c>
      <c r="B64" s="152" t="s">
        <v>356</v>
      </c>
      <c r="C64" s="545" t="s">
        <v>173</v>
      </c>
      <c r="D64" s="300" t="s">
        <v>293</v>
      </c>
      <c r="E64" s="301">
        <v>21778100</v>
      </c>
      <c r="F64" s="302">
        <v>1</v>
      </c>
      <c r="G64" s="261"/>
      <c r="H64" s="261"/>
      <c r="I64" s="133"/>
      <c r="J64" s="133"/>
      <c r="K64" s="261"/>
      <c r="L64" s="261"/>
      <c r="M64" s="261"/>
      <c r="N64" s="261"/>
      <c r="O64" s="261"/>
      <c r="P64" s="261"/>
      <c r="Q64" s="446">
        <f t="shared" ref="Q64:Q72" si="0">E64*F64/1000</f>
        <v>21778.1</v>
      </c>
      <c r="R64" s="360" t="s">
        <v>22</v>
      </c>
    </row>
    <row r="65" spans="1:18" s="359" customFormat="1" ht="63.75" customHeight="1">
      <c r="A65" s="298" t="s">
        <v>794</v>
      </c>
      <c r="B65" s="152" t="s">
        <v>793</v>
      </c>
      <c r="C65" s="545" t="s">
        <v>172</v>
      </c>
      <c r="D65" s="300" t="s">
        <v>293</v>
      </c>
      <c r="E65" s="301">
        <v>500000</v>
      </c>
      <c r="F65" s="302">
        <v>1</v>
      </c>
      <c r="G65" s="261"/>
      <c r="H65" s="261"/>
      <c r="I65" s="133"/>
      <c r="J65" s="133"/>
      <c r="K65" s="261"/>
      <c r="L65" s="261"/>
      <c r="M65" s="261"/>
      <c r="N65" s="261"/>
      <c r="O65" s="261"/>
      <c r="P65" s="261"/>
      <c r="Q65" s="446">
        <f t="shared" si="0"/>
        <v>500</v>
      </c>
      <c r="R65" s="360" t="s">
        <v>22</v>
      </c>
    </row>
    <row r="66" spans="1:18" s="359" customFormat="1" ht="58.5" customHeight="1">
      <c r="A66" s="298" t="s">
        <v>353</v>
      </c>
      <c r="B66" s="152" t="s">
        <v>357</v>
      </c>
      <c r="C66" s="545" t="s">
        <v>173</v>
      </c>
      <c r="D66" s="300" t="s">
        <v>293</v>
      </c>
      <c r="E66" s="301">
        <v>3887000</v>
      </c>
      <c r="F66" s="302">
        <v>1</v>
      </c>
      <c r="G66" s="261"/>
      <c r="H66" s="261"/>
      <c r="I66" s="133"/>
      <c r="J66" s="133"/>
      <c r="K66" s="261"/>
      <c r="L66" s="261"/>
      <c r="M66" s="261"/>
      <c r="N66" s="261"/>
      <c r="O66" s="261"/>
      <c r="P66" s="261"/>
      <c r="Q66" s="446">
        <f t="shared" si="0"/>
        <v>3887</v>
      </c>
      <c r="R66" s="360" t="s">
        <v>22</v>
      </c>
    </row>
    <row r="67" spans="1:18" s="359" customFormat="1" ht="41.25" customHeight="1">
      <c r="A67" s="298" t="s">
        <v>354</v>
      </c>
      <c r="B67" s="152" t="s">
        <v>358</v>
      </c>
      <c r="C67" s="545" t="s">
        <v>173</v>
      </c>
      <c r="D67" s="300" t="s">
        <v>293</v>
      </c>
      <c r="E67" s="301">
        <v>1494000</v>
      </c>
      <c r="F67" s="302">
        <v>1</v>
      </c>
      <c r="G67" s="261"/>
      <c r="H67" s="261"/>
      <c r="I67" s="133"/>
      <c r="J67" s="133"/>
      <c r="K67" s="261"/>
      <c r="L67" s="261"/>
      <c r="M67" s="261"/>
      <c r="N67" s="261"/>
      <c r="O67" s="261"/>
      <c r="P67" s="261"/>
      <c r="Q67" s="446">
        <f t="shared" si="0"/>
        <v>1494</v>
      </c>
      <c r="R67" s="360" t="s">
        <v>22</v>
      </c>
    </row>
    <row r="68" spans="1:18" s="359" customFormat="1" ht="41.25" customHeight="1">
      <c r="A68" s="329" t="s">
        <v>362</v>
      </c>
      <c r="B68" s="147" t="s">
        <v>363</v>
      </c>
      <c r="C68" s="545" t="s">
        <v>173</v>
      </c>
      <c r="D68" s="300" t="s">
        <v>293</v>
      </c>
      <c r="E68" s="301">
        <v>347800</v>
      </c>
      <c r="F68" s="302">
        <v>1</v>
      </c>
      <c r="G68" s="264"/>
      <c r="H68" s="261"/>
      <c r="I68" s="133"/>
      <c r="J68" s="133"/>
      <c r="K68" s="262"/>
      <c r="L68" s="262"/>
      <c r="M68" s="262"/>
      <c r="N68" s="262"/>
      <c r="O68" s="262"/>
      <c r="P68" s="262"/>
      <c r="Q68" s="446">
        <f t="shared" si="0"/>
        <v>347.8</v>
      </c>
      <c r="R68" s="361" t="s">
        <v>351</v>
      </c>
    </row>
    <row r="69" spans="1:18" ht="58.5" customHeight="1">
      <c r="A69" s="298" t="s">
        <v>795</v>
      </c>
      <c r="B69" s="152" t="s">
        <v>1076</v>
      </c>
      <c r="C69" s="545" t="s">
        <v>173</v>
      </c>
      <c r="D69" s="300" t="s">
        <v>293</v>
      </c>
      <c r="E69" s="311">
        <v>1300000</v>
      </c>
      <c r="F69" s="302">
        <v>1</v>
      </c>
      <c r="G69" s="261"/>
      <c r="H69" s="261"/>
      <c r="I69" s="133"/>
      <c r="J69" s="133"/>
      <c r="K69" s="261"/>
      <c r="L69" s="261"/>
      <c r="M69" s="261"/>
      <c r="N69" s="261"/>
      <c r="O69" s="261"/>
      <c r="P69" s="261"/>
      <c r="Q69" s="446">
        <f t="shared" si="0"/>
        <v>1300</v>
      </c>
      <c r="R69" s="360" t="s">
        <v>22</v>
      </c>
    </row>
    <row r="70" spans="1:18" ht="41.25" customHeight="1">
      <c r="A70" s="298" t="s">
        <v>365</v>
      </c>
      <c r="B70" s="152" t="s">
        <v>364</v>
      </c>
      <c r="C70" s="546" t="s">
        <v>172</v>
      </c>
      <c r="D70" s="545" t="s">
        <v>293</v>
      </c>
      <c r="E70" s="311">
        <v>500000</v>
      </c>
      <c r="F70" s="302">
        <v>1</v>
      </c>
      <c r="G70" s="261"/>
      <c r="H70" s="261"/>
      <c r="I70" s="133"/>
      <c r="J70" s="133"/>
      <c r="K70" s="261"/>
      <c r="L70" s="261"/>
      <c r="M70" s="261"/>
      <c r="N70" s="261"/>
      <c r="O70" s="261"/>
      <c r="P70" s="261"/>
      <c r="Q70" s="446">
        <f t="shared" si="0"/>
        <v>500</v>
      </c>
      <c r="R70" s="361" t="s">
        <v>351</v>
      </c>
    </row>
    <row r="71" spans="1:18" ht="60.75" customHeight="1">
      <c r="A71" s="298" t="s">
        <v>361</v>
      </c>
      <c r="B71" s="152" t="s">
        <v>359</v>
      </c>
      <c r="C71" s="545" t="s">
        <v>172</v>
      </c>
      <c r="D71" s="300" t="s">
        <v>293</v>
      </c>
      <c r="E71" s="301">
        <v>130000</v>
      </c>
      <c r="F71" s="302">
        <v>1</v>
      </c>
      <c r="G71" s="261"/>
      <c r="H71" s="261"/>
      <c r="I71" s="133"/>
      <c r="J71" s="133"/>
      <c r="K71" s="261"/>
      <c r="L71" s="261"/>
      <c r="M71" s="261"/>
      <c r="N71" s="261"/>
      <c r="O71" s="261"/>
      <c r="P71" s="261"/>
      <c r="Q71" s="446">
        <f t="shared" si="0"/>
        <v>130</v>
      </c>
      <c r="R71" s="360" t="s">
        <v>22</v>
      </c>
    </row>
    <row r="72" spans="1:18" s="359" customFormat="1" ht="33.75" customHeight="1">
      <c r="A72" s="298" t="s">
        <v>355</v>
      </c>
      <c r="B72" s="152" t="s">
        <v>360</v>
      </c>
      <c r="C72" s="545" t="s">
        <v>172</v>
      </c>
      <c r="D72" s="300" t="s">
        <v>293</v>
      </c>
      <c r="E72" s="301">
        <v>100000</v>
      </c>
      <c r="F72" s="302">
        <v>1</v>
      </c>
      <c r="G72" s="264"/>
      <c r="H72" s="261"/>
      <c r="I72" s="133"/>
      <c r="J72" s="133"/>
      <c r="K72" s="262"/>
      <c r="L72" s="262"/>
      <c r="M72" s="262"/>
      <c r="N72" s="262"/>
      <c r="O72" s="262"/>
      <c r="P72" s="262"/>
      <c r="Q72" s="446">
        <f t="shared" si="0"/>
        <v>100</v>
      </c>
      <c r="R72" s="360" t="s">
        <v>22</v>
      </c>
    </row>
    <row r="73" spans="1:18" s="359" customFormat="1" ht="22.5" hidden="1" customHeight="1">
      <c r="A73" s="260"/>
      <c r="B73" s="263" t="s">
        <v>169</v>
      </c>
      <c r="C73" s="261"/>
      <c r="D73" s="133"/>
      <c r="E73" s="131"/>
      <c r="F73" s="133"/>
      <c r="G73" s="264">
        <v>426100</v>
      </c>
      <c r="H73" s="261"/>
      <c r="I73" s="133"/>
      <c r="J73" s="133"/>
      <c r="K73" s="261"/>
      <c r="L73" s="261"/>
      <c r="M73" s="261"/>
      <c r="N73" s="261"/>
      <c r="O73" s="261"/>
      <c r="P73" s="261"/>
      <c r="Q73" s="448">
        <f>SUM(Q74:Q177)</f>
        <v>80638.299999999988</v>
      </c>
      <c r="R73" s="360"/>
    </row>
    <row r="74" spans="1:18" s="359" customFormat="1" ht="22.5" customHeight="1">
      <c r="A74" s="298" t="s">
        <v>366</v>
      </c>
      <c r="B74" s="322" t="s">
        <v>427</v>
      </c>
      <c r="C74" s="330" t="s">
        <v>173</v>
      </c>
      <c r="D74" s="300" t="s">
        <v>148</v>
      </c>
      <c r="E74" s="311">
        <v>16900</v>
      </c>
      <c r="F74" s="302">
        <v>429</v>
      </c>
      <c r="G74" s="264"/>
      <c r="H74" s="261"/>
      <c r="I74" s="133"/>
      <c r="J74" s="133"/>
      <c r="K74" s="261"/>
      <c r="L74" s="261"/>
      <c r="M74" s="261"/>
      <c r="N74" s="261"/>
      <c r="O74" s="261"/>
      <c r="P74" s="261"/>
      <c r="Q74" s="446">
        <f t="shared" ref="Q74:Q84" si="1">E74*F74/1000</f>
        <v>7250.1</v>
      </c>
      <c r="R74" s="360" t="s">
        <v>22</v>
      </c>
    </row>
    <row r="75" spans="1:18" s="359" customFormat="1" ht="22.5" customHeight="1">
      <c r="A75" s="298" t="s">
        <v>367</v>
      </c>
      <c r="B75" s="127" t="s">
        <v>427</v>
      </c>
      <c r="C75" s="544" t="s">
        <v>429</v>
      </c>
      <c r="D75" s="300" t="s">
        <v>148</v>
      </c>
      <c r="E75" s="311">
        <v>27000</v>
      </c>
      <c r="F75" s="332">
        <v>50</v>
      </c>
      <c r="G75" s="261"/>
      <c r="H75" s="133"/>
      <c r="I75" s="133"/>
      <c r="J75" s="261"/>
      <c r="K75" s="261"/>
      <c r="L75" s="261"/>
      <c r="M75" s="261"/>
      <c r="N75" s="261"/>
      <c r="O75" s="261"/>
      <c r="P75" s="131"/>
      <c r="Q75" s="446">
        <f t="shared" si="1"/>
        <v>1350</v>
      </c>
      <c r="R75" s="360" t="s">
        <v>351</v>
      </c>
    </row>
    <row r="76" spans="1:18" s="359" customFormat="1" ht="22.5" customHeight="1">
      <c r="A76" s="298" t="s">
        <v>939</v>
      </c>
      <c r="B76" s="322" t="s">
        <v>428</v>
      </c>
      <c r="C76" s="330" t="s">
        <v>429</v>
      </c>
      <c r="D76" s="300" t="s">
        <v>148</v>
      </c>
      <c r="E76" s="311">
        <v>27000</v>
      </c>
      <c r="F76" s="302">
        <v>283</v>
      </c>
      <c r="G76" s="264"/>
      <c r="H76" s="261"/>
      <c r="I76" s="133"/>
      <c r="J76" s="133"/>
      <c r="K76" s="261"/>
      <c r="L76" s="261"/>
      <c r="M76" s="261"/>
      <c r="N76" s="261"/>
      <c r="O76" s="261"/>
      <c r="P76" s="261"/>
      <c r="Q76" s="446">
        <f t="shared" si="1"/>
        <v>7641</v>
      </c>
      <c r="R76" s="360" t="s">
        <v>22</v>
      </c>
    </row>
    <row r="77" spans="1:18" s="359" customFormat="1" ht="22.5" customHeight="1">
      <c r="A77" s="329" t="s">
        <v>494</v>
      </c>
      <c r="B77" s="333" t="s">
        <v>510</v>
      </c>
      <c r="C77" s="544" t="s">
        <v>429</v>
      </c>
      <c r="D77" s="329" t="s">
        <v>148</v>
      </c>
      <c r="E77" s="334">
        <v>12800</v>
      </c>
      <c r="F77" s="332">
        <v>15</v>
      </c>
      <c r="G77" s="261"/>
      <c r="H77" s="133"/>
      <c r="I77" s="133"/>
      <c r="J77" s="261"/>
      <c r="K77" s="261"/>
      <c r="L77" s="261"/>
      <c r="M77" s="261"/>
      <c r="N77" s="261"/>
      <c r="O77" s="261"/>
      <c r="P77" s="131"/>
      <c r="Q77" s="446">
        <f t="shared" si="1"/>
        <v>192</v>
      </c>
      <c r="R77" s="360" t="s">
        <v>351</v>
      </c>
    </row>
    <row r="78" spans="1:18" s="359" customFormat="1" ht="22.5" customHeight="1">
      <c r="A78" s="298" t="s">
        <v>368</v>
      </c>
      <c r="B78" s="322" t="s">
        <v>484</v>
      </c>
      <c r="C78" s="330" t="s">
        <v>429</v>
      </c>
      <c r="D78" s="300" t="s">
        <v>148</v>
      </c>
      <c r="E78" s="311">
        <v>36500</v>
      </c>
      <c r="F78" s="302">
        <v>30</v>
      </c>
      <c r="G78" s="264"/>
      <c r="H78" s="261"/>
      <c r="I78" s="133"/>
      <c r="J78" s="133"/>
      <c r="K78" s="261"/>
      <c r="L78" s="261"/>
      <c r="M78" s="261"/>
      <c r="N78" s="261"/>
      <c r="O78" s="261"/>
      <c r="P78" s="261"/>
      <c r="Q78" s="446">
        <f t="shared" si="1"/>
        <v>1095</v>
      </c>
      <c r="R78" s="360" t="s">
        <v>22</v>
      </c>
    </row>
    <row r="79" spans="1:18" s="359" customFormat="1" ht="22.5" customHeight="1">
      <c r="A79" s="298" t="s">
        <v>495</v>
      </c>
      <c r="B79" s="333" t="s">
        <v>484</v>
      </c>
      <c r="C79" s="544" t="s">
        <v>429</v>
      </c>
      <c r="D79" s="299" t="s">
        <v>430</v>
      </c>
      <c r="E79" s="311">
        <v>36500</v>
      </c>
      <c r="F79" s="332">
        <v>15</v>
      </c>
      <c r="G79" s="261"/>
      <c r="H79" s="133"/>
      <c r="I79" s="133"/>
      <c r="J79" s="261"/>
      <c r="K79" s="261"/>
      <c r="L79" s="261"/>
      <c r="M79" s="261"/>
      <c r="N79" s="261"/>
      <c r="O79" s="261"/>
      <c r="P79" s="131"/>
      <c r="Q79" s="446">
        <f t="shared" si="1"/>
        <v>547.5</v>
      </c>
      <c r="R79" s="360" t="s">
        <v>351</v>
      </c>
    </row>
    <row r="80" spans="1:18" s="359" customFormat="1" ht="22.5" customHeight="1">
      <c r="A80" s="298" t="s">
        <v>496</v>
      </c>
      <c r="B80" s="333" t="s">
        <v>484</v>
      </c>
      <c r="C80" s="544" t="s">
        <v>429</v>
      </c>
      <c r="D80" s="299" t="s">
        <v>430</v>
      </c>
      <c r="E80" s="311">
        <v>32000</v>
      </c>
      <c r="F80" s="332">
        <v>10</v>
      </c>
      <c r="G80" s="261"/>
      <c r="H80" s="133"/>
      <c r="I80" s="133"/>
      <c r="J80" s="261"/>
      <c r="K80" s="261"/>
      <c r="L80" s="261"/>
      <c r="M80" s="261"/>
      <c r="N80" s="261"/>
      <c r="O80" s="261"/>
      <c r="P80" s="131"/>
      <c r="Q80" s="446">
        <f t="shared" si="1"/>
        <v>320</v>
      </c>
      <c r="R80" s="360" t="s">
        <v>351</v>
      </c>
    </row>
    <row r="81" spans="1:18" s="359" customFormat="1" ht="22.5" customHeight="1">
      <c r="A81" s="298" t="s">
        <v>497</v>
      </c>
      <c r="B81" s="333" t="s">
        <v>484</v>
      </c>
      <c r="C81" s="544" t="s">
        <v>429</v>
      </c>
      <c r="D81" s="299" t="s">
        <v>430</v>
      </c>
      <c r="E81" s="311">
        <v>14000</v>
      </c>
      <c r="F81" s="332">
        <v>489</v>
      </c>
      <c r="G81" s="261"/>
      <c r="H81" s="133"/>
      <c r="I81" s="133"/>
      <c r="J81" s="261"/>
      <c r="K81" s="261"/>
      <c r="L81" s="261"/>
      <c r="M81" s="261"/>
      <c r="N81" s="261"/>
      <c r="O81" s="261"/>
      <c r="P81" s="131"/>
      <c r="Q81" s="446">
        <f t="shared" si="1"/>
        <v>6846</v>
      </c>
      <c r="R81" s="360" t="s">
        <v>351</v>
      </c>
    </row>
    <row r="82" spans="1:18" s="359" customFormat="1" ht="22.5" customHeight="1">
      <c r="A82" s="298" t="s">
        <v>940</v>
      </c>
      <c r="B82" s="333" t="s">
        <v>484</v>
      </c>
      <c r="C82" s="544" t="s">
        <v>429</v>
      </c>
      <c r="D82" s="299" t="s">
        <v>430</v>
      </c>
      <c r="E82" s="311">
        <v>31000</v>
      </c>
      <c r="F82" s="332">
        <v>15</v>
      </c>
      <c r="G82" s="261"/>
      <c r="H82" s="133"/>
      <c r="I82" s="133"/>
      <c r="J82" s="261"/>
      <c r="K82" s="261"/>
      <c r="L82" s="261"/>
      <c r="M82" s="261"/>
      <c r="N82" s="261"/>
      <c r="O82" s="261"/>
      <c r="P82" s="131"/>
      <c r="Q82" s="446">
        <f t="shared" si="1"/>
        <v>465</v>
      </c>
      <c r="R82" s="360" t="s">
        <v>351</v>
      </c>
    </row>
    <row r="83" spans="1:18" s="359" customFormat="1" ht="22.5" customHeight="1">
      <c r="A83" s="329" t="s">
        <v>498</v>
      </c>
      <c r="B83" s="333" t="s">
        <v>511</v>
      </c>
      <c r="C83" s="544" t="s">
        <v>429</v>
      </c>
      <c r="D83" s="300" t="s">
        <v>148</v>
      </c>
      <c r="E83" s="311">
        <v>10000</v>
      </c>
      <c r="F83" s="332">
        <v>15</v>
      </c>
      <c r="G83" s="261"/>
      <c r="H83" s="133"/>
      <c r="I83" s="133"/>
      <c r="J83" s="261"/>
      <c r="K83" s="261"/>
      <c r="L83" s="261"/>
      <c r="M83" s="261"/>
      <c r="N83" s="261"/>
      <c r="O83" s="261"/>
      <c r="P83" s="131"/>
      <c r="Q83" s="446">
        <f t="shared" si="1"/>
        <v>150</v>
      </c>
      <c r="R83" s="360" t="s">
        <v>351</v>
      </c>
    </row>
    <row r="84" spans="1:18" s="359" customFormat="1" ht="22.5" customHeight="1">
      <c r="A84" s="298" t="s">
        <v>383</v>
      </c>
      <c r="B84" s="322" t="s">
        <v>438</v>
      </c>
      <c r="C84" s="330" t="s">
        <v>429</v>
      </c>
      <c r="D84" s="299" t="s">
        <v>148</v>
      </c>
      <c r="E84" s="311">
        <v>1000</v>
      </c>
      <c r="F84" s="302">
        <v>283</v>
      </c>
      <c r="G84" s="264"/>
      <c r="H84" s="261"/>
      <c r="I84" s="133"/>
      <c r="J84" s="133"/>
      <c r="K84" s="261"/>
      <c r="L84" s="261"/>
      <c r="M84" s="261"/>
      <c r="N84" s="261"/>
      <c r="O84" s="261"/>
      <c r="P84" s="261"/>
      <c r="Q84" s="446">
        <f t="shared" si="1"/>
        <v>283</v>
      </c>
      <c r="R84" s="360" t="s">
        <v>22</v>
      </c>
    </row>
    <row r="85" spans="1:18" s="359" customFormat="1" ht="22.5" customHeight="1">
      <c r="A85" s="298" t="s">
        <v>941</v>
      </c>
      <c r="B85" s="335" t="s">
        <v>438</v>
      </c>
      <c r="C85" s="544" t="s">
        <v>429</v>
      </c>
      <c r="D85" s="329" t="s">
        <v>148</v>
      </c>
      <c r="E85" s="334">
        <v>1750</v>
      </c>
      <c r="F85" s="332">
        <v>633</v>
      </c>
      <c r="G85" s="261"/>
      <c r="H85" s="133"/>
      <c r="I85" s="133"/>
      <c r="J85" s="261"/>
      <c r="K85" s="261"/>
      <c r="L85" s="261"/>
      <c r="M85" s="261"/>
      <c r="N85" s="261"/>
      <c r="O85" s="261"/>
      <c r="P85" s="131"/>
      <c r="Q85" s="446">
        <f>E85*F85/1000+0.05</f>
        <v>1107.8</v>
      </c>
      <c r="R85" s="360" t="s">
        <v>351</v>
      </c>
    </row>
    <row r="86" spans="1:18" s="359" customFormat="1" ht="22.5" customHeight="1">
      <c r="A86" s="299" t="s">
        <v>499</v>
      </c>
      <c r="B86" s="335" t="s">
        <v>512</v>
      </c>
      <c r="C86" s="544" t="s">
        <v>429</v>
      </c>
      <c r="D86" s="94" t="s">
        <v>148</v>
      </c>
      <c r="E86" s="334">
        <v>12000</v>
      </c>
      <c r="F86" s="332">
        <v>20</v>
      </c>
      <c r="G86" s="261"/>
      <c r="H86" s="133"/>
      <c r="I86" s="133"/>
      <c r="J86" s="261"/>
      <c r="K86" s="261"/>
      <c r="L86" s="261"/>
      <c r="M86" s="261"/>
      <c r="N86" s="261"/>
      <c r="O86" s="261"/>
      <c r="P86" s="131"/>
      <c r="Q86" s="446">
        <f t="shared" ref="Q86:Q101" si="2">E86*F86/1000</f>
        <v>240</v>
      </c>
      <c r="R86" s="360" t="s">
        <v>351</v>
      </c>
    </row>
    <row r="87" spans="1:18" s="359" customFormat="1" ht="22.5" customHeight="1">
      <c r="A87" s="298" t="s">
        <v>369</v>
      </c>
      <c r="B87" s="322" t="s">
        <v>431</v>
      </c>
      <c r="C87" s="330" t="s">
        <v>429</v>
      </c>
      <c r="D87" s="300" t="s">
        <v>148</v>
      </c>
      <c r="E87" s="311">
        <v>5900</v>
      </c>
      <c r="F87" s="302">
        <v>323</v>
      </c>
      <c r="G87" s="264"/>
      <c r="H87" s="261"/>
      <c r="I87" s="133"/>
      <c r="J87" s="133"/>
      <c r="K87" s="261"/>
      <c r="L87" s="261"/>
      <c r="M87" s="261"/>
      <c r="N87" s="261"/>
      <c r="O87" s="261"/>
      <c r="P87" s="261"/>
      <c r="Q87" s="446">
        <f t="shared" si="2"/>
        <v>1905.7</v>
      </c>
      <c r="R87" s="360" t="s">
        <v>22</v>
      </c>
    </row>
    <row r="88" spans="1:18" s="359" customFormat="1" ht="22.5" customHeight="1">
      <c r="A88" s="298" t="s">
        <v>370</v>
      </c>
      <c r="B88" s="336" t="s">
        <v>431</v>
      </c>
      <c r="C88" s="544" t="s">
        <v>429</v>
      </c>
      <c r="D88" s="300" t="s">
        <v>148</v>
      </c>
      <c r="E88" s="311">
        <v>5200</v>
      </c>
      <c r="F88" s="332">
        <v>35</v>
      </c>
      <c r="G88" s="261"/>
      <c r="H88" s="133"/>
      <c r="I88" s="133"/>
      <c r="J88" s="261"/>
      <c r="K88" s="261"/>
      <c r="L88" s="261"/>
      <c r="M88" s="261"/>
      <c r="N88" s="261"/>
      <c r="O88" s="261"/>
      <c r="P88" s="131"/>
      <c r="Q88" s="446">
        <f t="shared" si="2"/>
        <v>182</v>
      </c>
      <c r="R88" s="360" t="s">
        <v>351</v>
      </c>
    </row>
    <row r="89" spans="1:18" s="359" customFormat="1" ht="22.5" customHeight="1">
      <c r="A89" s="298" t="s">
        <v>371</v>
      </c>
      <c r="B89" s="322" t="s">
        <v>431</v>
      </c>
      <c r="C89" s="330" t="s">
        <v>429</v>
      </c>
      <c r="D89" s="298" t="s">
        <v>148</v>
      </c>
      <c r="E89" s="311">
        <v>5900</v>
      </c>
      <c r="F89" s="302">
        <v>323</v>
      </c>
      <c r="G89" s="264"/>
      <c r="H89" s="261"/>
      <c r="I89" s="133"/>
      <c r="J89" s="133"/>
      <c r="K89" s="261"/>
      <c r="L89" s="261"/>
      <c r="M89" s="261"/>
      <c r="N89" s="261"/>
      <c r="O89" s="261"/>
      <c r="P89" s="261"/>
      <c r="Q89" s="446">
        <f t="shared" si="2"/>
        <v>1905.7</v>
      </c>
      <c r="R89" s="360" t="s">
        <v>22</v>
      </c>
    </row>
    <row r="90" spans="1:18" s="359" customFormat="1" ht="22.5" customHeight="1">
      <c r="A90" s="298" t="s">
        <v>942</v>
      </c>
      <c r="B90" s="336" t="s">
        <v>431</v>
      </c>
      <c r="C90" s="544" t="s">
        <v>429</v>
      </c>
      <c r="D90" s="94" t="s">
        <v>148</v>
      </c>
      <c r="E90" s="311">
        <v>5800</v>
      </c>
      <c r="F90" s="332">
        <v>15</v>
      </c>
      <c r="G90" s="261"/>
      <c r="H90" s="133"/>
      <c r="I90" s="133"/>
      <c r="J90" s="261"/>
      <c r="K90" s="261"/>
      <c r="L90" s="261"/>
      <c r="M90" s="261"/>
      <c r="N90" s="261"/>
      <c r="O90" s="261"/>
      <c r="P90" s="131"/>
      <c r="Q90" s="446">
        <f t="shared" si="2"/>
        <v>87</v>
      </c>
      <c r="R90" s="360" t="s">
        <v>351</v>
      </c>
    </row>
    <row r="91" spans="1:18" s="359" customFormat="1" ht="22.5" customHeight="1">
      <c r="A91" s="298" t="s">
        <v>943</v>
      </c>
      <c r="B91" s="152" t="s">
        <v>431</v>
      </c>
      <c r="C91" s="330" t="s">
        <v>429</v>
      </c>
      <c r="D91" s="298" t="s">
        <v>148</v>
      </c>
      <c r="E91" s="311">
        <v>5600</v>
      </c>
      <c r="F91" s="302">
        <v>323</v>
      </c>
      <c r="G91" s="264"/>
      <c r="H91" s="261"/>
      <c r="I91" s="133"/>
      <c r="J91" s="133"/>
      <c r="K91" s="261"/>
      <c r="L91" s="261"/>
      <c r="M91" s="261"/>
      <c r="N91" s="261"/>
      <c r="O91" s="261"/>
      <c r="P91" s="261"/>
      <c r="Q91" s="446">
        <f t="shared" si="2"/>
        <v>1808.8</v>
      </c>
      <c r="R91" s="360" t="s">
        <v>22</v>
      </c>
    </row>
    <row r="92" spans="1:18" s="359" customFormat="1" ht="22.5" customHeight="1">
      <c r="A92" s="298" t="s">
        <v>944</v>
      </c>
      <c r="B92" s="336" t="s">
        <v>431</v>
      </c>
      <c r="C92" s="544" t="s">
        <v>429</v>
      </c>
      <c r="D92" s="300" t="s">
        <v>148</v>
      </c>
      <c r="E92" s="334">
        <v>5800</v>
      </c>
      <c r="F92" s="332">
        <v>15</v>
      </c>
      <c r="G92" s="261"/>
      <c r="H92" s="133"/>
      <c r="I92" s="133"/>
      <c r="J92" s="261"/>
      <c r="K92" s="261"/>
      <c r="L92" s="261"/>
      <c r="M92" s="261"/>
      <c r="N92" s="261"/>
      <c r="O92" s="261"/>
      <c r="P92" s="131"/>
      <c r="Q92" s="446">
        <f t="shared" si="2"/>
        <v>87</v>
      </c>
      <c r="R92" s="360" t="s">
        <v>351</v>
      </c>
    </row>
    <row r="93" spans="1:18" s="359" customFormat="1" ht="22.5" customHeight="1">
      <c r="A93" s="298" t="s">
        <v>372</v>
      </c>
      <c r="B93" s="322" t="s">
        <v>432</v>
      </c>
      <c r="C93" s="330" t="s">
        <v>429</v>
      </c>
      <c r="D93" s="300" t="s">
        <v>148</v>
      </c>
      <c r="E93" s="311">
        <v>600</v>
      </c>
      <c r="F93" s="302">
        <f>244+79</f>
        <v>323</v>
      </c>
      <c r="G93" s="264"/>
      <c r="H93" s="261"/>
      <c r="I93" s="133"/>
      <c r="J93" s="133"/>
      <c r="K93" s="261"/>
      <c r="L93" s="261"/>
      <c r="M93" s="261"/>
      <c r="N93" s="261"/>
      <c r="O93" s="261"/>
      <c r="P93" s="261"/>
      <c r="Q93" s="446">
        <f t="shared" si="2"/>
        <v>193.8</v>
      </c>
      <c r="R93" s="360" t="s">
        <v>22</v>
      </c>
    </row>
    <row r="94" spans="1:18" s="359" customFormat="1" ht="22.5" customHeight="1">
      <c r="A94" s="298" t="s">
        <v>945</v>
      </c>
      <c r="B94" s="336" t="s">
        <v>432</v>
      </c>
      <c r="C94" s="544" t="s">
        <v>429</v>
      </c>
      <c r="D94" s="300" t="s">
        <v>148</v>
      </c>
      <c r="E94" s="311">
        <v>600</v>
      </c>
      <c r="F94" s="332">
        <v>35</v>
      </c>
      <c r="G94" s="261"/>
      <c r="H94" s="133"/>
      <c r="I94" s="133"/>
      <c r="J94" s="261"/>
      <c r="K94" s="261"/>
      <c r="L94" s="261"/>
      <c r="M94" s="261"/>
      <c r="N94" s="261"/>
      <c r="O94" s="261"/>
      <c r="P94" s="131"/>
      <c r="Q94" s="446">
        <f t="shared" si="2"/>
        <v>21</v>
      </c>
      <c r="R94" s="360" t="s">
        <v>351</v>
      </c>
    </row>
    <row r="95" spans="1:18" s="359" customFormat="1" ht="22.5" customHeight="1">
      <c r="A95" s="329" t="s">
        <v>500</v>
      </c>
      <c r="B95" s="336" t="s">
        <v>513</v>
      </c>
      <c r="C95" s="544" t="s">
        <v>429</v>
      </c>
      <c r="D95" s="329" t="s">
        <v>148</v>
      </c>
      <c r="E95" s="334">
        <v>1500</v>
      </c>
      <c r="F95" s="332">
        <v>151</v>
      </c>
      <c r="G95" s="261"/>
      <c r="H95" s="133"/>
      <c r="I95" s="133"/>
      <c r="J95" s="261"/>
      <c r="K95" s="261"/>
      <c r="L95" s="261"/>
      <c r="M95" s="261"/>
      <c r="N95" s="261"/>
      <c r="O95" s="261"/>
      <c r="P95" s="131"/>
      <c r="Q95" s="446">
        <f t="shared" si="2"/>
        <v>226.5</v>
      </c>
      <c r="R95" s="360" t="s">
        <v>351</v>
      </c>
    </row>
    <row r="96" spans="1:18" s="359" customFormat="1" ht="22.5" customHeight="1">
      <c r="A96" s="329" t="s">
        <v>501</v>
      </c>
      <c r="B96" s="336" t="s">
        <v>514</v>
      </c>
      <c r="C96" s="544" t="s">
        <v>429</v>
      </c>
      <c r="D96" s="329" t="s">
        <v>148</v>
      </c>
      <c r="E96" s="334">
        <v>3000</v>
      </c>
      <c r="F96" s="332">
        <v>150</v>
      </c>
      <c r="G96" s="261"/>
      <c r="H96" s="133"/>
      <c r="I96" s="133"/>
      <c r="J96" s="261"/>
      <c r="K96" s="261"/>
      <c r="L96" s="261"/>
      <c r="M96" s="261"/>
      <c r="N96" s="261"/>
      <c r="O96" s="261"/>
      <c r="P96" s="131"/>
      <c r="Q96" s="446">
        <f t="shared" si="2"/>
        <v>450</v>
      </c>
      <c r="R96" s="360" t="s">
        <v>351</v>
      </c>
    </row>
    <row r="97" spans="1:18" s="359" customFormat="1" ht="22.5" customHeight="1">
      <c r="A97" s="329" t="s">
        <v>502</v>
      </c>
      <c r="B97" s="336" t="s">
        <v>514</v>
      </c>
      <c r="C97" s="544" t="s">
        <v>429</v>
      </c>
      <c r="D97" s="329" t="s">
        <v>148</v>
      </c>
      <c r="E97" s="334">
        <v>4000</v>
      </c>
      <c r="F97" s="332">
        <v>150</v>
      </c>
      <c r="G97" s="261"/>
      <c r="H97" s="133"/>
      <c r="I97" s="133"/>
      <c r="J97" s="261"/>
      <c r="K97" s="261"/>
      <c r="L97" s="261"/>
      <c r="M97" s="261"/>
      <c r="N97" s="261"/>
      <c r="O97" s="261"/>
      <c r="P97" s="131"/>
      <c r="Q97" s="446">
        <f t="shared" si="2"/>
        <v>600</v>
      </c>
      <c r="R97" s="360" t="s">
        <v>351</v>
      </c>
    </row>
    <row r="98" spans="1:18" s="359" customFormat="1" ht="22.5" customHeight="1">
      <c r="A98" s="298" t="s">
        <v>373</v>
      </c>
      <c r="B98" s="322" t="s">
        <v>433</v>
      </c>
      <c r="C98" s="330" t="s">
        <v>429</v>
      </c>
      <c r="D98" s="300" t="s">
        <v>148</v>
      </c>
      <c r="E98" s="311">
        <v>7500</v>
      </c>
      <c r="F98" s="302">
        <v>30</v>
      </c>
      <c r="G98" s="264"/>
      <c r="H98" s="261"/>
      <c r="I98" s="133"/>
      <c r="J98" s="133"/>
      <c r="K98" s="261"/>
      <c r="L98" s="261"/>
      <c r="M98" s="261"/>
      <c r="N98" s="261"/>
      <c r="O98" s="261"/>
      <c r="P98" s="261"/>
      <c r="Q98" s="446">
        <f t="shared" si="2"/>
        <v>225</v>
      </c>
      <c r="R98" s="360" t="s">
        <v>22</v>
      </c>
    </row>
    <row r="99" spans="1:18" s="359" customFormat="1" ht="22.5" customHeight="1">
      <c r="A99" s="298" t="s">
        <v>374</v>
      </c>
      <c r="B99" s="336" t="s">
        <v>433</v>
      </c>
      <c r="C99" s="544" t="s">
        <v>429</v>
      </c>
      <c r="D99" s="300" t="s">
        <v>148</v>
      </c>
      <c r="E99" s="544">
        <v>8000</v>
      </c>
      <c r="F99" s="332">
        <v>50</v>
      </c>
      <c r="G99" s="261"/>
      <c r="H99" s="133"/>
      <c r="I99" s="133"/>
      <c r="J99" s="261"/>
      <c r="K99" s="261"/>
      <c r="L99" s="261"/>
      <c r="M99" s="261"/>
      <c r="N99" s="261"/>
      <c r="O99" s="261"/>
      <c r="P99" s="131"/>
      <c r="Q99" s="446">
        <f t="shared" si="2"/>
        <v>400</v>
      </c>
      <c r="R99" s="360" t="s">
        <v>351</v>
      </c>
    </row>
    <row r="100" spans="1:18" s="359" customFormat="1" ht="22.5" customHeight="1">
      <c r="A100" s="298" t="s">
        <v>946</v>
      </c>
      <c r="B100" s="152" t="s">
        <v>433</v>
      </c>
      <c r="C100" s="330" t="s">
        <v>429</v>
      </c>
      <c r="D100" s="300" t="s">
        <v>148</v>
      </c>
      <c r="E100" s="311">
        <v>8000</v>
      </c>
      <c r="F100" s="302">
        <v>283</v>
      </c>
      <c r="G100" s="264"/>
      <c r="H100" s="261"/>
      <c r="I100" s="133"/>
      <c r="J100" s="133"/>
      <c r="K100" s="261"/>
      <c r="L100" s="261"/>
      <c r="M100" s="261"/>
      <c r="N100" s="261"/>
      <c r="O100" s="261"/>
      <c r="P100" s="261"/>
      <c r="Q100" s="446">
        <f t="shared" si="2"/>
        <v>2264</v>
      </c>
      <c r="R100" s="360" t="s">
        <v>22</v>
      </c>
    </row>
    <row r="101" spans="1:18" s="359" customFormat="1" ht="22.5" customHeight="1">
      <c r="A101" s="298" t="s">
        <v>947</v>
      </c>
      <c r="B101" s="336" t="s">
        <v>433</v>
      </c>
      <c r="C101" s="544" t="s">
        <v>429</v>
      </c>
      <c r="D101" s="94" t="s">
        <v>148</v>
      </c>
      <c r="E101" s="544">
        <v>7500</v>
      </c>
      <c r="F101" s="332">
        <v>15</v>
      </c>
      <c r="G101" s="261"/>
      <c r="H101" s="133"/>
      <c r="I101" s="133"/>
      <c r="J101" s="261"/>
      <c r="K101" s="261"/>
      <c r="L101" s="261"/>
      <c r="M101" s="261"/>
      <c r="N101" s="261"/>
      <c r="O101" s="261"/>
      <c r="P101" s="131"/>
      <c r="Q101" s="446">
        <f t="shared" si="2"/>
        <v>112.5</v>
      </c>
      <c r="R101" s="360" t="s">
        <v>351</v>
      </c>
    </row>
    <row r="102" spans="1:18" s="359" customFormat="1" ht="22.5" customHeight="1">
      <c r="A102" s="329" t="s">
        <v>503</v>
      </c>
      <c r="B102" s="336" t="s">
        <v>515</v>
      </c>
      <c r="C102" s="544" t="s">
        <v>429</v>
      </c>
      <c r="D102" s="329" t="s">
        <v>148</v>
      </c>
      <c r="E102" s="334">
        <v>48</v>
      </c>
      <c r="F102" s="332">
        <v>210</v>
      </c>
      <c r="G102" s="261"/>
      <c r="H102" s="133"/>
      <c r="I102" s="133"/>
      <c r="J102" s="261"/>
      <c r="K102" s="261"/>
      <c r="L102" s="261"/>
      <c r="M102" s="261"/>
      <c r="N102" s="261"/>
      <c r="O102" s="261"/>
      <c r="P102" s="131"/>
      <c r="Q102" s="446">
        <f>E102*F102/1000+0.02</f>
        <v>10.1</v>
      </c>
      <c r="R102" s="360" t="s">
        <v>351</v>
      </c>
    </row>
    <row r="103" spans="1:18" s="359" customFormat="1" ht="22.5" customHeight="1">
      <c r="A103" s="298" t="s">
        <v>375</v>
      </c>
      <c r="B103" s="322" t="s">
        <v>434</v>
      </c>
      <c r="C103" s="330" t="s">
        <v>429</v>
      </c>
      <c r="D103" s="299" t="s">
        <v>148</v>
      </c>
      <c r="E103" s="311">
        <v>8000</v>
      </c>
      <c r="F103" s="302">
        <v>30</v>
      </c>
      <c r="G103" s="264"/>
      <c r="H103" s="261"/>
      <c r="I103" s="133"/>
      <c r="J103" s="133"/>
      <c r="K103" s="261"/>
      <c r="L103" s="261"/>
      <c r="M103" s="261"/>
      <c r="N103" s="261"/>
      <c r="O103" s="261"/>
      <c r="P103" s="261"/>
      <c r="Q103" s="446">
        <f t="shared" ref="Q103:Q112" si="3">E103*F103/1000</f>
        <v>240</v>
      </c>
      <c r="R103" s="360" t="s">
        <v>22</v>
      </c>
    </row>
    <row r="104" spans="1:18" s="359" customFormat="1" ht="22.5" customHeight="1">
      <c r="A104" s="298" t="s">
        <v>376</v>
      </c>
      <c r="B104" s="336" t="s">
        <v>434</v>
      </c>
      <c r="C104" s="544" t="s">
        <v>429</v>
      </c>
      <c r="D104" s="329" t="s">
        <v>148</v>
      </c>
      <c r="E104" s="311">
        <v>7500</v>
      </c>
      <c r="F104" s="332">
        <v>35</v>
      </c>
      <c r="G104" s="261"/>
      <c r="H104" s="133"/>
      <c r="I104" s="133"/>
      <c r="J104" s="261"/>
      <c r="K104" s="261"/>
      <c r="L104" s="261"/>
      <c r="M104" s="261"/>
      <c r="N104" s="261"/>
      <c r="O104" s="261"/>
      <c r="P104" s="131"/>
      <c r="Q104" s="446">
        <f t="shared" si="3"/>
        <v>262.5</v>
      </c>
      <c r="R104" s="360" t="s">
        <v>351</v>
      </c>
    </row>
    <row r="105" spans="1:18" s="359" customFormat="1" ht="22.5" customHeight="1">
      <c r="A105" s="298" t="s">
        <v>948</v>
      </c>
      <c r="B105" s="322" t="s">
        <v>434</v>
      </c>
      <c r="C105" s="330" t="s">
        <v>429</v>
      </c>
      <c r="D105" s="299" t="s">
        <v>148</v>
      </c>
      <c r="E105" s="301">
        <v>6500</v>
      </c>
      <c r="F105" s="302">
        <v>10</v>
      </c>
      <c r="G105" s="264"/>
      <c r="H105" s="261"/>
      <c r="I105" s="133"/>
      <c r="J105" s="133"/>
      <c r="K105" s="261"/>
      <c r="L105" s="261"/>
      <c r="M105" s="261"/>
      <c r="N105" s="261"/>
      <c r="O105" s="261"/>
      <c r="P105" s="261"/>
      <c r="Q105" s="446">
        <f t="shared" si="3"/>
        <v>65</v>
      </c>
      <c r="R105" s="360" t="s">
        <v>22</v>
      </c>
    </row>
    <row r="106" spans="1:18" s="359" customFormat="1" ht="22.5" customHeight="1">
      <c r="A106" s="298" t="s">
        <v>949</v>
      </c>
      <c r="B106" s="336" t="s">
        <v>434</v>
      </c>
      <c r="C106" s="544" t="s">
        <v>429</v>
      </c>
      <c r="D106" s="329" t="s">
        <v>148</v>
      </c>
      <c r="E106" s="334">
        <v>6500</v>
      </c>
      <c r="F106" s="332">
        <v>10</v>
      </c>
      <c r="G106" s="261"/>
      <c r="H106" s="133"/>
      <c r="I106" s="133"/>
      <c r="J106" s="261"/>
      <c r="K106" s="261"/>
      <c r="L106" s="261"/>
      <c r="M106" s="261"/>
      <c r="N106" s="261"/>
      <c r="O106" s="261"/>
      <c r="P106" s="131"/>
      <c r="Q106" s="446">
        <f t="shared" si="3"/>
        <v>65</v>
      </c>
      <c r="R106" s="360" t="s">
        <v>351</v>
      </c>
    </row>
    <row r="107" spans="1:18" s="359" customFormat="1" ht="22.5" customHeight="1">
      <c r="A107" s="298" t="s">
        <v>377</v>
      </c>
      <c r="B107" s="322" t="s">
        <v>516</v>
      </c>
      <c r="C107" s="330" t="s">
        <v>429</v>
      </c>
      <c r="D107" s="300" t="s">
        <v>148</v>
      </c>
      <c r="E107" s="311">
        <v>13000</v>
      </c>
      <c r="F107" s="302">
        <v>283</v>
      </c>
      <c r="G107" s="264"/>
      <c r="H107" s="261"/>
      <c r="I107" s="133"/>
      <c r="J107" s="133"/>
      <c r="K107" s="261"/>
      <c r="L107" s="261"/>
      <c r="M107" s="261"/>
      <c r="N107" s="261"/>
      <c r="O107" s="261"/>
      <c r="P107" s="261"/>
      <c r="Q107" s="446">
        <f t="shared" si="3"/>
        <v>3679</v>
      </c>
      <c r="R107" s="360" t="s">
        <v>22</v>
      </c>
    </row>
    <row r="108" spans="1:18" s="359" customFormat="1">
      <c r="A108" s="298" t="s">
        <v>378</v>
      </c>
      <c r="B108" s="335" t="s">
        <v>516</v>
      </c>
      <c r="C108" s="544" t="s">
        <v>429</v>
      </c>
      <c r="D108" s="329" t="s">
        <v>148</v>
      </c>
      <c r="E108" s="301">
        <v>9800</v>
      </c>
      <c r="F108" s="332">
        <v>482</v>
      </c>
      <c r="G108" s="261"/>
      <c r="H108" s="133"/>
      <c r="I108" s="133"/>
      <c r="J108" s="261"/>
      <c r="K108" s="261"/>
      <c r="L108" s="261"/>
      <c r="M108" s="261"/>
      <c r="N108" s="261"/>
      <c r="O108" s="261"/>
      <c r="P108" s="131"/>
      <c r="Q108" s="446">
        <f t="shared" si="3"/>
        <v>4723.6000000000004</v>
      </c>
      <c r="R108" s="360" t="s">
        <v>351</v>
      </c>
    </row>
    <row r="109" spans="1:18" s="359" customFormat="1" ht="18">
      <c r="A109" s="298" t="s">
        <v>950</v>
      </c>
      <c r="B109" s="322" t="s">
        <v>516</v>
      </c>
      <c r="C109" s="330" t="s">
        <v>429</v>
      </c>
      <c r="D109" s="300" t="s">
        <v>148</v>
      </c>
      <c r="E109" s="302">
        <v>15000</v>
      </c>
      <c r="F109" s="331">
        <v>283</v>
      </c>
      <c r="G109" s="264"/>
      <c r="H109" s="261"/>
      <c r="I109" s="133"/>
      <c r="J109" s="133"/>
      <c r="K109" s="261"/>
      <c r="L109" s="261"/>
      <c r="M109" s="261"/>
      <c r="N109" s="261"/>
      <c r="O109" s="261"/>
      <c r="P109" s="261"/>
      <c r="Q109" s="446">
        <f t="shared" si="3"/>
        <v>4245</v>
      </c>
      <c r="R109" s="360" t="s">
        <v>22</v>
      </c>
    </row>
    <row r="110" spans="1:18" s="359" customFormat="1" ht="22.5" customHeight="1">
      <c r="A110" s="298" t="s">
        <v>951</v>
      </c>
      <c r="B110" s="335" t="s">
        <v>516</v>
      </c>
      <c r="C110" s="544" t="s">
        <v>429</v>
      </c>
      <c r="D110" s="329" t="s">
        <v>148</v>
      </c>
      <c r="E110" s="334">
        <v>7800</v>
      </c>
      <c r="F110" s="332">
        <v>10</v>
      </c>
      <c r="G110" s="261"/>
      <c r="H110" s="133"/>
      <c r="I110" s="133"/>
      <c r="J110" s="261"/>
      <c r="K110" s="261"/>
      <c r="L110" s="261"/>
      <c r="M110" s="261"/>
      <c r="N110" s="261"/>
      <c r="O110" s="261"/>
      <c r="P110" s="131"/>
      <c r="Q110" s="446">
        <f t="shared" si="3"/>
        <v>78</v>
      </c>
      <c r="R110" s="360" t="s">
        <v>351</v>
      </c>
    </row>
    <row r="111" spans="1:18" s="359" customFormat="1" ht="22.5" customHeight="1">
      <c r="A111" s="298" t="s">
        <v>384</v>
      </c>
      <c r="B111" s="322" t="s">
        <v>439</v>
      </c>
      <c r="C111" s="330" t="s">
        <v>173</v>
      </c>
      <c r="D111" s="300" t="s">
        <v>148</v>
      </c>
      <c r="E111" s="311">
        <v>200</v>
      </c>
      <c r="F111" s="302">
        <v>560</v>
      </c>
      <c r="G111" s="264"/>
      <c r="H111" s="261"/>
      <c r="I111" s="133"/>
      <c r="J111" s="133"/>
      <c r="K111" s="261"/>
      <c r="L111" s="261"/>
      <c r="M111" s="261"/>
      <c r="N111" s="261"/>
      <c r="O111" s="261"/>
      <c r="P111" s="261"/>
      <c r="Q111" s="446">
        <f t="shared" si="3"/>
        <v>112</v>
      </c>
      <c r="R111" s="360" t="s">
        <v>22</v>
      </c>
    </row>
    <row r="112" spans="1:18" s="359" customFormat="1" ht="22.5" customHeight="1">
      <c r="A112" s="298" t="s">
        <v>385</v>
      </c>
      <c r="B112" s="322" t="s">
        <v>440</v>
      </c>
      <c r="C112" s="330" t="s">
        <v>173</v>
      </c>
      <c r="D112" s="300" t="s">
        <v>148</v>
      </c>
      <c r="E112" s="311">
        <v>1500</v>
      </c>
      <c r="F112" s="302">
        <v>41</v>
      </c>
      <c r="G112" s="264"/>
      <c r="H112" s="261"/>
      <c r="I112" s="133"/>
      <c r="J112" s="133"/>
      <c r="K112" s="261"/>
      <c r="L112" s="261"/>
      <c r="M112" s="261"/>
      <c r="N112" s="261"/>
      <c r="O112" s="261"/>
      <c r="P112" s="261"/>
      <c r="Q112" s="446">
        <f t="shared" si="3"/>
        <v>61.5</v>
      </c>
      <c r="R112" s="360" t="s">
        <v>22</v>
      </c>
    </row>
    <row r="113" spans="1:18" s="359" customFormat="1" ht="22.5" customHeight="1">
      <c r="A113" s="298" t="s">
        <v>952</v>
      </c>
      <c r="B113" s="152" t="s">
        <v>441</v>
      </c>
      <c r="C113" s="330" t="s">
        <v>173</v>
      </c>
      <c r="D113" s="300" t="s">
        <v>442</v>
      </c>
      <c r="E113" s="311">
        <v>830</v>
      </c>
      <c r="F113" s="302">
        <v>124</v>
      </c>
      <c r="G113" s="264"/>
      <c r="H113" s="261"/>
      <c r="I113" s="133"/>
      <c r="J113" s="133"/>
      <c r="K113" s="261"/>
      <c r="L113" s="261"/>
      <c r="M113" s="261"/>
      <c r="N113" s="261"/>
      <c r="O113" s="261"/>
      <c r="P113" s="261"/>
      <c r="Q113" s="446">
        <f>E113*F113/1000-0.02</f>
        <v>102.9</v>
      </c>
      <c r="R113" s="360" t="s">
        <v>22</v>
      </c>
    </row>
    <row r="114" spans="1:18" s="360" customFormat="1" ht="22.5" customHeight="1">
      <c r="A114" s="298" t="s">
        <v>796</v>
      </c>
      <c r="B114" s="322" t="s">
        <v>797</v>
      </c>
      <c r="C114" s="330" t="s">
        <v>173</v>
      </c>
      <c r="D114" s="300" t="s">
        <v>148</v>
      </c>
      <c r="E114" s="311">
        <v>13675</v>
      </c>
      <c r="F114" s="302">
        <v>16</v>
      </c>
      <c r="G114" s="124"/>
      <c r="H114" s="128"/>
      <c r="I114" s="129"/>
      <c r="J114" s="129"/>
      <c r="K114" s="128"/>
      <c r="L114" s="128"/>
      <c r="M114" s="128"/>
      <c r="N114" s="128"/>
      <c r="O114" s="128"/>
      <c r="P114" s="128"/>
      <c r="Q114" s="446">
        <f>E114*F114/1000</f>
        <v>218.8</v>
      </c>
      <c r="R114" s="360" t="s">
        <v>22</v>
      </c>
    </row>
    <row r="115" spans="1:18" s="359" customFormat="1" ht="22.5" customHeight="1">
      <c r="A115" s="298" t="s">
        <v>386</v>
      </c>
      <c r="B115" s="322" t="s">
        <v>444</v>
      </c>
      <c r="C115" s="330" t="s">
        <v>173</v>
      </c>
      <c r="D115" s="300" t="s">
        <v>148</v>
      </c>
      <c r="E115" s="311">
        <v>1500</v>
      </c>
      <c r="F115" s="302">
        <v>33</v>
      </c>
      <c r="G115" s="264"/>
      <c r="H115" s="261"/>
      <c r="I115" s="133"/>
      <c r="J115" s="133"/>
      <c r="K115" s="261"/>
      <c r="L115" s="261"/>
      <c r="M115" s="261"/>
      <c r="N115" s="261"/>
      <c r="O115" s="261"/>
      <c r="P115" s="261"/>
      <c r="Q115" s="446">
        <f>E115*F115/1000</f>
        <v>49.5</v>
      </c>
      <c r="R115" s="360" t="s">
        <v>22</v>
      </c>
    </row>
    <row r="116" spans="1:18" s="359" customFormat="1" ht="22.5" customHeight="1">
      <c r="A116" s="298" t="s">
        <v>387</v>
      </c>
      <c r="B116" s="322" t="s">
        <v>445</v>
      </c>
      <c r="C116" s="330" t="s">
        <v>173</v>
      </c>
      <c r="D116" s="300" t="s">
        <v>148</v>
      </c>
      <c r="E116" s="311">
        <v>100</v>
      </c>
      <c r="F116" s="302">
        <v>271</v>
      </c>
      <c r="G116" s="264"/>
      <c r="H116" s="261"/>
      <c r="I116" s="133"/>
      <c r="J116" s="133"/>
      <c r="K116" s="261"/>
      <c r="L116" s="261"/>
      <c r="M116" s="261"/>
      <c r="N116" s="261"/>
      <c r="O116" s="261"/>
      <c r="P116" s="261"/>
      <c r="Q116" s="446">
        <f>E116*F116/1000</f>
        <v>27.1</v>
      </c>
      <c r="R116" s="360" t="s">
        <v>22</v>
      </c>
    </row>
    <row r="117" spans="1:18" s="359" customFormat="1" ht="22.5" customHeight="1">
      <c r="A117" s="298" t="s">
        <v>388</v>
      </c>
      <c r="B117" s="322" t="s">
        <v>446</v>
      </c>
      <c r="C117" s="330" t="s">
        <v>173</v>
      </c>
      <c r="D117" s="300" t="s">
        <v>148</v>
      </c>
      <c r="E117" s="311">
        <v>750</v>
      </c>
      <c r="F117" s="302">
        <v>24</v>
      </c>
      <c r="G117" s="264"/>
      <c r="H117" s="261"/>
      <c r="I117" s="133"/>
      <c r="J117" s="133"/>
      <c r="K117" s="261"/>
      <c r="L117" s="261"/>
      <c r="M117" s="261"/>
      <c r="N117" s="261"/>
      <c r="O117" s="261"/>
      <c r="P117" s="261"/>
      <c r="Q117" s="446">
        <f>E117*F117/1000</f>
        <v>18</v>
      </c>
      <c r="R117" s="360" t="s">
        <v>22</v>
      </c>
    </row>
    <row r="118" spans="1:18" s="359" customFormat="1" ht="22.5" customHeight="1">
      <c r="A118" s="298" t="s">
        <v>389</v>
      </c>
      <c r="B118" s="152" t="s">
        <v>447</v>
      </c>
      <c r="C118" s="330" t="s">
        <v>173</v>
      </c>
      <c r="D118" s="300" t="s">
        <v>148</v>
      </c>
      <c r="E118" s="311">
        <v>180</v>
      </c>
      <c r="F118" s="302">
        <v>84</v>
      </c>
      <c r="G118" s="264"/>
      <c r="H118" s="261"/>
      <c r="I118" s="133"/>
      <c r="J118" s="133"/>
      <c r="K118" s="261"/>
      <c r="L118" s="261"/>
      <c r="M118" s="261"/>
      <c r="N118" s="261"/>
      <c r="O118" s="261"/>
      <c r="P118" s="261"/>
      <c r="Q118" s="446">
        <f>E118*F118/1000-0.02</f>
        <v>15.1</v>
      </c>
      <c r="R118" s="360" t="s">
        <v>22</v>
      </c>
    </row>
    <row r="119" spans="1:18" s="359" customFormat="1" ht="22.5" customHeight="1">
      <c r="A119" s="298" t="s">
        <v>390</v>
      </c>
      <c r="B119" s="322" t="s">
        <v>489</v>
      </c>
      <c r="C119" s="330" t="s">
        <v>173</v>
      </c>
      <c r="D119" s="300" t="s">
        <v>148</v>
      </c>
      <c r="E119" s="311">
        <v>100</v>
      </c>
      <c r="F119" s="302">
        <v>3068</v>
      </c>
      <c r="G119" s="264"/>
      <c r="H119" s="261"/>
      <c r="I119" s="133"/>
      <c r="J119" s="133"/>
      <c r="K119" s="261"/>
      <c r="L119" s="261"/>
      <c r="M119" s="261"/>
      <c r="N119" s="261"/>
      <c r="O119" s="261"/>
      <c r="P119" s="261"/>
      <c r="Q119" s="446">
        <f t="shared" ref="Q119:Q125" si="4">E119*F119/1000</f>
        <v>306.8</v>
      </c>
      <c r="R119" s="360" t="s">
        <v>22</v>
      </c>
    </row>
    <row r="120" spans="1:18" s="359" customFormat="1" ht="22.5" customHeight="1">
      <c r="A120" s="298" t="s">
        <v>391</v>
      </c>
      <c r="B120" s="322" t="s">
        <v>448</v>
      </c>
      <c r="C120" s="330" t="s">
        <v>173</v>
      </c>
      <c r="D120" s="300" t="s">
        <v>148</v>
      </c>
      <c r="E120" s="311">
        <v>150</v>
      </c>
      <c r="F120" s="302">
        <v>870</v>
      </c>
      <c r="G120" s="264"/>
      <c r="H120" s="261"/>
      <c r="I120" s="133"/>
      <c r="J120" s="133"/>
      <c r="K120" s="261"/>
      <c r="L120" s="261"/>
      <c r="M120" s="261"/>
      <c r="N120" s="261"/>
      <c r="O120" s="261"/>
      <c r="P120" s="261"/>
      <c r="Q120" s="446">
        <f t="shared" si="4"/>
        <v>130.5</v>
      </c>
      <c r="R120" s="360" t="s">
        <v>22</v>
      </c>
    </row>
    <row r="121" spans="1:18" s="359" customFormat="1" ht="22.5" customHeight="1">
      <c r="A121" s="298" t="s">
        <v>392</v>
      </c>
      <c r="B121" s="322" t="s">
        <v>449</v>
      </c>
      <c r="C121" s="330" t="s">
        <v>173</v>
      </c>
      <c r="D121" s="298" t="s">
        <v>443</v>
      </c>
      <c r="E121" s="311">
        <v>150</v>
      </c>
      <c r="F121" s="302">
        <v>74</v>
      </c>
      <c r="G121" s="264"/>
      <c r="H121" s="261"/>
      <c r="I121" s="133"/>
      <c r="J121" s="133"/>
      <c r="K121" s="261"/>
      <c r="L121" s="261"/>
      <c r="M121" s="261"/>
      <c r="N121" s="261"/>
      <c r="O121" s="261"/>
      <c r="P121" s="261"/>
      <c r="Q121" s="446">
        <f t="shared" si="4"/>
        <v>11.1</v>
      </c>
      <c r="R121" s="360" t="s">
        <v>22</v>
      </c>
    </row>
    <row r="122" spans="1:18" s="359" customFormat="1" ht="22.5" customHeight="1">
      <c r="A122" s="298" t="s">
        <v>393</v>
      </c>
      <c r="B122" s="322" t="s">
        <v>449</v>
      </c>
      <c r="C122" s="330" t="s">
        <v>173</v>
      </c>
      <c r="D122" s="300" t="s">
        <v>148</v>
      </c>
      <c r="E122" s="311">
        <v>150</v>
      </c>
      <c r="F122" s="302">
        <v>186</v>
      </c>
      <c r="G122" s="264"/>
      <c r="H122" s="261"/>
      <c r="I122" s="133"/>
      <c r="J122" s="133"/>
      <c r="K122" s="261"/>
      <c r="L122" s="261"/>
      <c r="M122" s="261"/>
      <c r="N122" s="261"/>
      <c r="O122" s="261"/>
      <c r="P122" s="261"/>
      <c r="Q122" s="446">
        <f t="shared" si="4"/>
        <v>27.9</v>
      </c>
      <c r="R122" s="360" t="s">
        <v>22</v>
      </c>
    </row>
    <row r="123" spans="1:18" s="359" customFormat="1" ht="22.5" customHeight="1">
      <c r="A123" s="298" t="s">
        <v>394</v>
      </c>
      <c r="B123" s="322" t="s">
        <v>450</v>
      </c>
      <c r="C123" s="330" t="s">
        <v>173</v>
      </c>
      <c r="D123" s="300" t="s">
        <v>148</v>
      </c>
      <c r="E123" s="311">
        <v>100</v>
      </c>
      <c r="F123" s="302">
        <v>422</v>
      </c>
      <c r="G123" s="264"/>
      <c r="H123" s="261"/>
      <c r="I123" s="133"/>
      <c r="J123" s="133"/>
      <c r="K123" s="261"/>
      <c r="L123" s="261"/>
      <c r="M123" s="261"/>
      <c r="N123" s="261"/>
      <c r="O123" s="261"/>
      <c r="P123" s="261"/>
      <c r="Q123" s="446">
        <f t="shared" si="4"/>
        <v>42.2</v>
      </c>
      <c r="R123" s="360" t="s">
        <v>22</v>
      </c>
    </row>
    <row r="124" spans="1:18" s="359" customFormat="1" ht="22.5" customHeight="1">
      <c r="A124" s="299" t="s">
        <v>395</v>
      </c>
      <c r="B124" s="322" t="s">
        <v>451</v>
      </c>
      <c r="C124" s="330" t="s">
        <v>173</v>
      </c>
      <c r="D124" s="300" t="s">
        <v>148</v>
      </c>
      <c r="E124" s="311">
        <v>250</v>
      </c>
      <c r="F124" s="302">
        <v>246</v>
      </c>
      <c r="G124" s="264"/>
      <c r="H124" s="261"/>
      <c r="I124" s="133"/>
      <c r="J124" s="133"/>
      <c r="K124" s="261"/>
      <c r="L124" s="261"/>
      <c r="M124" s="261"/>
      <c r="N124" s="261"/>
      <c r="O124" s="261"/>
      <c r="P124" s="261"/>
      <c r="Q124" s="446">
        <f t="shared" si="4"/>
        <v>61.5</v>
      </c>
      <c r="R124" s="360" t="s">
        <v>22</v>
      </c>
    </row>
    <row r="125" spans="1:18" s="359" customFormat="1" ht="47.25" customHeight="1">
      <c r="A125" s="298" t="s">
        <v>396</v>
      </c>
      <c r="B125" s="322" t="s">
        <v>452</v>
      </c>
      <c r="C125" s="330" t="s">
        <v>173</v>
      </c>
      <c r="D125" s="300" t="s">
        <v>148</v>
      </c>
      <c r="E125" s="311">
        <v>250</v>
      </c>
      <c r="F125" s="302">
        <v>64</v>
      </c>
      <c r="G125" s="264"/>
      <c r="H125" s="261"/>
      <c r="I125" s="133"/>
      <c r="J125" s="133"/>
      <c r="K125" s="261"/>
      <c r="L125" s="261"/>
      <c r="M125" s="261"/>
      <c r="N125" s="261"/>
      <c r="O125" s="261"/>
      <c r="P125" s="261"/>
      <c r="Q125" s="446">
        <f t="shared" si="4"/>
        <v>16</v>
      </c>
      <c r="R125" s="360" t="s">
        <v>22</v>
      </c>
    </row>
    <row r="126" spans="1:18" s="359" customFormat="1" ht="44.25" customHeight="1">
      <c r="A126" s="298" t="s">
        <v>1089</v>
      </c>
      <c r="B126" s="322" t="s">
        <v>453</v>
      </c>
      <c r="C126" s="330" t="s">
        <v>173</v>
      </c>
      <c r="D126" s="300" t="s">
        <v>148</v>
      </c>
      <c r="E126" s="311">
        <v>30</v>
      </c>
      <c r="F126" s="302">
        <v>133</v>
      </c>
      <c r="G126" s="264"/>
      <c r="H126" s="261"/>
      <c r="I126" s="133"/>
      <c r="J126" s="133"/>
      <c r="K126" s="261"/>
      <c r="L126" s="261"/>
      <c r="M126" s="261"/>
      <c r="N126" s="261"/>
      <c r="O126" s="261"/>
      <c r="P126" s="261"/>
      <c r="Q126" s="446">
        <f>E126*F126/1000+0.01</f>
        <v>4</v>
      </c>
      <c r="R126" s="360" t="s">
        <v>22</v>
      </c>
    </row>
    <row r="127" spans="1:18" s="359" customFormat="1" ht="22.5" customHeight="1">
      <c r="A127" s="298" t="s">
        <v>397</v>
      </c>
      <c r="B127" s="322" t="s">
        <v>454</v>
      </c>
      <c r="C127" s="330" t="s">
        <v>173</v>
      </c>
      <c r="D127" s="300" t="s">
        <v>148</v>
      </c>
      <c r="E127" s="311">
        <v>200</v>
      </c>
      <c r="F127" s="302">
        <v>131</v>
      </c>
      <c r="G127" s="264"/>
      <c r="H127" s="261"/>
      <c r="I127" s="133"/>
      <c r="J127" s="133"/>
      <c r="K127" s="261"/>
      <c r="L127" s="261"/>
      <c r="M127" s="261"/>
      <c r="N127" s="261"/>
      <c r="O127" s="261"/>
      <c r="P127" s="261"/>
      <c r="Q127" s="446">
        <f t="shared" ref="Q127:Q170" si="5">E127*F127/1000</f>
        <v>26.2</v>
      </c>
      <c r="R127" s="360" t="s">
        <v>22</v>
      </c>
    </row>
    <row r="128" spans="1:18" s="359" customFormat="1" ht="22.5" customHeight="1">
      <c r="A128" s="298" t="s">
        <v>398</v>
      </c>
      <c r="B128" s="322" t="s">
        <v>455</v>
      </c>
      <c r="C128" s="330" t="s">
        <v>173</v>
      </c>
      <c r="D128" s="300" t="s">
        <v>148</v>
      </c>
      <c r="E128" s="311">
        <v>250</v>
      </c>
      <c r="F128" s="302">
        <v>164</v>
      </c>
      <c r="G128" s="264"/>
      <c r="H128" s="261"/>
      <c r="I128" s="133"/>
      <c r="J128" s="133"/>
      <c r="K128" s="261"/>
      <c r="L128" s="261"/>
      <c r="M128" s="261"/>
      <c r="N128" s="261"/>
      <c r="O128" s="261"/>
      <c r="P128" s="261"/>
      <c r="Q128" s="446">
        <f t="shared" si="5"/>
        <v>41</v>
      </c>
      <c r="R128" s="360" t="s">
        <v>22</v>
      </c>
    </row>
    <row r="129" spans="1:18" s="359" customFormat="1" ht="22.5" customHeight="1">
      <c r="A129" s="298" t="s">
        <v>399</v>
      </c>
      <c r="B129" s="322" t="s">
        <v>456</v>
      </c>
      <c r="C129" s="330" t="s">
        <v>173</v>
      </c>
      <c r="D129" s="300" t="s">
        <v>148</v>
      </c>
      <c r="E129" s="311">
        <v>150</v>
      </c>
      <c r="F129" s="302">
        <v>38</v>
      </c>
      <c r="G129" s="264"/>
      <c r="H129" s="261"/>
      <c r="I129" s="133"/>
      <c r="J129" s="133"/>
      <c r="K129" s="261"/>
      <c r="L129" s="261"/>
      <c r="M129" s="261"/>
      <c r="N129" s="261"/>
      <c r="O129" s="261"/>
      <c r="P129" s="261"/>
      <c r="Q129" s="446">
        <f t="shared" si="5"/>
        <v>5.7</v>
      </c>
      <c r="R129" s="360" t="s">
        <v>22</v>
      </c>
    </row>
    <row r="130" spans="1:18" s="359" customFormat="1" ht="22.5" customHeight="1">
      <c r="A130" s="298" t="s">
        <v>490</v>
      </c>
      <c r="B130" s="322" t="s">
        <v>491</v>
      </c>
      <c r="C130" s="330" t="s">
        <v>173</v>
      </c>
      <c r="D130" s="300" t="s">
        <v>148</v>
      </c>
      <c r="E130" s="311">
        <v>3300</v>
      </c>
      <c r="F130" s="302">
        <v>25</v>
      </c>
      <c r="G130" s="264"/>
      <c r="H130" s="261"/>
      <c r="I130" s="133"/>
      <c r="J130" s="133"/>
      <c r="K130" s="261"/>
      <c r="L130" s="261"/>
      <c r="M130" s="261"/>
      <c r="N130" s="261"/>
      <c r="O130" s="261"/>
      <c r="P130" s="261"/>
      <c r="Q130" s="446">
        <f t="shared" si="5"/>
        <v>82.5</v>
      </c>
      <c r="R130" s="360" t="s">
        <v>22</v>
      </c>
    </row>
    <row r="131" spans="1:18" s="359" customFormat="1" ht="22.5" customHeight="1">
      <c r="A131" s="298" t="s">
        <v>400</v>
      </c>
      <c r="B131" s="322" t="s">
        <v>457</v>
      </c>
      <c r="C131" s="330" t="s">
        <v>173</v>
      </c>
      <c r="D131" s="300" t="s">
        <v>443</v>
      </c>
      <c r="E131" s="311">
        <v>100</v>
      </c>
      <c r="F131" s="302">
        <v>205</v>
      </c>
      <c r="G131" s="264"/>
      <c r="H131" s="261"/>
      <c r="I131" s="133"/>
      <c r="J131" s="133"/>
      <c r="K131" s="261"/>
      <c r="L131" s="261"/>
      <c r="M131" s="261"/>
      <c r="N131" s="261"/>
      <c r="O131" s="261"/>
      <c r="P131" s="261"/>
      <c r="Q131" s="446">
        <f t="shared" si="5"/>
        <v>20.5</v>
      </c>
      <c r="R131" s="360" t="s">
        <v>22</v>
      </c>
    </row>
    <row r="132" spans="1:18" s="359" customFormat="1" ht="22.5" customHeight="1">
      <c r="A132" s="298" t="s">
        <v>401</v>
      </c>
      <c r="B132" s="322" t="s">
        <v>458</v>
      </c>
      <c r="C132" s="330" t="s">
        <v>173</v>
      </c>
      <c r="D132" s="300" t="s">
        <v>443</v>
      </c>
      <c r="E132" s="311">
        <v>200</v>
      </c>
      <c r="F132" s="302">
        <v>119</v>
      </c>
      <c r="G132" s="264"/>
      <c r="H132" s="261"/>
      <c r="I132" s="133"/>
      <c r="J132" s="133"/>
      <c r="K132" s="261"/>
      <c r="L132" s="261"/>
      <c r="M132" s="261"/>
      <c r="N132" s="261"/>
      <c r="O132" s="261"/>
      <c r="P132" s="261"/>
      <c r="Q132" s="446">
        <f t="shared" si="5"/>
        <v>23.8</v>
      </c>
      <c r="R132" s="360" t="s">
        <v>22</v>
      </c>
    </row>
    <row r="133" spans="1:18" s="359" customFormat="1" ht="22.5" customHeight="1">
      <c r="A133" s="298" t="s">
        <v>402</v>
      </c>
      <c r="B133" s="322" t="s">
        <v>492</v>
      </c>
      <c r="C133" s="330" t="s">
        <v>173</v>
      </c>
      <c r="D133" s="300" t="s">
        <v>443</v>
      </c>
      <c r="E133" s="311">
        <v>300</v>
      </c>
      <c r="F133" s="302">
        <v>107</v>
      </c>
      <c r="G133" s="264"/>
      <c r="H133" s="261"/>
      <c r="I133" s="133"/>
      <c r="J133" s="133"/>
      <c r="K133" s="261"/>
      <c r="L133" s="261"/>
      <c r="M133" s="261"/>
      <c r="N133" s="261"/>
      <c r="O133" s="261"/>
      <c r="P133" s="261"/>
      <c r="Q133" s="446">
        <f t="shared" si="5"/>
        <v>32.1</v>
      </c>
      <c r="R133" s="360" t="s">
        <v>22</v>
      </c>
    </row>
    <row r="134" spans="1:18" s="359" customFormat="1" ht="18" customHeight="1">
      <c r="A134" s="298" t="s">
        <v>403</v>
      </c>
      <c r="B134" s="322" t="s">
        <v>459</v>
      </c>
      <c r="C134" s="330" t="s">
        <v>173</v>
      </c>
      <c r="D134" s="300" t="s">
        <v>148</v>
      </c>
      <c r="E134" s="311">
        <v>10</v>
      </c>
      <c r="F134" s="302">
        <v>20390</v>
      </c>
      <c r="G134" s="264"/>
      <c r="H134" s="261"/>
      <c r="I134" s="133"/>
      <c r="J134" s="133"/>
      <c r="K134" s="261"/>
      <c r="L134" s="261"/>
      <c r="M134" s="261"/>
      <c r="N134" s="261"/>
      <c r="O134" s="261"/>
      <c r="P134" s="261"/>
      <c r="Q134" s="446">
        <f t="shared" si="5"/>
        <v>203.9</v>
      </c>
      <c r="R134" s="360" t="s">
        <v>22</v>
      </c>
    </row>
    <row r="135" spans="1:18" s="359" customFormat="1" ht="18" customHeight="1">
      <c r="A135" s="298" t="s">
        <v>404</v>
      </c>
      <c r="B135" s="322" t="s">
        <v>460</v>
      </c>
      <c r="C135" s="330" t="s">
        <v>173</v>
      </c>
      <c r="D135" s="300" t="s">
        <v>148</v>
      </c>
      <c r="E135" s="311">
        <v>100</v>
      </c>
      <c r="F135" s="302">
        <v>3818</v>
      </c>
      <c r="G135" s="264"/>
      <c r="H135" s="261"/>
      <c r="I135" s="133"/>
      <c r="J135" s="133"/>
      <c r="K135" s="261"/>
      <c r="L135" s="261"/>
      <c r="M135" s="261"/>
      <c r="N135" s="261"/>
      <c r="O135" s="261"/>
      <c r="P135" s="261"/>
      <c r="Q135" s="446">
        <f t="shared" si="5"/>
        <v>381.8</v>
      </c>
      <c r="R135" s="360" t="s">
        <v>22</v>
      </c>
    </row>
    <row r="136" spans="1:18" s="359" customFormat="1" ht="18" customHeight="1">
      <c r="A136" s="298" t="s">
        <v>405</v>
      </c>
      <c r="B136" s="322" t="s">
        <v>493</v>
      </c>
      <c r="C136" s="330" t="s">
        <v>173</v>
      </c>
      <c r="D136" s="300" t="s">
        <v>148</v>
      </c>
      <c r="E136" s="311">
        <v>100</v>
      </c>
      <c r="F136" s="302">
        <v>2320</v>
      </c>
      <c r="G136" s="264"/>
      <c r="H136" s="261"/>
      <c r="I136" s="133"/>
      <c r="J136" s="133"/>
      <c r="K136" s="261"/>
      <c r="L136" s="261"/>
      <c r="M136" s="261"/>
      <c r="N136" s="261"/>
      <c r="O136" s="261"/>
      <c r="P136" s="261"/>
      <c r="Q136" s="446">
        <f t="shared" si="5"/>
        <v>232</v>
      </c>
      <c r="R136" s="360" t="s">
        <v>22</v>
      </c>
    </row>
    <row r="137" spans="1:18" s="359" customFormat="1" ht="18" customHeight="1">
      <c r="A137" s="298" t="s">
        <v>406</v>
      </c>
      <c r="B137" s="322" t="s">
        <v>461</v>
      </c>
      <c r="C137" s="330" t="s">
        <v>173</v>
      </c>
      <c r="D137" s="300" t="s">
        <v>148</v>
      </c>
      <c r="E137" s="311">
        <v>1000</v>
      </c>
      <c r="F137" s="302">
        <v>2035</v>
      </c>
      <c r="G137" s="264"/>
      <c r="H137" s="261"/>
      <c r="I137" s="133"/>
      <c r="J137" s="133"/>
      <c r="K137" s="261"/>
      <c r="L137" s="261"/>
      <c r="M137" s="261"/>
      <c r="N137" s="261"/>
      <c r="O137" s="261"/>
      <c r="P137" s="261"/>
      <c r="Q137" s="446">
        <f t="shared" si="5"/>
        <v>2035</v>
      </c>
      <c r="R137" s="360" t="s">
        <v>22</v>
      </c>
    </row>
    <row r="138" spans="1:18" s="359" customFormat="1" ht="18" customHeight="1">
      <c r="A138" s="298" t="s">
        <v>407</v>
      </c>
      <c r="B138" s="322" t="s">
        <v>462</v>
      </c>
      <c r="C138" s="330" t="s">
        <v>173</v>
      </c>
      <c r="D138" s="300" t="s">
        <v>148</v>
      </c>
      <c r="E138" s="311">
        <v>900</v>
      </c>
      <c r="F138" s="302">
        <v>55</v>
      </c>
      <c r="G138" s="264"/>
      <c r="H138" s="261"/>
      <c r="I138" s="133"/>
      <c r="J138" s="133"/>
      <c r="K138" s="261"/>
      <c r="L138" s="261"/>
      <c r="M138" s="261"/>
      <c r="N138" s="261"/>
      <c r="O138" s="261"/>
      <c r="P138" s="261"/>
      <c r="Q138" s="446">
        <f t="shared" si="5"/>
        <v>49.5</v>
      </c>
      <c r="R138" s="360" t="s">
        <v>22</v>
      </c>
    </row>
    <row r="139" spans="1:18" s="359" customFormat="1" ht="18" customHeight="1">
      <c r="A139" s="298" t="s">
        <v>408</v>
      </c>
      <c r="B139" s="322" t="s">
        <v>463</v>
      </c>
      <c r="C139" s="330" t="s">
        <v>173</v>
      </c>
      <c r="D139" s="300" t="s">
        <v>148</v>
      </c>
      <c r="E139" s="311">
        <v>2000</v>
      </c>
      <c r="F139" s="302">
        <v>28</v>
      </c>
      <c r="G139" s="264"/>
      <c r="H139" s="261"/>
      <c r="I139" s="133"/>
      <c r="J139" s="133"/>
      <c r="K139" s="261"/>
      <c r="L139" s="261"/>
      <c r="M139" s="261"/>
      <c r="N139" s="261"/>
      <c r="O139" s="261"/>
      <c r="P139" s="261"/>
      <c r="Q139" s="446">
        <f t="shared" si="5"/>
        <v>56</v>
      </c>
      <c r="R139" s="360" t="s">
        <v>22</v>
      </c>
    </row>
    <row r="140" spans="1:18" s="359" customFormat="1" ht="18" customHeight="1">
      <c r="A140" s="298" t="s">
        <v>409</v>
      </c>
      <c r="B140" s="322" t="s">
        <v>464</v>
      </c>
      <c r="C140" s="330" t="s">
        <v>173</v>
      </c>
      <c r="D140" s="300" t="s">
        <v>148</v>
      </c>
      <c r="E140" s="311">
        <v>3500</v>
      </c>
      <c r="F140" s="302">
        <v>29</v>
      </c>
      <c r="G140" s="264"/>
      <c r="H140" s="261"/>
      <c r="I140" s="133"/>
      <c r="J140" s="133"/>
      <c r="K140" s="261"/>
      <c r="L140" s="261"/>
      <c r="M140" s="261"/>
      <c r="N140" s="261"/>
      <c r="O140" s="261"/>
      <c r="P140" s="261"/>
      <c r="Q140" s="446">
        <f t="shared" si="5"/>
        <v>101.5</v>
      </c>
      <c r="R140" s="360" t="s">
        <v>22</v>
      </c>
    </row>
    <row r="141" spans="1:18" s="359" customFormat="1" ht="18" customHeight="1">
      <c r="A141" s="299" t="s">
        <v>953</v>
      </c>
      <c r="B141" s="152" t="s">
        <v>465</v>
      </c>
      <c r="C141" s="330" t="s">
        <v>173</v>
      </c>
      <c r="D141" s="298" t="s">
        <v>443</v>
      </c>
      <c r="E141" s="311">
        <v>1925</v>
      </c>
      <c r="F141" s="302">
        <v>3544</v>
      </c>
      <c r="G141" s="264"/>
      <c r="H141" s="261"/>
      <c r="I141" s="133"/>
      <c r="J141" s="133"/>
      <c r="K141" s="261"/>
      <c r="L141" s="261"/>
      <c r="M141" s="261"/>
      <c r="N141" s="261"/>
      <c r="O141" s="261"/>
      <c r="P141" s="261"/>
      <c r="Q141" s="446">
        <f t="shared" si="5"/>
        <v>6822.2</v>
      </c>
      <c r="R141" s="360" t="s">
        <v>22</v>
      </c>
    </row>
    <row r="142" spans="1:18" s="359" customFormat="1" ht="18" customHeight="1">
      <c r="A142" s="298" t="s">
        <v>410</v>
      </c>
      <c r="B142" s="322" t="s">
        <v>466</v>
      </c>
      <c r="C142" s="330" t="s">
        <v>173</v>
      </c>
      <c r="D142" s="300" t="s">
        <v>148</v>
      </c>
      <c r="E142" s="311">
        <v>950</v>
      </c>
      <c r="F142" s="302">
        <v>910</v>
      </c>
      <c r="G142" s="264"/>
      <c r="H142" s="261"/>
      <c r="I142" s="133"/>
      <c r="J142" s="133"/>
      <c r="K142" s="261"/>
      <c r="L142" s="261"/>
      <c r="M142" s="261"/>
      <c r="N142" s="261"/>
      <c r="O142" s="261"/>
      <c r="P142" s="261"/>
      <c r="Q142" s="446">
        <f t="shared" si="5"/>
        <v>864.5</v>
      </c>
      <c r="R142" s="360" t="s">
        <v>22</v>
      </c>
    </row>
    <row r="143" spans="1:18" s="359" customFormat="1" ht="18" customHeight="1">
      <c r="A143" s="298" t="s">
        <v>411</v>
      </c>
      <c r="B143" s="322" t="s">
        <v>467</v>
      </c>
      <c r="C143" s="330" t="s">
        <v>173</v>
      </c>
      <c r="D143" s="300" t="s">
        <v>148</v>
      </c>
      <c r="E143" s="311">
        <v>30</v>
      </c>
      <c r="F143" s="302">
        <v>5470</v>
      </c>
      <c r="G143" s="264"/>
      <c r="H143" s="261"/>
      <c r="I143" s="133"/>
      <c r="J143" s="133"/>
      <c r="K143" s="261"/>
      <c r="L143" s="261"/>
      <c r="M143" s="261"/>
      <c r="N143" s="261"/>
      <c r="O143" s="261"/>
      <c r="P143" s="261"/>
      <c r="Q143" s="446">
        <f t="shared" si="5"/>
        <v>164.1</v>
      </c>
      <c r="R143" s="360" t="s">
        <v>22</v>
      </c>
    </row>
    <row r="144" spans="1:18" s="359" customFormat="1" ht="18" customHeight="1">
      <c r="A144" s="298" t="s">
        <v>412</v>
      </c>
      <c r="B144" s="322" t="s">
        <v>468</v>
      </c>
      <c r="C144" s="330" t="s">
        <v>173</v>
      </c>
      <c r="D144" s="300" t="s">
        <v>148</v>
      </c>
      <c r="E144" s="311">
        <v>60</v>
      </c>
      <c r="F144" s="302">
        <v>7080</v>
      </c>
      <c r="G144" s="264"/>
      <c r="H144" s="261"/>
      <c r="I144" s="133"/>
      <c r="J144" s="133"/>
      <c r="K144" s="261"/>
      <c r="L144" s="261"/>
      <c r="M144" s="261"/>
      <c r="N144" s="261"/>
      <c r="O144" s="261"/>
      <c r="P144" s="261"/>
      <c r="Q144" s="446">
        <f t="shared" si="5"/>
        <v>424.8</v>
      </c>
      <c r="R144" s="360" t="s">
        <v>22</v>
      </c>
    </row>
    <row r="145" spans="1:18" s="359" customFormat="1" ht="22.5" customHeight="1">
      <c r="A145" s="298" t="s">
        <v>937</v>
      </c>
      <c r="B145" s="322" t="s">
        <v>469</v>
      </c>
      <c r="C145" s="330" t="s">
        <v>173</v>
      </c>
      <c r="D145" s="298" t="s">
        <v>443</v>
      </c>
      <c r="E145" s="311">
        <v>220</v>
      </c>
      <c r="F145" s="302">
        <v>615</v>
      </c>
      <c r="G145" s="264"/>
      <c r="H145" s="261"/>
      <c r="I145" s="133"/>
      <c r="J145" s="133"/>
      <c r="K145" s="261"/>
      <c r="L145" s="261"/>
      <c r="M145" s="261"/>
      <c r="N145" s="261"/>
      <c r="O145" s="261"/>
      <c r="P145" s="261"/>
      <c r="Q145" s="446">
        <f t="shared" si="5"/>
        <v>135.30000000000001</v>
      </c>
      <c r="R145" s="360" t="s">
        <v>22</v>
      </c>
    </row>
    <row r="146" spans="1:18" s="359" customFormat="1" ht="18.75" customHeight="1">
      <c r="A146" s="298" t="s">
        <v>938</v>
      </c>
      <c r="B146" s="322" t="s">
        <v>470</v>
      </c>
      <c r="C146" s="330" t="s">
        <v>173</v>
      </c>
      <c r="D146" s="298" t="s">
        <v>443</v>
      </c>
      <c r="E146" s="302">
        <v>300</v>
      </c>
      <c r="F146" s="331">
        <v>360</v>
      </c>
      <c r="G146" s="264"/>
      <c r="H146" s="261"/>
      <c r="I146" s="133"/>
      <c r="J146" s="133"/>
      <c r="K146" s="261"/>
      <c r="L146" s="261"/>
      <c r="M146" s="261"/>
      <c r="N146" s="261"/>
      <c r="O146" s="261"/>
      <c r="P146" s="261"/>
      <c r="Q146" s="446">
        <f t="shared" si="5"/>
        <v>108</v>
      </c>
      <c r="R146" s="360" t="s">
        <v>22</v>
      </c>
    </row>
    <row r="147" spans="1:18" s="359" customFormat="1" ht="18.75" customHeight="1">
      <c r="A147" s="298" t="s">
        <v>413</v>
      </c>
      <c r="B147" s="322" t="s">
        <v>471</v>
      </c>
      <c r="C147" s="330" t="s">
        <v>173</v>
      </c>
      <c r="D147" s="300" t="s">
        <v>148</v>
      </c>
      <c r="E147" s="311">
        <v>2600</v>
      </c>
      <c r="F147" s="302">
        <v>24</v>
      </c>
      <c r="G147" s="264"/>
      <c r="H147" s="261"/>
      <c r="I147" s="133"/>
      <c r="J147" s="133"/>
      <c r="K147" s="261"/>
      <c r="L147" s="261"/>
      <c r="M147" s="261"/>
      <c r="N147" s="261"/>
      <c r="O147" s="261"/>
      <c r="P147" s="261"/>
      <c r="Q147" s="446">
        <f t="shared" si="5"/>
        <v>62.4</v>
      </c>
      <c r="R147" s="360" t="s">
        <v>22</v>
      </c>
    </row>
    <row r="148" spans="1:18" s="359" customFormat="1" ht="18.75" customHeight="1">
      <c r="A148" s="298" t="s">
        <v>414</v>
      </c>
      <c r="B148" s="322" t="s">
        <v>472</v>
      </c>
      <c r="C148" s="330" t="s">
        <v>173</v>
      </c>
      <c r="D148" s="300" t="s">
        <v>148</v>
      </c>
      <c r="E148" s="311">
        <v>3600</v>
      </c>
      <c r="F148" s="302">
        <v>2</v>
      </c>
      <c r="G148" s="264"/>
      <c r="H148" s="261"/>
      <c r="I148" s="133"/>
      <c r="J148" s="133"/>
      <c r="K148" s="261"/>
      <c r="L148" s="261"/>
      <c r="M148" s="261"/>
      <c r="N148" s="261"/>
      <c r="O148" s="261"/>
      <c r="P148" s="261"/>
      <c r="Q148" s="446">
        <f t="shared" si="5"/>
        <v>7.2</v>
      </c>
      <c r="R148" s="360" t="s">
        <v>22</v>
      </c>
    </row>
    <row r="149" spans="1:18" s="359" customFormat="1" ht="18.75" customHeight="1">
      <c r="A149" s="298" t="s">
        <v>415</v>
      </c>
      <c r="B149" s="322" t="s">
        <v>473</v>
      </c>
      <c r="C149" s="330" t="s">
        <v>173</v>
      </c>
      <c r="D149" s="300" t="s">
        <v>148</v>
      </c>
      <c r="E149" s="311">
        <v>5900</v>
      </c>
      <c r="F149" s="302">
        <v>6</v>
      </c>
      <c r="G149" s="264"/>
      <c r="H149" s="261"/>
      <c r="I149" s="133"/>
      <c r="J149" s="133"/>
      <c r="K149" s="261"/>
      <c r="L149" s="261"/>
      <c r="M149" s="261"/>
      <c r="N149" s="261"/>
      <c r="O149" s="261"/>
      <c r="P149" s="261"/>
      <c r="Q149" s="446">
        <f t="shared" si="5"/>
        <v>35.4</v>
      </c>
      <c r="R149" s="360" t="s">
        <v>22</v>
      </c>
    </row>
    <row r="150" spans="1:18" s="359" customFormat="1" ht="18.75" customHeight="1">
      <c r="A150" s="298" t="s">
        <v>485</v>
      </c>
      <c r="B150" s="322" t="s">
        <v>488</v>
      </c>
      <c r="C150" s="330" t="s">
        <v>173</v>
      </c>
      <c r="D150" s="299" t="s">
        <v>430</v>
      </c>
      <c r="E150" s="311">
        <v>14000</v>
      </c>
      <c r="F150" s="302">
        <v>613</v>
      </c>
      <c r="G150" s="264"/>
      <c r="H150" s="261"/>
      <c r="I150" s="133"/>
      <c r="J150" s="133"/>
      <c r="K150" s="261"/>
      <c r="L150" s="261"/>
      <c r="M150" s="261"/>
      <c r="N150" s="261"/>
      <c r="O150" s="261"/>
      <c r="P150" s="261"/>
      <c r="Q150" s="446">
        <f t="shared" si="5"/>
        <v>8582</v>
      </c>
      <c r="R150" s="360" t="s">
        <v>22</v>
      </c>
    </row>
    <row r="151" spans="1:18" s="359" customFormat="1" ht="18.75" customHeight="1">
      <c r="A151" s="298" t="s">
        <v>486</v>
      </c>
      <c r="B151" s="322" t="s">
        <v>488</v>
      </c>
      <c r="C151" s="330" t="s">
        <v>429</v>
      </c>
      <c r="D151" s="300" t="s">
        <v>148</v>
      </c>
      <c r="E151" s="311">
        <v>14500</v>
      </c>
      <c r="F151" s="302">
        <v>283</v>
      </c>
      <c r="G151" s="264"/>
      <c r="H151" s="261"/>
      <c r="I151" s="133"/>
      <c r="J151" s="133"/>
      <c r="K151" s="261"/>
      <c r="L151" s="261"/>
      <c r="M151" s="261"/>
      <c r="N151" s="261"/>
      <c r="O151" s="261"/>
      <c r="P151" s="261"/>
      <c r="Q151" s="446">
        <f t="shared" si="5"/>
        <v>4103.5</v>
      </c>
      <c r="R151" s="360" t="s">
        <v>22</v>
      </c>
    </row>
    <row r="152" spans="1:18" s="359" customFormat="1" ht="18.75" customHeight="1">
      <c r="A152" s="298" t="s">
        <v>487</v>
      </c>
      <c r="B152" s="322" t="s">
        <v>488</v>
      </c>
      <c r="C152" s="330" t="s">
        <v>429</v>
      </c>
      <c r="D152" s="300" t="s">
        <v>148</v>
      </c>
      <c r="E152" s="311">
        <v>33000</v>
      </c>
      <c r="F152" s="302">
        <v>10</v>
      </c>
      <c r="G152" s="264"/>
      <c r="H152" s="261"/>
      <c r="I152" s="133"/>
      <c r="J152" s="133"/>
      <c r="K152" s="261"/>
      <c r="L152" s="261"/>
      <c r="M152" s="261"/>
      <c r="N152" s="261"/>
      <c r="O152" s="261"/>
      <c r="P152" s="261"/>
      <c r="Q152" s="446">
        <f t="shared" si="5"/>
        <v>330</v>
      </c>
      <c r="R152" s="360" t="s">
        <v>22</v>
      </c>
    </row>
    <row r="153" spans="1:18" s="359" customFormat="1" ht="18.75" customHeight="1">
      <c r="A153" s="299" t="s">
        <v>379</v>
      </c>
      <c r="B153" s="322" t="s">
        <v>435</v>
      </c>
      <c r="C153" s="330" t="s">
        <v>429</v>
      </c>
      <c r="D153" s="300" t="s">
        <v>436</v>
      </c>
      <c r="E153" s="311">
        <v>720</v>
      </c>
      <c r="F153" s="302">
        <v>30</v>
      </c>
      <c r="G153" s="264"/>
      <c r="H153" s="261"/>
      <c r="I153" s="133"/>
      <c r="J153" s="133"/>
      <c r="K153" s="261"/>
      <c r="L153" s="261"/>
      <c r="M153" s="261"/>
      <c r="N153" s="261"/>
      <c r="O153" s="261"/>
      <c r="P153" s="261"/>
      <c r="Q153" s="446">
        <f t="shared" si="5"/>
        <v>21.6</v>
      </c>
      <c r="R153" s="360" t="s">
        <v>22</v>
      </c>
    </row>
    <row r="154" spans="1:18" s="359" customFormat="1" ht="18.75" customHeight="1">
      <c r="A154" s="299" t="s">
        <v>380</v>
      </c>
      <c r="B154" s="336" t="s">
        <v>435</v>
      </c>
      <c r="C154" s="544" t="s">
        <v>429</v>
      </c>
      <c r="D154" s="300" t="s">
        <v>148</v>
      </c>
      <c r="E154" s="311">
        <v>720</v>
      </c>
      <c r="F154" s="332">
        <v>55</v>
      </c>
      <c r="G154" s="261"/>
      <c r="H154" s="133"/>
      <c r="I154" s="133"/>
      <c r="J154" s="261"/>
      <c r="K154" s="261"/>
      <c r="L154" s="261"/>
      <c r="M154" s="261"/>
      <c r="N154" s="261"/>
      <c r="O154" s="261"/>
      <c r="P154" s="131"/>
      <c r="Q154" s="446">
        <f t="shared" si="5"/>
        <v>39.6</v>
      </c>
      <c r="R154" s="360" t="s">
        <v>351</v>
      </c>
    </row>
    <row r="155" spans="1:18" s="359" customFormat="1" ht="18.75" customHeight="1">
      <c r="A155" s="299" t="s">
        <v>954</v>
      </c>
      <c r="B155" s="322" t="s">
        <v>435</v>
      </c>
      <c r="C155" s="330" t="s">
        <v>429</v>
      </c>
      <c r="D155" s="300" t="s">
        <v>436</v>
      </c>
      <c r="E155" s="311">
        <v>600</v>
      </c>
      <c r="F155" s="302">
        <v>969</v>
      </c>
      <c r="G155" s="264"/>
      <c r="H155" s="261"/>
      <c r="I155" s="133"/>
      <c r="J155" s="133"/>
      <c r="K155" s="261"/>
      <c r="L155" s="261"/>
      <c r="M155" s="261"/>
      <c r="N155" s="261"/>
      <c r="O155" s="261"/>
      <c r="P155" s="261"/>
      <c r="Q155" s="446">
        <f t="shared" si="5"/>
        <v>581.4</v>
      </c>
      <c r="R155" s="360" t="s">
        <v>22</v>
      </c>
    </row>
    <row r="156" spans="1:18" s="359" customFormat="1" ht="18.75" customHeight="1">
      <c r="A156" s="299" t="s">
        <v>955</v>
      </c>
      <c r="B156" s="336" t="s">
        <v>435</v>
      </c>
      <c r="C156" s="544" t="s">
        <v>429</v>
      </c>
      <c r="D156" s="300" t="s">
        <v>148</v>
      </c>
      <c r="E156" s="311">
        <v>720</v>
      </c>
      <c r="F156" s="332">
        <v>50</v>
      </c>
      <c r="G156" s="261"/>
      <c r="H156" s="133"/>
      <c r="I156" s="133"/>
      <c r="J156" s="261"/>
      <c r="K156" s="261"/>
      <c r="L156" s="261"/>
      <c r="M156" s="261"/>
      <c r="N156" s="261"/>
      <c r="O156" s="261"/>
      <c r="P156" s="131"/>
      <c r="Q156" s="446">
        <f t="shared" si="5"/>
        <v>36</v>
      </c>
      <c r="R156" s="360" t="s">
        <v>351</v>
      </c>
    </row>
    <row r="157" spans="1:18" s="359" customFormat="1" ht="18.75" customHeight="1">
      <c r="A157" s="298" t="s">
        <v>381</v>
      </c>
      <c r="B157" s="322" t="s">
        <v>437</v>
      </c>
      <c r="C157" s="330" t="s">
        <v>429</v>
      </c>
      <c r="D157" s="300" t="s">
        <v>148</v>
      </c>
      <c r="E157" s="311">
        <v>60</v>
      </c>
      <c r="F157" s="302">
        <v>70</v>
      </c>
      <c r="G157" s="264"/>
      <c r="H157" s="261"/>
      <c r="I157" s="133"/>
      <c r="J157" s="133"/>
      <c r="K157" s="261"/>
      <c r="L157" s="261"/>
      <c r="M157" s="261"/>
      <c r="N157" s="261"/>
      <c r="O157" s="261"/>
      <c r="P157" s="261"/>
      <c r="Q157" s="446">
        <f t="shared" si="5"/>
        <v>4.2</v>
      </c>
      <c r="R157" s="360" t="s">
        <v>22</v>
      </c>
    </row>
    <row r="158" spans="1:18" s="359" customFormat="1" ht="18.75" customHeight="1">
      <c r="A158" s="298" t="s">
        <v>382</v>
      </c>
      <c r="B158" s="336" t="s">
        <v>437</v>
      </c>
      <c r="C158" s="544" t="s">
        <v>429</v>
      </c>
      <c r="D158" s="300" t="s">
        <v>148</v>
      </c>
      <c r="E158" s="311">
        <v>60</v>
      </c>
      <c r="F158" s="332">
        <v>200</v>
      </c>
      <c r="G158" s="261"/>
      <c r="H158" s="133"/>
      <c r="I158" s="133"/>
      <c r="J158" s="261"/>
      <c r="K158" s="261"/>
      <c r="L158" s="261"/>
      <c r="M158" s="261"/>
      <c r="N158" s="261"/>
      <c r="O158" s="261"/>
      <c r="P158" s="131"/>
      <c r="Q158" s="446">
        <f t="shared" si="5"/>
        <v>12</v>
      </c>
      <c r="R158" s="360" t="s">
        <v>351</v>
      </c>
    </row>
    <row r="159" spans="1:18" s="359" customFormat="1" ht="18.75" customHeight="1">
      <c r="A159" s="298" t="s">
        <v>956</v>
      </c>
      <c r="B159" s="322" t="s">
        <v>437</v>
      </c>
      <c r="C159" s="330" t="s">
        <v>429</v>
      </c>
      <c r="D159" s="300" t="s">
        <v>148</v>
      </c>
      <c r="E159" s="311">
        <v>50</v>
      </c>
      <c r="F159" s="302">
        <v>70</v>
      </c>
      <c r="G159" s="264"/>
      <c r="H159" s="261"/>
      <c r="I159" s="133"/>
      <c r="J159" s="133"/>
      <c r="K159" s="261"/>
      <c r="L159" s="261"/>
      <c r="M159" s="261"/>
      <c r="N159" s="261"/>
      <c r="O159" s="261"/>
      <c r="P159" s="261"/>
      <c r="Q159" s="446">
        <f t="shared" si="5"/>
        <v>3.5</v>
      </c>
      <c r="R159" s="360" t="s">
        <v>22</v>
      </c>
    </row>
    <row r="160" spans="1:18" s="359" customFormat="1" ht="18.75" customHeight="1">
      <c r="A160" s="298" t="s">
        <v>957</v>
      </c>
      <c r="B160" s="336" t="s">
        <v>437</v>
      </c>
      <c r="C160" s="544" t="s">
        <v>429</v>
      </c>
      <c r="D160" s="300" t="s">
        <v>148</v>
      </c>
      <c r="E160" s="311">
        <v>50</v>
      </c>
      <c r="F160" s="332">
        <v>1584</v>
      </c>
      <c r="G160" s="261"/>
      <c r="H160" s="133"/>
      <c r="I160" s="133"/>
      <c r="J160" s="261"/>
      <c r="K160" s="261"/>
      <c r="L160" s="261"/>
      <c r="M160" s="261"/>
      <c r="N160" s="261"/>
      <c r="O160" s="261"/>
      <c r="P160" s="131"/>
      <c r="Q160" s="446">
        <f t="shared" si="5"/>
        <v>79.2</v>
      </c>
      <c r="R160" s="360" t="s">
        <v>351</v>
      </c>
    </row>
    <row r="161" spans="1:18" s="359" customFormat="1" ht="18.75" customHeight="1">
      <c r="A161" s="329" t="s">
        <v>504</v>
      </c>
      <c r="B161" s="336" t="s">
        <v>517</v>
      </c>
      <c r="C161" s="544" t="s">
        <v>429</v>
      </c>
      <c r="D161" s="300" t="s">
        <v>148</v>
      </c>
      <c r="E161" s="311">
        <v>700</v>
      </c>
      <c r="F161" s="332">
        <v>200</v>
      </c>
      <c r="G161" s="261"/>
      <c r="H161" s="133"/>
      <c r="I161" s="133"/>
      <c r="J161" s="261"/>
      <c r="K161" s="261"/>
      <c r="L161" s="261"/>
      <c r="M161" s="261"/>
      <c r="N161" s="261"/>
      <c r="O161" s="261"/>
      <c r="P161" s="131"/>
      <c r="Q161" s="446">
        <f t="shared" si="5"/>
        <v>140</v>
      </c>
      <c r="R161" s="360" t="s">
        <v>351</v>
      </c>
    </row>
    <row r="162" spans="1:18" s="359" customFormat="1" ht="21" customHeight="1">
      <c r="A162" s="329" t="s">
        <v>505</v>
      </c>
      <c r="B162" s="336" t="s">
        <v>518</v>
      </c>
      <c r="C162" s="544" t="s">
        <v>429</v>
      </c>
      <c r="D162" s="329" t="s">
        <v>148</v>
      </c>
      <c r="E162" s="334">
        <v>990</v>
      </c>
      <c r="F162" s="332">
        <v>200</v>
      </c>
      <c r="G162" s="261"/>
      <c r="H162" s="133"/>
      <c r="I162" s="133"/>
      <c r="J162" s="261"/>
      <c r="K162" s="261"/>
      <c r="L162" s="261"/>
      <c r="M162" s="261"/>
      <c r="N162" s="261"/>
      <c r="O162" s="261"/>
      <c r="P162" s="131"/>
      <c r="Q162" s="446">
        <f t="shared" si="5"/>
        <v>198</v>
      </c>
      <c r="R162" s="360" t="s">
        <v>351</v>
      </c>
    </row>
    <row r="163" spans="1:18" s="359" customFormat="1" ht="18" customHeight="1">
      <c r="A163" s="298" t="s">
        <v>416</v>
      </c>
      <c r="B163" s="336" t="s">
        <v>519</v>
      </c>
      <c r="C163" s="330" t="s">
        <v>173</v>
      </c>
      <c r="D163" s="300" t="s">
        <v>148</v>
      </c>
      <c r="E163" s="311">
        <v>600</v>
      </c>
      <c r="F163" s="302">
        <v>1292</v>
      </c>
      <c r="G163" s="264"/>
      <c r="H163" s="261"/>
      <c r="I163" s="133"/>
      <c r="J163" s="133"/>
      <c r="K163" s="261"/>
      <c r="L163" s="261"/>
      <c r="M163" s="261"/>
      <c r="N163" s="261"/>
      <c r="O163" s="261"/>
      <c r="P163" s="261"/>
      <c r="Q163" s="446">
        <f t="shared" si="5"/>
        <v>775.2</v>
      </c>
      <c r="R163" s="360" t="s">
        <v>22</v>
      </c>
    </row>
    <row r="164" spans="1:18" s="359" customFormat="1" ht="18" customHeight="1">
      <c r="A164" s="298" t="s">
        <v>506</v>
      </c>
      <c r="B164" s="336" t="s">
        <v>519</v>
      </c>
      <c r="C164" s="544" t="s">
        <v>429</v>
      </c>
      <c r="D164" s="329" t="s">
        <v>148</v>
      </c>
      <c r="E164" s="334">
        <v>600</v>
      </c>
      <c r="F164" s="332">
        <v>320</v>
      </c>
      <c r="G164" s="261"/>
      <c r="H164" s="133"/>
      <c r="I164" s="133"/>
      <c r="J164" s="261"/>
      <c r="K164" s="261"/>
      <c r="L164" s="261"/>
      <c r="M164" s="261"/>
      <c r="N164" s="261"/>
      <c r="O164" s="261"/>
      <c r="P164" s="131"/>
      <c r="Q164" s="446">
        <f t="shared" si="5"/>
        <v>192</v>
      </c>
      <c r="R164" s="360" t="s">
        <v>351</v>
      </c>
    </row>
    <row r="165" spans="1:18" s="359" customFormat="1" ht="18" customHeight="1">
      <c r="A165" s="298" t="s">
        <v>507</v>
      </c>
      <c r="B165" s="336" t="s">
        <v>519</v>
      </c>
      <c r="C165" s="544" t="s">
        <v>429</v>
      </c>
      <c r="D165" s="329" t="s">
        <v>148</v>
      </c>
      <c r="E165" s="334">
        <v>600</v>
      </c>
      <c r="F165" s="332">
        <v>320</v>
      </c>
      <c r="G165" s="261"/>
      <c r="H165" s="133"/>
      <c r="I165" s="133"/>
      <c r="J165" s="261"/>
      <c r="K165" s="261"/>
      <c r="L165" s="261"/>
      <c r="M165" s="261"/>
      <c r="N165" s="261"/>
      <c r="O165" s="261"/>
      <c r="P165" s="131"/>
      <c r="Q165" s="446">
        <f t="shared" si="5"/>
        <v>192</v>
      </c>
      <c r="R165" s="360" t="s">
        <v>351</v>
      </c>
    </row>
    <row r="166" spans="1:18" s="359" customFormat="1" ht="18" customHeight="1">
      <c r="A166" s="298" t="s">
        <v>508</v>
      </c>
      <c r="B166" s="336" t="s">
        <v>519</v>
      </c>
      <c r="C166" s="544" t="s">
        <v>429</v>
      </c>
      <c r="D166" s="300" t="s">
        <v>148</v>
      </c>
      <c r="E166" s="311">
        <v>300</v>
      </c>
      <c r="F166" s="332">
        <v>200</v>
      </c>
      <c r="G166" s="261"/>
      <c r="H166" s="133"/>
      <c r="I166" s="133"/>
      <c r="J166" s="261"/>
      <c r="K166" s="261"/>
      <c r="L166" s="261"/>
      <c r="M166" s="261"/>
      <c r="N166" s="261"/>
      <c r="O166" s="261"/>
      <c r="P166" s="131"/>
      <c r="Q166" s="446">
        <f t="shared" si="5"/>
        <v>60</v>
      </c>
      <c r="R166" s="360" t="s">
        <v>351</v>
      </c>
    </row>
    <row r="167" spans="1:18" s="359" customFormat="1" ht="18" customHeight="1">
      <c r="A167" s="298" t="s">
        <v>958</v>
      </c>
      <c r="B167" s="336" t="s">
        <v>519</v>
      </c>
      <c r="C167" s="544" t="s">
        <v>429</v>
      </c>
      <c r="D167" s="94" t="s">
        <v>148</v>
      </c>
      <c r="E167" s="334">
        <v>300</v>
      </c>
      <c r="F167" s="332">
        <v>200</v>
      </c>
      <c r="G167" s="261"/>
      <c r="H167" s="133"/>
      <c r="I167" s="133"/>
      <c r="J167" s="261"/>
      <c r="K167" s="261"/>
      <c r="L167" s="261"/>
      <c r="M167" s="261"/>
      <c r="N167" s="261"/>
      <c r="O167" s="261"/>
      <c r="P167" s="131"/>
      <c r="Q167" s="446">
        <f t="shared" si="5"/>
        <v>60</v>
      </c>
      <c r="R167" s="360" t="s">
        <v>351</v>
      </c>
    </row>
    <row r="168" spans="1:18" s="359" customFormat="1" ht="18" customHeight="1">
      <c r="A168" s="298" t="s">
        <v>417</v>
      </c>
      <c r="B168" s="152" t="s">
        <v>474</v>
      </c>
      <c r="C168" s="330" t="s">
        <v>173</v>
      </c>
      <c r="D168" s="300" t="s">
        <v>148</v>
      </c>
      <c r="E168" s="311">
        <v>100</v>
      </c>
      <c r="F168" s="302">
        <v>33</v>
      </c>
      <c r="G168" s="261"/>
      <c r="H168" s="133"/>
      <c r="I168" s="133"/>
      <c r="J168" s="261"/>
      <c r="K168" s="261"/>
      <c r="L168" s="261"/>
      <c r="M168" s="261"/>
      <c r="N168" s="261"/>
      <c r="O168" s="261"/>
      <c r="P168" s="131"/>
      <c r="Q168" s="446">
        <f t="shared" si="5"/>
        <v>3.3</v>
      </c>
      <c r="R168" s="360" t="s">
        <v>22</v>
      </c>
    </row>
    <row r="169" spans="1:18" s="359" customFormat="1" ht="18" customHeight="1">
      <c r="A169" s="298" t="s">
        <v>418</v>
      </c>
      <c r="B169" s="152" t="s">
        <v>475</v>
      </c>
      <c r="C169" s="330" t="s">
        <v>173</v>
      </c>
      <c r="D169" s="300" t="s">
        <v>148</v>
      </c>
      <c r="E169" s="311">
        <v>200</v>
      </c>
      <c r="F169" s="302">
        <v>26</v>
      </c>
      <c r="G169" s="261"/>
      <c r="H169" s="133"/>
      <c r="I169" s="133"/>
      <c r="J169" s="261"/>
      <c r="K169" s="261"/>
      <c r="L169" s="261"/>
      <c r="M169" s="261"/>
      <c r="N169" s="261"/>
      <c r="O169" s="261"/>
      <c r="P169" s="131"/>
      <c r="Q169" s="446">
        <f t="shared" si="5"/>
        <v>5.2</v>
      </c>
      <c r="R169" s="360" t="s">
        <v>22</v>
      </c>
    </row>
    <row r="170" spans="1:18" s="359" customFormat="1" ht="34.799999999999997">
      <c r="A170" s="298" t="s">
        <v>419</v>
      </c>
      <c r="B170" s="152" t="s">
        <v>476</v>
      </c>
      <c r="C170" s="330" t="s">
        <v>173</v>
      </c>
      <c r="D170" s="300" t="s">
        <v>148</v>
      </c>
      <c r="E170" s="311">
        <v>1000</v>
      </c>
      <c r="F170" s="302">
        <v>464</v>
      </c>
      <c r="G170" s="261"/>
      <c r="H170" s="133"/>
      <c r="I170" s="133"/>
      <c r="J170" s="261"/>
      <c r="K170" s="261"/>
      <c r="L170" s="261"/>
      <c r="M170" s="261"/>
      <c r="N170" s="261"/>
      <c r="O170" s="261"/>
      <c r="P170" s="131"/>
      <c r="Q170" s="446">
        <f t="shared" si="5"/>
        <v>464</v>
      </c>
      <c r="R170" s="360" t="s">
        <v>22</v>
      </c>
    </row>
    <row r="171" spans="1:18" s="359" customFormat="1">
      <c r="A171" s="298" t="s">
        <v>420</v>
      </c>
      <c r="B171" s="322" t="s">
        <v>477</v>
      </c>
      <c r="C171" s="330" t="s">
        <v>173</v>
      </c>
      <c r="D171" s="300" t="s">
        <v>443</v>
      </c>
      <c r="E171" s="311">
        <v>180</v>
      </c>
      <c r="F171" s="302">
        <v>361</v>
      </c>
      <c r="G171" s="261"/>
      <c r="H171" s="133"/>
      <c r="I171" s="133"/>
      <c r="J171" s="261"/>
      <c r="K171" s="261"/>
      <c r="L171" s="261"/>
      <c r="M171" s="261"/>
      <c r="N171" s="261"/>
      <c r="O171" s="261"/>
      <c r="P171" s="131"/>
      <c r="Q171" s="446">
        <f>E171*F171/1000+0.02</f>
        <v>65</v>
      </c>
      <c r="R171" s="360" t="s">
        <v>22</v>
      </c>
    </row>
    <row r="172" spans="1:18" s="359" customFormat="1">
      <c r="A172" s="298" t="s">
        <v>421</v>
      </c>
      <c r="B172" s="322" t="s">
        <v>478</v>
      </c>
      <c r="C172" s="330" t="s">
        <v>173</v>
      </c>
      <c r="D172" s="300" t="s">
        <v>443</v>
      </c>
      <c r="E172" s="311">
        <v>400</v>
      </c>
      <c r="F172" s="302">
        <v>259</v>
      </c>
      <c r="G172" s="261"/>
      <c r="H172" s="133"/>
      <c r="I172" s="133"/>
      <c r="J172" s="261"/>
      <c r="K172" s="261"/>
      <c r="L172" s="261"/>
      <c r="M172" s="261"/>
      <c r="N172" s="261"/>
      <c r="O172" s="261"/>
      <c r="P172" s="131"/>
      <c r="Q172" s="446">
        <f t="shared" ref="Q172:Q177" si="6">E172*F172/1000</f>
        <v>103.6</v>
      </c>
      <c r="R172" s="360" t="s">
        <v>22</v>
      </c>
    </row>
    <row r="173" spans="1:18" s="359" customFormat="1" ht="18.75" customHeight="1">
      <c r="A173" s="298" t="s">
        <v>422</v>
      </c>
      <c r="B173" s="322" t="s">
        <v>479</v>
      </c>
      <c r="C173" s="330" t="s">
        <v>173</v>
      </c>
      <c r="D173" s="300" t="s">
        <v>148</v>
      </c>
      <c r="E173" s="311">
        <v>25</v>
      </c>
      <c r="F173" s="302">
        <v>852</v>
      </c>
      <c r="G173" s="261"/>
      <c r="H173" s="133"/>
      <c r="I173" s="133"/>
      <c r="J173" s="261"/>
      <c r="K173" s="261"/>
      <c r="L173" s="261"/>
      <c r="M173" s="261"/>
      <c r="N173" s="261"/>
      <c r="O173" s="261"/>
      <c r="P173" s="131"/>
      <c r="Q173" s="446">
        <f t="shared" si="6"/>
        <v>21.3</v>
      </c>
      <c r="R173" s="360" t="s">
        <v>22</v>
      </c>
    </row>
    <row r="174" spans="1:18" s="359" customFormat="1" ht="18.75" customHeight="1">
      <c r="A174" s="298" t="s">
        <v>423</v>
      </c>
      <c r="B174" s="322" t="s">
        <v>480</v>
      </c>
      <c r="C174" s="330" t="s">
        <v>173</v>
      </c>
      <c r="D174" s="300" t="s">
        <v>148</v>
      </c>
      <c r="E174" s="311">
        <v>40</v>
      </c>
      <c r="F174" s="302">
        <v>760</v>
      </c>
      <c r="G174" s="261"/>
      <c r="H174" s="133"/>
      <c r="I174" s="133"/>
      <c r="J174" s="261"/>
      <c r="K174" s="261"/>
      <c r="L174" s="261"/>
      <c r="M174" s="261"/>
      <c r="N174" s="261"/>
      <c r="O174" s="261"/>
      <c r="P174" s="131"/>
      <c r="Q174" s="446">
        <f t="shared" si="6"/>
        <v>30.4</v>
      </c>
      <c r="R174" s="360" t="s">
        <v>22</v>
      </c>
    </row>
    <row r="175" spans="1:18" s="359" customFormat="1" ht="18.75" customHeight="1">
      <c r="A175" s="298" t="s">
        <v>424</v>
      </c>
      <c r="B175" s="322" t="s">
        <v>481</v>
      </c>
      <c r="C175" s="330" t="s">
        <v>173</v>
      </c>
      <c r="D175" s="300" t="s">
        <v>148</v>
      </c>
      <c r="E175" s="311">
        <v>60</v>
      </c>
      <c r="F175" s="302">
        <v>740</v>
      </c>
      <c r="G175" s="261"/>
      <c r="H175" s="133"/>
      <c r="I175" s="133"/>
      <c r="J175" s="261"/>
      <c r="K175" s="261"/>
      <c r="L175" s="261"/>
      <c r="M175" s="261"/>
      <c r="N175" s="261"/>
      <c r="O175" s="261"/>
      <c r="P175" s="131"/>
      <c r="Q175" s="446">
        <f t="shared" si="6"/>
        <v>44.4</v>
      </c>
      <c r="R175" s="360" t="s">
        <v>22</v>
      </c>
    </row>
    <row r="176" spans="1:18" s="359" customFormat="1">
      <c r="A176" s="298" t="s">
        <v>425</v>
      </c>
      <c r="B176" s="322" t="s">
        <v>482</v>
      </c>
      <c r="C176" s="330" t="s">
        <v>173</v>
      </c>
      <c r="D176" s="300" t="s">
        <v>148</v>
      </c>
      <c r="E176" s="311">
        <v>500</v>
      </c>
      <c r="F176" s="302">
        <v>26</v>
      </c>
      <c r="G176" s="261"/>
      <c r="H176" s="133"/>
      <c r="I176" s="133"/>
      <c r="J176" s="261"/>
      <c r="K176" s="261"/>
      <c r="L176" s="261"/>
      <c r="M176" s="261"/>
      <c r="N176" s="261"/>
      <c r="O176" s="261"/>
      <c r="P176" s="131"/>
      <c r="Q176" s="446">
        <f t="shared" si="6"/>
        <v>13</v>
      </c>
      <c r="R176" s="360" t="s">
        <v>22</v>
      </c>
    </row>
    <row r="177" spans="1:18" s="359" customFormat="1">
      <c r="A177" s="298" t="s">
        <v>426</v>
      </c>
      <c r="B177" s="152" t="s">
        <v>483</v>
      </c>
      <c r="C177" s="330" t="s">
        <v>173</v>
      </c>
      <c r="D177" s="300" t="s">
        <v>148</v>
      </c>
      <c r="E177" s="311">
        <v>250</v>
      </c>
      <c r="F177" s="302">
        <v>132</v>
      </c>
      <c r="G177" s="261"/>
      <c r="H177" s="133"/>
      <c r="I177" s="133"/>
      <c r="J177" s="261"/>
      <c r="K177" s="261"/>
      <c r="L177" s="261"/>
      <c r="M177" s="261"/>
      <c r="N177" s="261"/>
      <c r="O177" s="261"/>
      <c r="P177" s="131"/>
      <c r="Q177" s="446">
        <f t="shared" si="6"/>
        <v>33</v>
      </c>
      <c r="R177" s="360" t="s">
        <v>22</v>
      </c>
    </row>
    <row r="178" spans="1:18" s="359" customFormat="1" ht="18.75" hidden="1" customHeight="1">
      <c r="A178" s="324">
        <v>4264</v>
      </c>
      <c r="B178" s="263" t="s">
        <v>521</v>
      </c>
      <c r="C178" s="261"/>
      <c r="D178" s="133"/>
      <c r="E178" s="131"/>
      <c r="F178" s="133"/>
      <c r="G178" s="261"/>
      <c r="H178" s="133"/>
      <c r="I178" s="133"/>
      <c r="J178" s="261"/>
      <c r="K178" s="261"/>
      <c r="L178" s="261"/>
      <c r="M178" s="261"/>
      <c r="N178" s="261"/>
      <c r="O178" s="261"/>
      <c r="P178" s="131"/>
      <c r="Q178" s="448">
        <f>SUM(Q179:Q207)</f>
        <v>336021.89999999997</v>
      </c>
      <c r="R178" s="360"/>
    </row>
    <row r="179" spans="1:18" s="359" customFormat="1" ht="18.75" customHeight="1">
      <c r="A179" s="299" t="s">
        <v>522</v>
      </c>
      <c r="B179" s="322" t="s">
        <v>541</v>
      </c>
      <c r="C179" s="326" t="s">
        <v>173</v>
      </c>
      <c r="D179" s="300" t="s">
        <v>548</v>
      </c>
      <c r="E179" s="301">
        <v>445</v>
      </c>
      <c r="F179" s="302">
        <v>36200</v>
      </c>
      <c r="G179" s="261"/>
      <c r="H179" s="133"/>
      <c r="I179" s="133"/>
      <c r="J179" s="261"/>
      <c r="K179" s="261"/>
      <c r="L179" s="261"/>
      <c r="M179" s="261"/>
      <c r="N179" s="261"/>
      <c r="O179" s="261"/>
      <c r="P179" s="131"/>
      <c r="Q179" s="446">
        <f>E179*F179/1000</f>
        <v>16109</v>
      </c>
      <c r="R179" s="360" t="s">
        <v>22</v>
      </c>
    </row>
    <row r="180" spans="1:18" s="359" customFormat="1" ht="18.75" customHeight="1">
      <c r="A180" s="299" t="s">
        <v>523</v>
      </c>
      <c r="B180" s="322" t="s">
        <v>542</v>
      </c>
      <c r="C180" s="326" t="s">
        <v>173</v>
      </c>
      <c r="D180" s="300" t="s">
        <v>548</v>
      </c>
      <c r="E180" s="301">
        <v>430</v>
      </c>
      <c r="F180" s="302">
        <v>658970</v>
      </c>
      <c r="G180" s="261"/>
      <c r="H180" s="133"/>
      <c r="I180" s="133"/>
      <c r="J180" s="261"/>
      <c r="K180" s="261"/>
      <c r="L180" s="261"/>
      <c r="M180" s="261"/>
      <c r="N180" s="261"/>
      <c r="O180" s="261"/>
      <c r="P180" s="131"/>
      <c r="Q180" s="446">
        <f>E180*F180/1000</f>
        <v>283357.09999999998</v>
      </c>
      <c r="R180" s="360" t="s">
        <v>22</v>
      </c>
    </row>
    <row r="181" spans="1:18" s="359" customFormat="1" ht="18.75" customHeight="1">
      <c r="A181" s="299" t="s">
        <v>959</v>
      </c>
      <c r="B181" s="340" t="s">
        <v>554</v>
      </c>
      <c r="C181" s="341" t="s">
        <v>173</v>
      </c>
      <c r="D181" s="342" t="s">
        <v>548</v>
      </c>
      <c r="E181" s="94">
        <v>430</v>
      </c>
      <c r="F181" s="343">
        <v>6279</v>
      </c>
      <c r="G181" s="464">
        <f>E181*F181/1000</f>
        <v>2699.97</v>
      </c>
      <c r="H181" s="133"/>
      <c r="I181" s="133"/>
      <c r="J181" s="261"/>
      <c r="K181" s="261"/>
      <c r="L181" s="261"/>
      <c r="M181" s="261"/>
      <c r="N181" s="261"/>
      <c r="O181" s="261"/>
      <c r="P181" s="131"/>
      <c r="Q181" s="446">
        <f>E181*F181/1000+0.03</f>
        <v>2700</v>
      </c>
      <c r="R181" s="360" t="s">
        <v>351</v>
      </c>
    </row>
    <row r="182" spans="1:18" s="359" customFormat="1" ht="18.75" customHeight="1">
      <c r="A182" s="299" t="s">
        <v>524</v>
      </c>
      <c r="B182" s="322" t="s">
        <v>543</v>
      </c>
      <c r="C182" s="326" t="s">
        <v>173</v>
      </c>
      <c r="D182" s="300" t="s">
        <v>548</v>
      </c>
      <c r="E182" s="301">
        <v>1800</v>
      </c>
      <c r="F182" s="302">
        <v>1015</v>
      </c>
      <c r="G182" s="261"/>
      <c r="H182" s="133"/>
      <c r="I182" s="133"/>
      <c r="J182" s="261"/>
      <c r="K182" s="261"/>
      <c r="L182" s="261"/>
      <c r="M182" s="261"/>
      <c r="N182" s="261"/>
      <c r="O182" s="261"/>
      <c r="P182" s="131"/>
      <c r="Q182" s="446">
        <f t="shared" ref="Q182:Q188" si="7">E182*F182/1000</f>
        <v>1827</v>
      </c>
      <c r="R182" s="360" t="s">
        <v>22</v>
      </c>
    </row>
    <row r="183" spans="1:18" s="359" customFormat="1" ht="18.75" customHeight="1">
      <c r="A183" s="299" t="s">
        <v>960</v>
      </c>
      <c r="B183" s="340" t="s">
        <v>543</v>
      </c>
      <c r="C183" s="326" t="s">
        <v>173</v>
      </c>
      <c r="D183" s="300" t="s">
        <v>548</v>
      </c>
      <c r="E183" s="94">
        <v>1450</v>
      </c>
      <c r="F183" s="343">
        <v>1200</v>
      </c>
      <c r="G183" s="464">
        <f>E183*F183/1000</f>
        <v>1740</v>
      </c>
      <c r="H183" s="133"/>
      <c r="I183" s="133"/>
      <c r="J183" s="261"/>
      <c r="K183" s="261"/>
      <c r="L183" s="261"/>
      <c r="M183" s="261"/>
      <c r="N183" s="261"/>
      <c r="O183" s="261"/>
      <c r="P183" s="131"/>
      <c r="Q183" s="446">
        <f t="shared" si="7"/>
        <v>1740</v>
      </c>
      <c r="R183" s="360" t="s">
        <v>351</v>
      </c>
    </row>
    <row r="184" spans="1:18" s="359" customFormat="1" ht="18.75" customHeight="1">
      <c r="A184" s="299" t="s">
        <v>525</v>
      </c>
      <c r="B184" s="322" t="s">
        <v>544</v>
      </c>
      <c r="C184" s="326" t="s">
        <v>173</v>
      </c>
      <c r="D184" s="300" t="s">
        <v>548</v>
      </c>
      <c r="E184" s="301">
        <v>3000</v>
      </c>
      <c r="F184" s="302">
        <v>190</v>
      </c>
      <c r="G184" s="261"/>
      <c r="H184" s="133"/>
      <c r="I184" s="133"/>
      <c r="J184" s="261"/>
      <c r="K184" s="261"/>
      <c r="L184" s="261"/>
      <c r="M184" s="261"/>
      <c r="N184" s="261"/>
      <c r="O184" s="261"/>
      <c r="P184" s="131"/>
      <c r="Q184" s="446">
        <f t="shared" si="7"/>
        <v>570</v>
      </c>
      <c r="R184" s="360" t="s">
        <v>22</v>
      </c>
    </row>
    <row r="185" spans="1:18" s="359" customFormat="1">
      <c r="A185" s="329" t="s">
        <v>550</v>
      </c>
      <c r="B185" s="340" t="s">
        <v>557</v>
      </c>
      <c r="C185" s="544" t="s">
        <v>173</v>
      </c>
      <c r="D185" s="94" t="s">
        <v>556</v>
      </c>
      <c r="E185" s="94">
        <v>1400</v>
      </c>
      <c r="F185" s="343">
        <v>250</v>
      </c>
      <c r="G185" s="464">
        <f>E185*F185/1000</f>
        <v>350</v>
      </c>
      <c r="H185" s="133"/>
      <c r="I185" s="133"/>
      <c r="J185" s="261"/>
      <c r="K185" s="261"/>
      <c r="L185" s="261"/>
      <c r="M185" s="261"/>
      <c r="N185" s="261"/>
      <c r="O185" s="261"/>
      <c r="P185" s="131"/>
      <c r="Q185" s="446">
        <f t="shared" si="7"/>
        <v>350</v>
      </c>
      <c r="R185" s="360" t="s">
        <v>351</v>
      </c>
    </row>
    <row r="186" spans="1:18" s="359" customFormat="1" ht="44.25" customHeight="1">
      <c r="A186" s="329" t="s">
        <v>551</v>
      </c>
      <c r="B186" s="147" t="s">
        <v>559</v>
      </c>
      <c r="C186" s="544" t="s">
        <v>173</v>
      </c>
      <c r="D186" s="94" t="s">
        <v>548</v>
      </c>
      <c r="E186" s="94">
        <v>1450</v>
      </c>
      <c r="F186" s="343">
        <v>200</v>
      </c>
      <c r="G186" s="464">
        <f>E186*F186/1000</f>
        <v>290</v>
      </c>
      <c r="H186" s="133"/>
      <c r="I186" s="133"/>
      <c r="J186" s="261"/>
      <c r="K186" s="261"/>
      <c r="L186" s="261"/>
      <c r="M186" s="261"/>
      <c r="N186" s="261"/>
      <c r="O186" s="261"/>
      <c r="P186" s="131"/>
      <c r="Q186" s="446">
        <f t="shared" si="7"/>
        <v>290</v>
      </c>
      <c r="R186" s="360" t="s">
        <v>351</v>
      </c>
    </row>
    <row r="187" spans="1:18" s="359" customFormat="1" ht="18.75" customHeight="1">
      <c r="A187" s="299" t="s">
        <v>526</v>
      </c>
      <c r="B187" s="152" t="s">
        <v>558</v>
      </c>
      <c r="C187" s="326" t="s">
        <v>173</v>
      </c>
      <c r="D187" s="300" t="s">
        <v>548</v>
      </c>
      <c r="E187" s="301">
        <v>1000</v>
      </c>
      <c r="F187" s="302">
        <v>221</v>
      </c>
      <c r="G187" s="261"/>
      <c r="H187" s="133"/>
      <c r="I187" s="133"/>
      <c r="J187" s="261"/>
      <c r="K187" s="261"/>
      <c r="L187" s="261"/>
      <c r="M187" s="261"/>
      <c r="N187" s="261"/>
      <c r="O187" s="261"/>
      <c r="P187" s="131"/>
      <c r="Q187" s="446">
        <f t="shared" si="7"/>
        <v>221</v>
      </c>
      <c r="R187" s="360" t="s">
        <v>22</v>
      </c>
    </row>
    <row r="188" spans="1:18" s="359" customFormat="1" ht="18.75" customHeight="1">
      <c r="A188" s="299" t="s">
        <v>961</v>
      </c>
      <c r="B188" s="340" t="s">
        <v>558</v>
      </c>
      <c r="C188" s="326" t="s">
        <v>173</v>
      </c>
      <c r="D188" s="300" t="s">
        <v>548</v>
      </c>
      <c r="E188" s="94">
        <v>1100</v>
      </c>
      <c r="F188" s="343">
        <v>100</v>
      </c>
      <c r="G188" s="464">
        <f>E188*F188/1000</f>
        <v>110</v>
      </c>
      <c r="H188" s="133"/>
      <c r="I188" s="133"/>
      <c r="J188" s="261"/>
      <c r="K188" s="261"/>
      <c r="L188" s="261"/>
      <c r="M188" s="261"/>
      <c r="N188" s="261"/>
      <c r="O188" s="261"/>
      <c r="P188" s="131"/>
      <c r="Q188" s="446">
        <f t="shared" si="7"/>
        <v>110</v>
      </c>
      <c r="R188" s="360" t="s">
        <v>351</v>
      </c>
    </row>
    <row r="189" spans="1:18" s="359" customFormat="1" ht="18.75" customHeight="1">
      <c r="A189" s="299" t="s">
        <v>898</v>
      </c>
      <c r="B189" s="322" t="s">
        <v>899</v>
      </c>
      <c r="C189" s="326" t="s">
        <v>173</v>
      </c>
      <c r="D189" s="300" t="s">
        <v>548</v>
      </c>
      <c r="E189" s="301">
        <v>1515</v>
      </c>
      <c r="F189" s="302">
        <v>18</v>
      </c>
      <c r="G189" s="261"/>
      <c r="H189" s="133"/>
      <c r="I189" s="133"/>
      <c r="J189" s="261"/>
      <c r="K189" s="261"/>
      <c r="L189" s="261"/>
      <c r="M189" s="261"/>
      <c r="N189" s="261"/>
      <c r="O189" s="261"/>
      <c r="P189" s="131"/>
      <c r="Q189" s="446">
        <f>E189*F189/1000+0.03</f>
        <v>27.3</v>
      </c>
      <c r="R189" s="360" t="s">
        <v>22</v>
      </c>
    </row>
    <row r="190" spans="1:18" s="359" customFormat="1" ht="18.75" customHeight="1">
      <c r="A190" s="329" t="s">
        <v>549</v>
      </c>
      <c r="B190" s="340" t="s">
        <v>555</v>
      </c>
      <c r="C190" s="544" t="s">
        <v>173</v>
      </c>
      <c r="D190" s="298" t="s">
        <v>556</v>
      </c>
      <c r="E190" s="94">
        <v>1700</v>
      </c>
      <c r="F190" s="343">
        <v>150</v>
      </c>
      <c r="G190" s="464">
        <f>E190*F190/1000</f>
        <v>255</v>
      </c>
      <c r="H190" s="133"/>
      <c r="I190" s="133"/>
      <c r="J190" s="261"/>
      <c r="K190" s="261"/>
      <c r="L190" s="261"/>
      <c r="M190" s="261"/>
      <c r="N190" s="261"/>
      <c r="O190" s="261"/>
      <c r="P190" s="131"/>
      <c r="Q190" s="446">
        <f t="shared" ref="Q190:Q207" si="8">E190*F190/1000</f>
        <v>255</v>
      </c>
      <c r="R190" s="360" t="s">
        <v>351</v>
      </c>
    </row>
    <row r="191" spans="1:18" s="359" customFormat="1" ht="79.5" customHeight="1">
      <c r="A191" s="298" t="s">
        <v>527</v>
      </c>
      <c r="B191" s="147" t="s">
        <v>560</v>
      </c>
      <c r="C191" s="326" t="s">
        <v>173</v>
      </c>
      <c r="D191" s="300" t="s">
        <v>548</v>
      </c>
      <c r="E191" s="301">
        <v>1200</v>
      </c>
      <c r="F191" s="302">
        <v>1276</v>
      </c>
      <c r="G191" s="261"/>
      <c r="H191" s="133"/>
      <c r="I191" s="133"/>
      <c r="J191" s="261"/>
      <c r="K191" s="261"/>
      <c r="L191" s="261"/>
      <c r="M191" s="261"/>
      <c r="N191" s="261"/>
      <c r="O191" s="261"/>
      <c r="P191" s="131"/>
      <c r="Q191" s="446">
        <f t="shared" si="8"/>
        <v>1531.2</v>
      </c>
      <c r="R191" s="360" t="s">
        <v>22</v>
      </c>
    </row>
    <row r="192" spans="1:18" s="359" customFormat="1" ht="79.5" customHeight="1">
      <c r="A192" s="298" t="s">
        <v>962</v>
      </c>
      <c r="B192" s="147" t="s">
        <v>560</v>
      </c>
      <c r="C192" s="326" t="s">
        <v>173</v>
      </c>
      <c r="D192" s="300" t="s">
        <v>548</v>
      </c>
      <c r="E192" s="94">
        <v>640</v>
      </c>
      <c r="F192" s="343">
        <v>1500</v>
      </c>
      <c r="G192" s="464">
        <f>E192*F192/1000</f>
        <v>960</v>
      </c>
      <c r="H192" s="133"/>
      <c r="I192" s="133"/>
      <c r="J192" s="261"/>
      <c r="K192" s="261"/>
      <c r="L192" s="261"/>
      <c r="M192" s="261"/>
      <c r="N192" s="261"/>
      <c r="O192" s="261"/>
      <c r="P192" s="131"/>
      <c r="Q192" s="446">
        <f t="shared" si="8"/>
        <v>960</v>
      </c>
      <c r="R192" s="360" t="s">
        <v>351</v>
      </c>
    </row>
    <row r="193" spans="1:18" s="359" customFormat="1" ht="18.75" customHeight="1">
      <c r="A193" s="298" t="s">
        <v>528</v>
      </c>
      <c r="B193" s="338" t="s">
        <v>545</v>
      </c>
      <c r="C193" s="326" t="s">
        <v>173</v>
      </c>
      <c r="D193" s="300" t="s">
        <v>148</v>
      </c>
      <c r="E193" s="301">
        <v>28000</v>
      </c>
      <c r="F193" s="302">
        <v>23</v>
      </c>
      <c r="G193" s="261"/>
      <c r="H193" s="133"/>
      <c r="I193" s="133"/>
      <c r="J193" s="261"/>
      <c r="K193" s="261"/>
      <c r="L193" s="261"/>
      <c r="M193" s="261"/>
      <c r="N193" s="261"/>
      <c r="O193" s="261"/>
      <c r="P193" s="131"/>
      <c r="Q193" s="446">
        <f t="shared" si="8"/>
        <v>644</v>
      </c>
      <c r="R193" s="360" t="s">
        <v>22</v>
      </c>
    </row>
    <row r="194" spans="1:18" s="359" customFormat="1" ht="18.75" customHeight="1">
      <c r="A194" s="298" t="s">
        <v>529</v>
      </c>
      <c r="B194" s="338" t="s">
        <v>545</v>
      </c>
      <c r="C194" s="326" t="s">
        <v>173</v>
      </c>
      <c r="D194" s="300" t="s">
        <v>148</v>
      </c>
      <c r="E194" s="301">
        <v>22500</v>
      </c>
      <c r="F194" s="302">
        <v>35</v>
      </c>
      <c r="G194" s="261"/>
      <c r="H194" s="133"/>
      <c r="I194" s="133"/>
      <c r="J194" s="261"/>
      <c r="K194" s="261"/>
      <c r="L194" s="261"/>
      <c r="M194" s="261"/>
      <c r="N194" s="261"/>
      <c r="O194" s="261"/>
      <c r="P194" s="131"/>
      <c r="Q194" s="446">
        <f t="shared" si="8"/>
        <v>787.5</v>
      </c>
      <c r="R194" s="360" t="s">
        <v>22</v>
      </c>
    </row>
    <row r="195" spans="1:18" s="359" customFormat="1" ht="18.75" customHeight="1">
      <c r="A195" s="298" t="s">
        <v>530</v>
      </c>
      <c r="B195" s="338" t="s">
        <v>545</v>
      </c>
      <c r="C195" s="326" t="s">
        <v>173</v>
      </c>
      <c r="D195" s="300" t="s">
        <v>148</v>
      </c>
      <c r="E195" s="301">
        <v>31000</v>
      </c>
      <c r="F195" s="302">
        <v>24</v>
      </c>
      <c r="G195" s="261"/>
      <c r="H195" s="133"/>
      <c r="I195" s="133"/>
      <c r="J195" s="261"/>
      <c r="K195" s="261"/>
      <c r="L195" s="261"/>
      <c r="M195" s="261"/>
      <c r="N195" s="261"/>
      <c r="O195" s="261"/>
      <c r="P195" s="131"/>
      <c r="Q195" s="446">
        <f t="shared" si="8"/>
        <v>744</v>
      </c>
      <c r="R195" s="360" t="s">
        <v>22</v>
      </c>
    </row>
    <row r="196" spans="1:18" s="359" customFormat="1" ht="18.75" customHeight="1">
      <c r="A196" s="298" t="s">
        <v>531</v>
      </c>
      <c r="B196" s="339" t="s">
        <v>546</v>
      </c>
      <c r="C196" s="326" t="s">
        <v>173</v>
      </c>
      <c r="D196" s="300" t="s">
        <v>148</v>
      </c>
      <c r="E196" s="301">
        <v>25000</v>
      </c>
      <c r="F196" s="302">
        <v>142</v>
      </c>
      <c r="G196" s="261"/>
      <c r="H196" s="133"/>
      <c r="I196" s="133"/>
      <c r="J196" s="261"/>
      <c r="K196" s="261"/>
      <c r="L196" s="261"/>
      <c r="M196" s="261"/>
      <c r="N196" s="261"/>
      <c r="O196" s="261"/>
      <c r="P196" s="131"/>
      <c r="Q196" s="446">
        <f t="shared" si="8"/>
        <v>3550</v>
      </c>
      <c r="R196" s="360" t="s">
        <v>22</v>
      </c>
    </row>
    <row r="197" spans="1:18" s="359" customFormat="1" ht="18.75" customHeight="1">
      <c r="A197" s="298" t="s">
        <v>532</v>
      </c>
      <c r="B197" s="339" t="s">
        <v>546</v>
      </c>
      <c r="C197" s="326" t="s">
        <v>173</v>
      </c>
      <c r="D197" s="300" t="s">
        <v>148</v>
      </c>
      <c r="E197" s="301">
        <v>42000</v>
      </c>
      <c r="F197" s="302">
        <v>84</v>
      </c>
      <c r="G197" s="261"/>
      <c r="H197" s="133"/>
      <c r="I197" s="133"/>
      <c r="J197" s="261"/>
      <c r="K197" s="261"/>
      <c r="L197" s="261"/>
      <c r="M197" s="261"/>
      <c r="N197" s="261"/>
      <c r="O197" s="261"/>
      <c r="P197" s="131"/>
      <c r="Q197" s="446">
        <f t="shared" si="8"/>
        <v>3528</v>
      </c>
      <c r="R197" s="360" t="s">
        <v>22</v>
      </c>
    </row>
    <row r="198" spans="1:18" s="359" customFormat="1" ht="18.75" customHeight="1">
      <c r="A198" s="298" t="s">
        <v>533</v>
      </c>
      <c r="B198" s="339" t="s">
        <v>546</v>
      </c>
      <c r="C198" s="326" t="s">
        <v>173</v>
      </c>
      <c r="D198" s="300" t="s">
        <v>148</v>
      </c>
      <c r="E198" s="301">
        <v>32000</v>
      </c>
      <c r="F198" s="302">
        <v>65</v>
      </c>
      <c r="G198" s="261"/>
      <c r="H198" s="133"/>
      <c r="I198" s="133"/>
      <c r="J198" s="261"/>
      <c r="K198" s="261"/>
      <c r="L198" s="261"/>
      <c r="M198" s="261"/>
      <c r="N198" s="261"/>
      <c r="O198" s="261"/>
      <c r="P198" s="131"/>
      <c r="Q198" s="446">
        <f t="shared" si="8"/>
        <v>2080</v>
      </c>
      <c r="R198" s="360" t="s">
        <v>22</v>
      </c>
    </row>
    <row r="199" spans="1:18" s="359" customFormat="1" ht="18.75" customHeight="1">
      <c r="A199" s="298" t="s">
        <v>534</v>
      </c>
      <c r="B199" s="339" t="s">
        <v>546</v>
      </c>
      <c r="C199" s="326" t="s">
        <v>173</v>
      </c>
      <c r="D199" s="300" t="s">
        <v>148</v>
      </c>
      <c r="E199" s="301">
        <v>43000</v>
      </c>
      <c r="F199" s="302">
        <v>72</v>
      </c>
      <c r="G199" s="463"/>
      <c r="H199" s="133"/>
      <c r="I199" s="133"/>
      <c r="J199" s="261"/>
      <c r="K199" s="261"/>
      <c r="L199" s="261"/>
      <c r="M199" s="261"/>
      <c r="N199" s="261"/>
      <c r="O199" s="261"/>
      <c r="P199" s="131"/>
      <c r="Q199" s="446">
        <f t="shared" si="8"/>
        <v>3096</v>
      </c>
      <c r="R199" s="360" t="s">
        <v>22</v>
      </c>
    </row>
    <row r="200" spans="1:18" s="359" customFormat="1" ht="18.75" customHeight="1">
      <c r="A200" s="298" t="s">
        <v>535</v>
      </c>
      <c r="B200" s="339" t="s">
        <v>546</v>
      </c>
      <c r="C200" s="326" t="s">
        <v>173</v>
      </c>
      <c r="D200" s="300" t="s">
        <v>148</v>
      </c>
      <c r="E200" s="301">
        <v>41000</v>
      </c>
      <c r="F200" s="302">
        <v>12</v>
      </c>
      <c r="G200" s="463"/>
      <c r="H200" s="133"/>
      <c r="I200" s="133"/>
      <c r="J200" s="261"/>
      <c r="K200" s="261"/>
      <c r="L200" s="261"/>
      <c r="M200" s="261"/>
      <c r="N200" s="261"/>
      <c r="O200" s="261"/>
      <c r="P200" s="131"/>
      <c r="Q200" s="446">
        <f t="shared" si="8"/>
        <v>492</v>
      </c>
      <c r="R200" s="360" t="s">
        <v>22</v>
      </c>
    </row>
    <row r="201" spans="1:18" s="359" customFormat="1" ht="18.75" customHeight="1">
      <c r="A201" s="298" t="s">
        <v>536</v>
      </c>
      <c r="B201" s="339" t="s">
        <v>546</v>
      </c>
      <c r="C201" s="326" t="s">
        <v>173</v>
      </c>
      <c r="D201" s="300" t="s">
        <v>148</v>
      </c>
      <c r="E201" s="301">
        <v>28000</v>
      </c>
      <c r="F201" s="302">
        <v>8</v>
      </c>
      <c r="G201" s="463"/>
      <c r="H201" s="133"/>
      <c r="I201" s="133"/>
      <c r="J201" s="261"/>
      <c r="K201" s="261"/>
      <c r="L201" s="261"/>
      <c r="M201" s="261"/>
      <c r="N201" s="261"/>
      <c r="O201" s="261"/>
      <c r="P201" s="131"/>
      <c r="Q201" s="446">
        <f t="shared" si="8"/>
        <v>224</v>
      </c>
      <c r="R201" s="360" t="s">
        <v>22</v>
      </c>
    </row>
    <row r="202" spans="1:18" s="359" customFormat="1" ht="18.75" customHeight="1">
      <c r="A202" s="298" t="s">
        <v>537</v>
      </c>
      <c r="B202" s="339" t="s">
        <v>546</v>
      </c>
      <c r="C202" s="326" t="s">
        <v>173</v>
      </c>
      <c r="D202" s="300" t="s">
        <v>148</v>
      </c>
      <c r="E202" s="301">
        <v>30000</v>
      </c>
      <c r="F202" s="302">
        <v>12</v>
      </c>
      <c r="G202" s="463"/>
      <c r="H202" s="133"/>
      <c r="I202" s="133"/>
      <c r="J202" s="261"/>
      <c r="K202" s="261"/>
      <c r="L202" s="261"/>
      <c r="M202" s="261"/>
      <c r="N202" s="261"/>
      <c r="O202" s="261"/>
      <c r="P202" s="131"/>
      <c r="Q202" s="446">
        <f t="shared" si="8"/>
        <v>360</v>
      </c>
      <c r="R202" s="360" t="s">
        <v>22</v>
      </c>
    </row>
    <row r="203" spans="1:18" s="359" customFormat="1" ht="18.75" customHeight="1">
      <c r="A203" s="298" t="s">
        <v>538</v>
      </c>
      <c r="B203" s="339" t="s">
        <v>546</v>
      </c>
      <c r="C203" s="326" t="s">
        <v>173</v>
      </c>
      <c r="D203" s="300" t="s">
        <v>148</v>
      </c>
      <c r="E203" s="301">
        <v>18000</v>
      </c>
      <c r="F203" s="302">
        <v>28</v>
      </c>
      <c r="G203" s="463"/>
      <c r="H203" s="133"/>
      <c r="I203" s="133"/>
      <c r="J203" s="261"/>
      <c r="K203" s="261"/>
      <c r="L203" s="261"/>
      <c r="M203" s="261"/>
      <c r="N203" s="261"/>
      <c r="O203" s="261"/>
      <c r="P203" s="131"/>
      <c r="Q203" s="446">
        <f t="shared" si="8"/>
        <v>504</v>
      </c>
      <c r="R203" s="360" t="s">
        <v>22</v>
      </c>
    </row>
    <row r="204" spans="1:18" s="359" customFormat="1" ht="18.75" customHeight="1">
      <c r="A204" s="298" t="s">
        <v>539</v>
      </c>
      <c r="B204" s="339" t="s">
        <v>546</v>
      </c>
      <c r="C204" s="326" t="s">
        <v>173</v>
      </c>
      <c r="D204" s="300" t="s">
        <v>148</v>
      </c>
      <c r="E204" s="301">
        <v>62000</v>
      </c>
      <c r="F204" s="302">
        <v>8</v>
      </c>
      <c r="G204" s="463"/>
      <c r="H204" s="133"/>
      <c r="I204" s="133"/>
      <c r="J204" s="261"/>
      <c r="K204" s="261"/>
      <c r="L204" s="261"/>
      <c r="M204" s="261"/>
      <c r="N204" s="261"/>
      <c r="O204" s="261"/>
      <c r="P204" s="131"/>
      <c r="Q204" s="446">
        <f t="shared" si="8"/>
        <v>496</v>
      </c>
      <c r="R204" s="360" t="s">
        <v>22</v>
      </c>
    </row>
    <row r="205" spans="1:18" s="359" customFormat="1">
      <c r="A205" s="298" t="s">
        <v>540</v>
      </c>
      <c r="B205" s="322" t="s">
        <v>547</v>
      </c>
      <c r="C205" s="326" t="s">
        <v>173</v>
      </c>
      <c r="D205" s="300" t="s">
        <v>293</v>
      </c>
      <c r="E205" s="301">
        <f>8881300+7500</f>
        <v>8888800</v>
      </c>
      <c r="F205" s="302">
        <v>1</v>
      </c>
      <c r="G205" s="463"/>
      <c r="H205" s="133"/>
      <c r="I205" s="133"/>
      <c r="J205" s="261"/>
      <c r="K205" s="261"/>
      <c r="L205" s="261"/>
      <c r="M205" s="261"/>
      <c r="N205" s="261"/>
      <c r="O205" s="261"/>
      <c r="P205" s="131"/>
      <c r="Q205" s="446">
        <f t="shared" si="8"/>
        <v>8888.7999999999993</v>
      </c>
      <c r="R205" s="360" t="s">
        <v>22</v>
      </c>
    </row>
    <row r="206" spans="1:18" s="359" customFormat="1" ht="18.75" customHeight="1">
      <c r="A206" s="299" t="s">
        <v>552</v>
      </c>
      <c r="B206" s="152" t="s">
        <v>561</v>
      </c>
      <c r="C206" s="326" t="s">
        <v>173</v>
      </c>
      <c r="D206" s="94" t="s">
        <v>556</v>
      </c>
      <c r="E206" s="94">
        <v>8000</v>
      </c>
      <c r="F206" s="343">
        <v>70</v>
      </c>
      <c r="G206" s="314">
        <f>E206*F206/1000</f>
        <v>560</v>
      </c>
      <c r="H206" s="133"/>
      <c r="I206" s="133"/>
      <c r="J206" s="261"/>
      <c r="K206" s="261"/>
      <c r="L206" s="261"/>
      <c r="M206" s="261"/>
      <c r="N206" s="261"/>
      <c r="O206" s="261"/>
      <c r="P206" s="131"/>
      <c r="Q206" s="446">
        <f t="shared" si="8"/>
        <v>560</v>
      </c>
      <c r="R206" s="360" t="s">
        <v>351</v>
      </c>
    </row>
    <row r="207" spans="1:18" s="359" customFormat="1" ht="18.75" customHeight="1">
      <c r="A207" s="329" t="s">
        <v>553</v>
      </c>
      <c r="B207" s="147" t="s">
        <v>562</v>
      </c>
      <c r="C207" s="326" t="s">
        <v>173</v>
      </c>
      <c r="D207" s="300" t="s">
        <v>548</v>
      </c>
      <c r="E207" s="94">
        <v>1000</v>
      </c>
      <c r="F207" s="343">
        <v>20</v>
      </c>
      <c r="G207" s="314">
        <f>E207*F207/1000</f>
        <v>20</v>
      </c>
      <c r="H207" s="133"/>
      <c r="I207" s="133"/>
      <c r="J207" s="261"/>
      <c r="K207" s="261"/>
      <c r="L207" s="261"/>
      <c r="M207" s="261"/>
      <c r="N207" s="261"/>
      <c r="O207" s="261"/>
      <c r="P207" s="131"/>
      <c r="Q207" s="446">
        <f t="shared" si="8"/>
        <v>20</v>
      </c>
      <c r="R207" s="360" t="s">
        <v>351</v>
      </c>
    </row>
    <row r="208" spans="1:18" s="694" customFormat="1" ht="18.75" hidden="1" customHeight="1">
      <c r="A208" s="345" t="s">
        <v>564</v>
      </c>
      <c r="B208" s="346" t="s">
        <v>563</v>
      </c>
      <c r="C208" s="347"/>
      <c r="D208" s="308"/>
      <c r="E208" s="348"/>
      <c r="F208" s="349"/>
      <c r="G208" s="350"/>
      <c r="H208" s="320"/>
      <c r="I208" s="320"/>
      <c r="J208" s="264"/>
      <c r="K208" s="264"/>
      <c r="L208" s="264"/>
      <c r="M208" s="264"/>
      <c r="N208" s="264"/>
      <c r="O208" s="264"/>
      <c r="P208" s="321"/>
      <c r="Q208" s="445">
        <f>SUM(Q209:Q225)</f>
        <v>2962.8000000000011</v>
      </c>
      <c r="R208" s="693"/>
    </row>
    <row r="209" spans="1:18" s="359" customFormat="1" ht="18.75" customHeight="1">
      <c r="A209" s="298" t="s">
        <v>761</v>
      </c>
      <c r="B209" s="338" t="s">
        <v>778</v>
      </c>
      <c r="C209" s="326" t="s">
        <v>173</v>
      </c>
      <c r="D209" s="545" t="s">
        <v>148</v>
      </c>
      <c r="E209" s="311">
        <v>200</v>
      </c>
      <c r="F209" s="302">
        <v>720</v>
      </c>
      <c r="G209" s="344"/>
      <c r="H209" s="133"/>
      <c r="I209" s="133"/>
      <c r="J209" s="261"/>
      <c r="K209" s="261"/>
      <c r="L209" s="261"/>
      <c r="M209" s="261"/>
      <c r="N209" s="261"/>
      <c r="O209" s="261"/>
      <c r="P209" s="131"/>
      <c r="Q209" s="446">
        <f>E209*F209/1000</f>
        <v>144</v>
      </c>
      <c r="R209" s="360" t="s">
        <v>22</v>
      </c>
    </row>
    <row r="210" spans="1:18" s="359" customFormat="1" ht="18.75" customHeight="1">
      <c r="A210" s="298" t="s">
        <v>762</v>
      </c>
      <c r="B210" s="338" t="s">
        <v>778</v>
      </c>
      <c r="C210" s="326" t="s">
        <v>173</v>
      </c>
      <c r="D210" s="545" t="s">
        <v>148</v>
      </c>
      <c r="E210" s="311">
        <v>125</v>
      </c>
      <c r="F210" s="302">
        <v>720</v>
      </c>
      <c r="G210" s="344"/>
      <c r="H210" s="133"/>
      <c r="I210" s="133"/>
      <c r="J210" s="261"/>
      <c r="K210" s="261"/>
      <c r="L210" s="261"/>
      <c r="M210" s="261"/>
      <c r="N210" s="261"/>
      <c r="O210" s="261"/>
      <c r="P210" s="131"/>
      <c r="Q210" s="446">
        <f>E210*F210/1000</f>
        <v>90</v>
      </c>
      <c r="R210" s="360" t="s">
        <v>22</v>
      </c>
    </row>
    <row r="211" spans="1:18" s="359" customFormat="1" ht="18.75" customHeight="1">
      <c r="A211" s="298" t="s">
        <v>763</v>
      </c>
      <c r="B211" s="338" t="s">
        <v>779</v>
      </c>
      <c r="C211" s="326" t="s">
        <v>173</v>
      </c>
      <c r="D211" s="545" t="s">
        <v>148</v>
      </c>
      <c r="E211" s="311">
        <v>15</v>
      </c>
      <c r="F211" s="302">
        <v>1500</v>
      </c>
      <c r="G211" s="344"/>
      <c r="H211" s="133"/>
      <c r="I211" s="133"/>
      <c r="J211" s="261"/>
      <c r="K211" s="261"/>
      <c r="L211" s="261"/>
      <c r="M211" s="261"/>
      <c r="N211" s="261"/>
      <c r="O211" s="261"/>
      <c r="P211" s="131"/>
      <c r="Q211" s="446">
        <f>E211*F211/1000</f>
        <v>22.5</v>
      </c>
      <c r="R211" s="360" t="s">
        <v>22</v>
      </c>
    </row>
    <row r="212" spans="1:18" s="359" customFormat="1">
      <c r="A212" s="298" t="s">
        <v>776</v>
      </c>
      <c r="B212" s="338" t="s">
        <v>1077</v>
      </c>
      <c r="C212" s="326" t="s">
        <v>173</v>
      </c>
      <c r="D212" s="545" t="s">
        <v>148</v>
      </c>
      <c r="E212" s="311">
        <v>2371</v>
      </c>
      <c r="F212" s="302">
        <v>76</v>
      </c>
      <c r="G212" s="344"/>
      <c r="H212" s="133"/>
      <c r="I212" s="133"/>
      <c r="J212" s="261"/>
      <c r="K212" s="261"/>
      <c r="L212" s="261"/>
      <c r="M212" s="261"/>
      <c r="N212" s="261"/>
      <c r="O212" s="261"/>
      <c r="P212" s="131"/>
      <c r="Q212" s="446">
        <f>E212*F212/1000+0.004</f>
        <v>180.2</v>
      </c>
      <c r="R212" s="360" t="s">
        <v>22</v>
      </c>
    </row>
    <row r="213" spans="1:18" s="359" customFormat="1" ht="18.75" customHeight="1">
      <c r="A213" s="298" t="s">
        <v>774</v>
      </c>
      <c r="B213" s="338" t="s">
        <v>789</v>
      </c>
      <c r="C213" s="326" t="s">
        <v>173</v>
      </c>
      <c r="D213" s="545" t="s">
        <v>148</v>
      </c>
      <c r="E213" s="311">
        <v>10000</v>
      </c>
      <c r="F213" s="302">
        <v>75</v>
      </c>
      <c r="G213" s="344"/>
      <c r="H213" s="133"/>
      <c r="I213" s="133"/>
      <c r="J213" s="261"/>
      <c r="K213" s="261"/>
      <c r="L213" s="261"/>
      <c r="M213" s="261"/>
      <c r="N213" s="261"/>
      <c r="O213" s="261"/>
      <c r="P213" s="131"/>
      <c r="Q213" s="446">
        <f>E213*F213/1000</f>
        <v>750</v>
      </c>
      <c r="R213" s="360" t="s">
        <v>22</v>
      </c>
    </row>
    <row r="214" spans="1:18" s="359" customFormat="1" ht="18.75" customHeight="1">
      <c r="A214" s="298" t="s">
        <v>767</v>
      </c>
      <c r="B214" s="338" t="s">
        <v>783</v>
      </c>
      <c r="C214" s="326" t="s">
        <v>173</v>
      </c>
      <c r="D214" s="545" t="s">
        <v>148</v>
      </c>
      <c r="E214" s="311">
        <v>3950</v>
      </c>
      <c r="F214" s="302">
        <v>75</v>
      </c>
      <c r="G214" s="344"/>
      <c r="H214" s="133"/>
      <c r="I214" s="133"/>
      <c r="J214" s="261"/>
      <c r="K214" s="261"/>
      <c r="L214" s="261"/>
      <c r="M214" s="261"/>
      <c r="N214" s="261"/>
      <c r="O214" s="261"/>
      <c r="P214" s="131"/>
      <c r="Q214" s="446">
        <f>E214*F214/1000+0.05</f>
        <v>296.3</v>
      </c>
      <c r="R214" s="360" t="s">
        <v>22</v>
      </c>
    </row>
    <row r="215" spans="1:18" s="359" customFormat="1" ht="18.75" customHeight="1">
      <c r="A215" s="298" t="s">
        <v>768</v>
      </c>
      <c r="B215" s="338" t="s">
        <v>783</v>
      </c>
      <c r="C215" s="326" t="s">
        <v>173</v>
      </c>
      <c r="D215" s="545" t="s">
        <v>148</v>
      </c>
      <c r="E215" s="311">
        <v>500</v>
      </c>
      <c r="F215" s="302">
        <v>75</v>
      </c>
      <c r="G215" s="344"/>
      <c r="H215" s="133"/>
      <c r="I215" s="133"/>
      <c r="J215" s="261"/>
      <c r="K215" s="261"/>
      <c r="L215" s="261"/>
      <c r="M215" s="261"/>
      <c r="N215" s="261"/>
      <c r="O215" s="261"/>
      <c r="P215" s="131"/>
      <c r="Q215" s="446">
        <f>E215*F215/1000</f>
        <v>37.5</v>
      </c>
      <c r="R215" s="360" t="s">
        <v>22</v>
      </c>
    </row>
    <row r="216" spans="1:18" s="359" customFormat="1" ht="18.75" customHeight="1">
      <c r="A216" s="298" t="s">
        <v>771</v>
      </c>
      <c r="B216" s="338" t="s">
        <v>786</v>
      </c>
      <c r="C216" s="326" t="s">
        <v>173</v>
      </c>
      <c r="D216" s="545" t="s">
        <v>148</v>
      </c>
      <c r="E216" s="311">
        <v>1370</v>
      </c>
      <c r="F216" s="302">
        <v>840</v>
      </c>
      <c r="G216" s="344"/>
      <c r="H216" s="133"/>
      <c r="I216" s="133"/>
      <c r="J216" s="261"/>
      <c r="K216" s="261"/>
      <c r="L216" s="261"/>
      <c r="M216" s="261"/>
      <c r="N216" s="261"/>
      <c r="O216" s="261"/>
      <c r="P216" s="131"/>
      <c r="Q216" s="446">
        <f>E216*F216/1000</f>
        <v>1150.8</v>
      </c>
      <c r="R216" s="360" t="s">
        <v>22</v>
      </c>
    </row>
    <row r="217" spans="1:18" s="359" customFormat="1" ht="18.75" customHeight="1">
      <c r="A217" s="298" t="s">
        <v>765</v>
      </c>
      <c r="B217" s="338" t="s">
        <v>781</v>
      </c>
      <c r="C217" s="326" t="s">
        <v>173</v>
      </c>
      <c r="D217" s="545" t="s">
        <v>148</v>
      </c>
      <c r="E217" s="311">
        <v>200</v>
      </c>
      <c r="F217" s="302">
        <v>75</v>
      </c>
      <c r="G217" s="344"/>
      <c r="H217" s="133"/>
      <c r="I217" s="133"/>
      <c r="J217" s="261"/>
      <c r="K217" s="261"/>
      <c r="L217" s="261"/>
      <c r="M217" s="261"/>
      <c r="N217" s="261"/>
      <c r="O217" s="261"/>
      <c r="P217" s="131"/>
      <c r="Q217" s="446">
        <f>E217*F217/1000</f>
        <v>15</v>
      </c>
      <c r="R217" s="360" t="s">
        <v>22</v>
      </c>
    </row>
    <row r="218" spans="1:18" s="359" customFormat="1" ht="50.25" customHeight="1">
      <c r="A218" s="298" t="s">
        <v>764</v>
      </c>
      <c r="B218" s="338" t="s">
        <v>780</v>
      </c>
      <c r="C218" s="326" t="s">
        <v>173</v>
      </c>
      <c r="D218" s="545" t="s">
        <v>148</v>
      </c>
      <c r="E218" s="311">
        <v>230</v>
      </c>
      <c r="F218" s="302">
        <v>110</v>
      </c>
      <c r="G218" s="344"/>
      <c r="H218" s="133"/>
      <c r="I218" s="133"/>
      <c r="J218" s="261"/>
      <c r="K218" s="261"/>
      <c r="L218" s="261"/>
      <c r="M218" s="261"/>
      <c r="N218" s="261"/>
      <c r="O218" s="261"/>
      <c r="P218" s="131"/>
      <c r="Q218" s="446">
        <f>E218*F218/1000</f>
        <v>25.3</v>
      </c>
      <c r="R218" s="360" t="s">
        <v>22</v>
      </c>
    </row>
    <row r="219" spans="1:18" s="359" customFormat="1" ht="45.75" customHeight="1">
      <c r="A219" s="298" t="s">
        <v>766</v>
      </c>
      <c r="B219" s="338" t="s">
        <v>782</v>
      </c>
      <c r="C219" s="326" t="s">
        <v>173</v>
      </c>
      <c r="D219" s="545" t="s">
        <v>148</v>
      </c>
      <c r="E219" s="311">
        <v>302</v>
      </c>
      <c r="F219" s="302">
        <v>61</v>
      </c>
      <c r="G219" s="344"/>
      <c r="H219" s="133"/>
      <c r="I219" s="133"/>
      <c r="J219" s="261"/>
      <c r="K219" s="261"/>
      <c r="L219" s="261"/>
      <c r="M219" s="261"/>
      <c r="N219" s="261"/>
      <c r="O219" s="261"/>
      <c r="P219" s="131"/>
      <c r="Q219" s="446">
        <f>E219*F219/1000-0.022</f>
        <v>18.400000000000002</v>
      </c>
      <c r="R219" s="360" t="s">
        <v>22</v>
      </c>
    </row>
    <row r="220" spans="1:18" s="359" customFormat="1" ht="18.75" customHeight="1">
      <c r="A220" s="298" t="s">
        <v>769</v>
      </c>
      <c r="B220" s="338" t="s">
        <v>784</v>
      </c>
      <c r="C220" s="326" t="s">
        <v>173</v>
      </c>
      <c r="D220" s="298" t="s">
        <v>443</v>
      </c>
      <c r="E220" s="311">
        <v>260</v>
      </c>
      <c r="F220" s="302">
        <v>75</v>
      </c>
      <c r="G220" s="344"/>
      <c r="H220" s="133"/>
      <c r="I220" s="133"/>
      <c r="J220" s="261"/>
      <c r="K220" s="261"/>
      <c r="L220" s="261"/>
      <c r="M220" s="261"/>
      <c r="N220" s="261"/>
      <c r="O220" s="261"/>
      <c r="P220" s="131"/>
      <c r="Q220" s="446">
        <f>E220*F220/1000</f>
        <v>19.5</v>
      </c>
      <c r="R220" s="360" t="s">
        <v>22</v>
      </c>
    </row>
    <row r="221" spans="1:18" s="359" customFormat="1" ht="18.75" customHeight="1">
      <c r="A221" s="298" t="s">
        <v>777</v>
      </c>
      <c r="B221" s="338" t="s">
        <v>791</v>
      </c>
      <c r="C221" s="326" t="s">
        <v>173</v>
      </c>
      <c r="D221" s="545" t="s">
        <v>792</v>
      </c>
      <c r="E221" s="311">
        <v>150</v>
      </c>
      <c r="F221" s="302">
        <v>750</v>
      </c>
      <c r="G221" s="344"/>
      <c r="H221" s="133"/>
      <c r="I221" s="133"/>
      <c r="J221" s="261"/>
      <c r="K221" s="261"/>
      <c r="L221" s="261"/>
      <c r="M221" s="261"/>
      <c r="N221" s="261"/>
      <c r="O221" s="261"/>
      <c r="P221" s="131"/>
      <c r="Q221" s="446">
        <f>E221*F221/1000</f>
        <v>112.5</v>
      </c>
      <c r="R221" s="360" t="s">
        <v>22</v>
      </c>
    </row>
    <row r="222" spans="1:18" s="359" customFormat="1" ht="18.75" customHeight="1">
      <c r="A222" s="298" t="s">
        <v>770</v>
      </c>
      <c r="B222" s="338" t="s">
        <v>785</v>
      </c>
      <c r="C222" s="326" t="s">
        <v>173</v>
      </c>
      <c r="D222" s="545" t="s">
        <v>148</v>
      </c>
      <c r="E222" s="311">
        <v>265</v>
      </c>
      <c r="F222" s="302">
        <v>75</v>
      </c>
      <c r="G222" s="344"/>
      <c r="H222" s="133"/>
      <c r="I222" s="133"/>
      <c r="J222" s="261"/>
      <c r="K222" s="261"/>
      <c r="L222" s="261"/>
      <c r="M222" s="261"/>
      <c r="N222" s="261"/>
      <c r="O222" s="261"/>
      <c r="P222" s="131"/>
      <c r="Q222" s="446">
        <f>E222*F222/1000+0.025</f>
        <v>19.899999999999999</v>
      </c>
      <c r="R222" s="360" t="s">
        <v>22</v>
      </c>
    </row>
    <row r="223" spans="1:18" s="359" customFormat="1" ht="18.75" customHeight="1">
      <c r="A223" s="298" t="s">
        <v>773</v>
      </c>
      <c r="B223" s="338" t="s">
        <v>788</v>
      </c>
      <c r="C223" s="326" t="s">
        <v>173</v>
      </c>
      <c r="D223" s="545" t="s">
        <v>148</v>
      </c>
      <c r="E223" s="311">
        <v>170</v>
      </c>
      <c r="F223" s="302">
        <v>75</v>
      </c>
      <c r="G223" s="344"/>
      <c r="H223" s="133"/>
      <c r="I223" s="133"/>
      <c r="J223" s="261"/>
      <c r="K223" s="261"/>
      <c r="L223" s="261"/>
      <c r="M223" s="261"/>
      <c r="N223" s="261"/>
      <c r="O223" s="261"/>
      <c r="P223" s="131"/>
      <c r="Q223" s="446">
        <f>E223*F223/1000+0.05</f>
        <v>12.8</v>
      </c>
      <c r="R223" s="360" t="s">
        <v>22</v>
      </c>
    </row>
    <row r="224" spans="1:18" s="359" customFormat="1" ht="18.75" customHeight="1">
      <c r="A224" s="298" t="s">
        <v>772</v>
      </c>
      <c r="B224" s="338" t="s">
        <v>787</v>
      </c>
      <c r="C224" s="326" t="s">
        <v>173</v>
      </c>
      <c r="D224" s="545" t="s">
        <v>148</v>
      </c>
      <c r="E224" s="311">
        <v>855</v>
      </c>
      <c r="F224" s="302">
        <v>60</v>
      </c>
      <c r="G224" s="344"/>
      <c r="H224" s="133"/>
      <c r="I224" s="133"/>
      <c r="J224" s="261"/>
      <c r="K224" s="261"/>
      <c r="L224" s="261"/>
      <c r="M224" s="261"/>
      <c r="N224" s="261"/>
      <c r="O224" s="261"/>
      <c r="P224" s="131"/>
      <c r="Q224" s="446">
        <f>E224*F224/1000</f>
        <v>51.3</v>
      </c>
      <c r="R224" s="360" t="s">
        <v>22</v>
      </c>
    </row>
    <row r="225" spans="1:18" s="359" customFormat="1" ht="18.75" customHeight="1">
      <c r="A225" s="298" t="s">
        <v>775</v>
      </c>
      <c r="B225" s="338" t="s">
        <v>790</v>
      </c>
      <c r="C225" s="326" t="s">
        <v>173</v>
      </c>
      <c r="D225" s="545" t="s">
        <v>148</v>
      </c>
      <c r="E225" s="311">
        <v>280</v>
      </c>
      <c r="F225" s="302">
        <v>60</v>
      </c>
      <c r="G225" s="344"/>
      <c r="H225" s="133"/>
      <c r="I225" s="133"/>
      <c r="J225" s="261"/>
      <c r="K225" s="261"/>
      <c r="L225" s="261"/>
      <c r="M225" s="261"/>
      <c r="N225" s="261"/>
      <c r="O225" s="261"/>
      <c r="P225" s="131"/>
      <c r="Q225" s="446">
        <f>E225*F225/1000</f>
        <v>16.8</v>
      </c>
      <c r="R225" s="360" t="s">
        <v>22</v>
      </c>
    </row>
    <row r="226" spans="1:18" s="359" customFormat="1" ht="20.25" hidden="1" customHeight="1">
      <c r="A226" s="260"/>
      <c r="B226" s="263" t="s">
        <v>175</v>
      </c>
      <c r="C226" s="261"/>
      <c r="D226" s="133"/>
      <c r="E226" s="131"/>
      <c r="F226" s="133"/>
      <c r="G226" s="264">
        <v>426700</v>
      </c>
      <c r="H226" s="261"/>
      <c r="I226" s="133"/>
      <c r="J226" s="133"/>
      <c r="K226" s="261"/>
      <c r="L226" s="261"/>
      <c r="M226" s="261"/>
      <c r="N226" s="261"/>
      <c r="O226" s="261"/>
      <c r="P226" s="261"/>
      <c r="Q226" s="448">
        <f>SUM(Q227:Q271)</f>
        <v>55370.600000000013</v>
      </c>
      <c r="R226" s="360"/>
    </row>
    <row r="227" spans="1:18" s="359" customFormat="1" ht="18.75" customHeight="1">
      <c r="A227" s="299" t="s">
        <v>565</v>
      </c>
      <c r="B227" s="322" t="s">
        <v>623</v>
      </c>
      <c r="C227" s="545" t="s">
        <v>173</v>
      </c>
      <c r="D227" s="300" t="s">
        <v>442</v>
      </c>
      <c r="E227" s="301">
        <v>65</v>
      </c>
      <c r="F227" s="302">
        <v>2555</v>
      </c>
      <c r="G227" s="261"/>
      <c r="H227" s="133"/>
      <c r="I227" s="133"/>
      <c r="J227" s="261"/>
      <c r="K227" s="261"/>
      <c r="L227" s="261"/>
      <c r="M227" s="261"/>
      <c r="N227" s="261"/>
      <c r="O227" s="261"/>
      <c r="P227" s="131"/>
      <c r="Q227" s="449">
        <f>E227*F227/1000+0.025</f>
        <v>166.1</v>
      </c>
      <c r="R227" s="360" t="s">
        <v>22</v>
      </c>
    </row>
    <row r="228" spans="1:18" s="359" customFormat="1" ht="18.75" customHeight="1">
      <c r="A228" s="298" t="s">
        <v>566</v>
      </c>
      <c r="B228" s="322" t="s">
        <v>597</v>
      </c>
      <c r="C228" s="545" t="s">
        <v>173</v>
      </c>
      <c r="D228" s="300" t="s">
        <v>442</v>
      </c>
      <c r="E228" s="301">
        <v>1750</v>
      </c>
      <c r="F228" s="302">
        <v>25550</v>
      </c>
      <c r="G228" s="261"/>
      <c r="H228" s="133"/>
      <c r="I228" s="133"/>
      <c r="J228" s="261"/>
      <c r="K228" s="261"/>
      <c r="L228" s="261"/>
      <c r="M228" s="261"/>
      <c r="N228" s="261"/>
      <c r="O228" s="261"/>
      <c r="P228" s="131"/>
      <c r="Q228" s="449">
        <f>E228*F228/1000</f>
        <v>44712.5</v>
      </c>
      <c r="R228" s="360" t="s">
        <v>22</v>
      </c>
    </row>
    <row r="229" spans="1:18" s="359" customFormat="1" ht="18.75" customHeight="1">
      <c r="A229" s="298" t="s">
        <v>567</v>
      </c>
      <c r="B229" s="322" t="s">
        <v>598</v>
      </c>
      <c r="C229" s="545" t="s">
        <v>173</v>
      </c>
      <c r="D229" s="300" t="s">
        <v>442</v>
      </c>
      <c r="E229" s="301">
        <v>85</v>
      </c>
      <c r="F229" s="302">
        <v>5110</v>
      </c>
      <c r="G229" s="261"/>
      <c r="H229" s="133"/>
      <c r="I229" s="133"/>
      <c r="J229" s="261"/>
      <c r="K229" s="261"/>
      <c r="L229" s="261"/>
      <c r="M229" s="261"/>
      <c r="N229" s="261"/>
      <c r="O229" s="261"/>
      <c r="P229" s="131"/>
      <c r="Q229" s="449">
        <f>E229*F229/1000+0.05</f>
        <v>434.40000000000003</v>
      </c>
      <c r="R229" s="360" t="s">
        <v>22</v>
      </c>
    </row>
    <row r="230" spans="1:18" s="359" customFormat="1" ht="20.25" customHeight="1">
      <c r="A230" s="298" t="s">
        <v>568</v>
      </c>
      <c r="B230" s="322" t="s">
        <v>599</v>
      </c>
      <c r="C230" s="545" t="s">
        <v>173</v>
      </c>
      <c r="D230" s="300" t="s">
        <v>442</v>
      </c>
      <c r="E230" s="301">
        <v>950</v>
      </c>
      <c r="F230" s="302">
        <v>384</v>
      </c>
      <c r="G230" s="261"/>
      <c r="H230" s="133"/>
      <c r="I230" s="133"/>
      <c r="J230" s="261"/>
      <c r="K230" s="261"/>
      <c r="L230" s="261"/>
      <c r="M230" s="261"/>
      <c r="N230" s="261"/>
      <c r="O230" s="261"/>
      <c r="P230" s="131"/>
      <c r="Q230" s="449">
        <f>E230*F230/1000</f>
        <v>364.8</v>
      </c>
      <c r="R230" s="360" t="s">
        <v>22</v>
      </c>
    </row>
    <row r="231" spans="1:18" s="359" customFormat="1" ht="18.75" customHeight="1">
      <c r="A231" s="298" t="s">
        <v>569</v>
      </c>
      <c r="B231" s="322" t="s">
        <v>600</v>
      </c>
      <c r="C231" s="545" t="s">
        <v>173</v>
      </c>
      <c r="D231" s="300" t="s">
        <v>442</v>
      </c>
      <c r="E231" s="301">
        <v>400</v>
      </c>
      <c r="F231" s="302">
        <v>15330</v>
      </c>
      <c r="G231" s="261"/>
      <c r="H231" s="133"/>
      <c r="I231" s="133"/>
      <c r="J231" s="261"/>
      <c r="K231" s="261"/>
      <c r="L231" s="261"/>
      <c r="M231" s="261"/>
      <c r="N231" s="261"/>
      <c r="O231" s="261"/>
      <c r="P231" s="131"/>
      <c r="Q231" s="449">
        <f>E231*F231/1000</f>
        <v>6132</v>
      </c>
      <c r="R231" s="360" t="s">
        <v>22</v>
      </c>
    </row>
    <row r="232" spans="1:18" s="359" customFormat="1" ht="18.75" customHeight="1">
      <c r="A232" s="298" t="s">
        <v>570</v>
      </c>
      <c r="B232" s="322" t="s">
        <v>601</v>
      </c>
      <c r="C232" s="545" t="s">
        <v>173</v>
      </c>
      <c r="D232" s="300" t="s">
        <v>442</v>
      </c>
      <c r="E232" s="301">
        <v>140</v>
      </c>
      <c r="F232" s="302">
        <v>384</v>
      </c>
      <c r="G232" s="261"/>
      <c r="H232" s="133"/>
      <c r="I232" s="133"/>
      <c r="J232" s="261"/>
      <c r="K232" s="261"/>
      <c r="L232" s="261"/>
      <c r="M232" s="261"/>
      <c r="N232" s="261"/>
      <c r="O232" s="261"/>
      <c r="P232" s="131"/>
      <c r="Q232" s="449">
        <f>E232*F232/1000+0.04</f>
        <v>53.8</v>
      </c>
      <c r="R232" s="360" t="s">
        <v>22</v>
      </c>
    </row>
    <row r="233" spans="1:18" s="359" customFormat="1" ht="18.75" customHeight="1">
      <c r="A233" s="298" t="s">
        <v>571</v>
      </c>
      <c r="B233" s="322" t="s">
        <v>602</v>
      </c>
      <c r="C233" s="545" t="s">
        <v>173</v>
      </c>
      <c r="D233" s="300" t="s">
        <v>148</v>
      </c>
      <c r="E233" s="301">
        <v>150</v>
      </c>
      <c r="F233" s="302">
        <v>24</v>
      </c>
      <c r="G233" s="261"/>
      <c r="H233" s="133"/>
      <c r="I233" s="133"/>
      <c r="J233" s="261"/>
      <c r="K233" s="261"/>
      <c r="L233" s="261"/>
      <c r="M233" s="261"/>
      <c r="N233" s="261"/>
      <c r="O233" s="261"/>
      <c r="P233" s="131"/>
      <c r="Q233" s="449">
        <f t="shared" ref="Q233:Q247" si="9">E233*F233/1000</f>
        <v>3.6</v>
      </c>
      <c r="R233" s="360" t="s">
        <v>22</v>
      </c>
    </row>
    <row r="234" spans="1:18" s="359" customFormat="1" ht="18.75" customHeight="1">
      <c r="A234" s="298" t="s">
        <v>572</v>
      </c>
      <c r="B234" s="322" t="s">
        <v>603</v>
      </c>
      <c r="C234" s="545" t="s">
        <v>173</v>
      </c>
      <c r="D234" s="300" t="s">
        <v>148</v>
      </c>
      <c r="E234" s="301">
        <v>10</v>
      </c>
      <c r="F234" s="302">
        <v>330</v>
      </c>
      <c r="G234" s="261"/>
      <c r="H234" s="133"/>
      <c r="I234" s="133"/>
      <c r="J234" s="261"/>
      <c r="K234" s="261"/>
      <c r="L234" s="261"/>
      <c r="M234" s="261"/>
      <c r="N234" s="261"/>
      <c r="O234" s="261"/>
      <c r="P234" s="131"/>
      <c r="Q234" s="449">
        <f t="shared" si="9"/>
        <v>3.3</v>
      </c>
      <c r="R234" s="360" t="s">
        <v>22</v>
      </c>
    </row>
    <row r="235" spans="1:18" s="359" customFormat="1" ht="18.75" customHeight="1">
      <c r="A235" s="351" t="s">
        <v>573</v>
      </c>
      <c r="B235" s="152" t="s">
        <v>604</v>
      </c>
      <c r="C235" s="298" t="s">
        <v>173</v>
      </c>
      <c r="D235" s="298" t="s">
        <v>148</v>
      </c>
      <c r="E235" s="302">
        <v>3000</v>
      </c>
      <c r="F235" s="300">
        <v>2</v>
      </c>
      <c r="G235" s="261"/>
      <c r="H235" s="133"/>
      <c r="I235" s="133"/>
      <c r="J235" s="261"/>
      <c r="K235" s="261"/>
      <c r="L235" s="261"/>
      <c r="M235" s="261"/>
      <c r="N235" s="261"/>
      <c r="O235" s="261"/>
      <c r="P235" s="131"/>
      <c r="Q235" s="449">
        <f t="shared" si="9"/>
        <v>6</v>
      </c>
      <c r="R235" s="360" t="s">
        <v>22</v>
      </c>
    </row>
    <row r="236" spans="1:18" s="695" customFormat="1" ht="38.25" customHeight="1">
      <c r="A236" s="298" t="s">
        <v>574</v>
      </c>
      <c r="B236" s="322" t="s">
        <v>605</v>
      </c>
      <c r="C236" s="545" t="s">
        <v>173</v>
      </c>
      <c r="D236" s="300" t="s">
        <v>148</v>
      </c>
      <c r="E236" s="301">
        <v>100</v>
      </c>
      <c r="F236" s="302">
        <v>2278</v>
      </c>
      <c r="G236" s="261"/>
      <c r="H236" s="133"/>
      <c r="I236" s="133"/>
      <c r="J236" s="261"/>
      <c r="K236" s="261"/>
      <c r="L236" s="261"/>
      <c r="M236" s="261"/>
      <c r="N236" s="261"/>
      <c r="O236" s="261"/>
      <c r="P236" s="131"/>
      <c r="Q236" s="449">
        <f t="shared" si="9"/>
        <v>227.8</v>
      </c>
      <c r="R236" s="360" t="s">
        <v>22</v>
      </c>
    </row>
    <row r="237" spans="1:18" s="359" customFormat="1" ht="18.75" customHeight="1">
      <c r="A237" s="298" t="s">
        <v>575</v>
      </c>
      <c r="B237" s="322" t="s">
        <v>606</v>
      </c>
      <c r="C237" s="545" t="s">
        <v>173</v>
      </c>
      <c r="D237" s="300" t="s">
        <v>148</v>
      </c>
      <c r="E237" s="301">
        <v>200</v>
      </c>
      <c r="F237" s="302">
        <v>1070</v>
      </c>
      <c r="G237" s="261"/>
      <c r="H237" s="133"/>
      <c r="I237" s="133"/>
      <c r="J237" s="261"/>
      <c r="K237" s="261"/>
      <c r="L237" s="261"/>
      <c r="M237" s="261"/>
      <c r="N237" s="261"/>
      <c r="O237" s="261"/>
      <c r="P237" s="131"/>
      <c r="Q237" s="449">
        <f t="shared" si="9"/>
        <v>214</v>
      </c>
      <c r="R237" s="360" t="s">
        <v>22</v>
      </c>
    </row>
    <row r="238" spans="1:18" s="359" customFormat="1" ht="18.75" customHeight="1">
      <c r="A238" s="298" t="s">
        <v>576</v>
      </c>
      <c r="B238" s="322" t="s">
        <v>607</v>
      </c>
      <c r="C238" s="545" t="s">
        <v>173</v>
      </c>
      <c r="D238" s="300" t="s">
        <v>148</v>
      </c>
      <c r="E238" s="301">
        <v>250</v>
      </c>
      <c r="F238" s="302">
        <v>450</v>
      </c>
      <c r="G238" s="261"/>
      <c r="H238" s="133"/>
      <c r="I238" s="133"/>
      <c r="J238" s="261"/>
      <c r="K238" s="261"/>
      <c r="L238" s="261"/>
      <c r="M238" s="261"/>
      <c r="N238" s="261"/>
      <c r="O238" s="261"/>
      <c r="P238" s="131"/>
      <c r="Q238" s="449">
        <f t="shared" si="9"/>
        <v>112.5</v>
      </c>
      <c r="R238" s="360" t="s">
        <v>22</v>
      </c>
    </row>
    <row r="239" spans="1:18" s="359" customFormat="1" ht="16.5" customHeight="1">
      <c r="A239" s="298" t="s">
        <v>577</v>
      </c>
      <c r="B239" s="322" t="s">
        <v>608</v>
      </c>
      <c r="C239" s="545" t="s">
        <v>173</v>
      </c>
      <c r="D239" s="300" t="s">
        <v>148</v>
      </c>
      <c r="E239" s="301">
        <v>2200</v>
      </c>
      <c r="F239" s="302">
        <v>170</v>
      </c>
      <c r="G239" s="261">
        <v>4269</v>
      </c>
      <c r="H239" s="261"/>
      <c r="I239" s="133"/>
      <c r="J239" s="133"/>
      <c r="K239" s="261"/>
      <c r="L239" s="261"/>
      <c r="M239" s="261"/>
      <c r="N239" s="261"/>
      <c r="O239" s="261"/>
      <c r="P239" s="261"/>
      <c r="Q239" s="449">
        <f t="shared" si="9"/>
        <v>374</v>
      </c>
      <c r="R239" s="360" t="s">
        <v>22</v>
      </c>
    </row>
    <row r="240" spans="1:18" s="359" customFormat="1" ht="20.25" customHeight="1">
      <c r="A240" s="298" t="s">
        <v>578</v>
      </c>
      <c r="B240" s="322" t="s">
        <v>609</v>
      </c>
      <c r="C240" s="545" t="s">
        <v>173</v>
      </c>
      <c r="D240" s="300" t="s">
        <v>148</v>
      </c>
      <c r="E240" s="301">
        <v>450</v>
      </c>
      <c r="F240" s="302">
        <v>100</v>
      </c>
      <c r="G240" s="261"/>
      <c r="H240" s="261"/>
      <c r="I240" s="133"/>
      <c r="J240" s="133"/>
      <c r="K240" s="261"/>
      <c r="L240" s="261"/>
      <c r="M240" s="261"/>
      <c r="N240" s="261"/>
      <c r="O240" s="261"/>
      <c r="P240" s="261"/>
      <c r="Q240" s="449">
        <f t="shared" si="9"/>
        <v>45</v>
      </c>
      <c r="R240" s="360" t="s">
        <v>22</v>
      </c>
    </row>
    <row r="241" spans="1:18" s="359" customFormat="1" ht="22.5" customHeight="1">
      <c r="A241" s="298" t="s">
        <v>579</v>
      </c>
      <c r="B241" s="322" t="s">
        <v>610</v>
      </c>
      <c r="C241" s="545" t="s">
        <v>173</v>
      </c>
      <c r="D241" s="300" t="s">
        <v>148</v>
      </c>
      <c r="E241" s="301">
        <v>1600</v>
      </c>
      <c r="F241" s="302">
        <v>5</v>
      </c>
      <c r="G241" s="261"/>
      <c r="H241" s="261"/>
      <c r="I241" s="133"/>
      <c r="J241" s="133"/>
      <c r="K241" s="261"/>
      <c r="L241" s="261"/>
      <c r="M241" s="261"/>
      <c r="N241" s="261"/>
      <c r="O241" s="261"/>
      <c r="P241" s="261"/>
      <c r="Q241" s="449">
        <f t="shared" si="9"/>
        <v>8</v>
      </c>
      <c r="R241" s="360" t="s">
        <v>22</v>
      </c>
    </row>
    <row r="242" spans="1:18" s="359" customFormat="1" ht="20.25" customHeight="1">
      <c r="A242" s="298" t="s">
        <v>580</v>
      </c>
      <c r="B242" s="322" t="s">
        <v>611</v>
      </c>
      <c r="C242" s="545" t="s">
        <v>173</v>
      </c>
      <c r="D242" s="300" t="s">
        <v>148</v>
      </c>
      <c r="E242" s="301">
        <v>9600</v>
      </c>
      <c r="F242" s="302">
        <v>2</v>
      </c>
      <c r="G242" s="261"/>
      <c r="H242" s="261"/>
      <c r="I242" s="133"/>
      <c r="J242" s="133"/>
      <c r="K242" s="261"/>
      <c r="L242" s="261"/>
      <c r="M242" s="261"/>
      <c r="N242" s="261"/>
      <c r="O242" s="261"/>
      <c r="P242" s="261"/>
      <c r="Q242" s="449">
        <f t="shared" si="9"/>
        <v>19.2</v>
      </c>
      <c r="R242" s="360" t="s">
        <v>22</v>
      </c>
    </row>
    <row r="243" spans="1:18" s="696" customFormat="1">
      <c r="A243" s="352" t="s">
        <v>629</v>
      </c>
      <c r="B243" s="333" t="s">
        <v>641</v>
      </c>
      <c r="C243" s="94" t="s">
        <v>173</v>
      </c>
      <c r="D243" s="94" t="s">
        <v>148</v>
      </c>
      <c r="E243" s="334">
        <v>700</v>
      </c>
      <c r="F243" s="300">
        <v>25</v>
      </c>
      <c r="G243" s="476"/>
      <c r="H243" s="476"/>
      <c r="I243" s="476"/>
      <c r="J243" s="476"/>
      <c r="K243" s="476"/>
      <c r="L243" s="476"/>
      <c r="M243" s="476"/>
      <c r="N243" s="476"/>
      <c r="O243" s="476"/>
      <c r="P243" s="476"/>
      <c r="Q243" s="449">
        <f t="shared" si="9"/>
        <v>17.5</v>
      </c>
      <c r="R243" s="361" t="s">
        <v>351</v>
      </c>
    </row>
    <row r="244" spans="1:18" s="695" customFormat="1" ht="18.75" customHeight="1">
      <c r="A244" s="352" t="s">
        <v>630</v>
      </c>
      <c r="B244" s="333" t="s">
        <v>641</v>
      </c>
      <c r="C244" s="94" t="s">
        <v>173</v>
      </c>
      <c r="D244" s="94" t="s">
        <v>148</v>
      </c>
      <c r="E244" s="334">
        <v>4000</v>
      </c>
      <c r="F244" s="300">
        <v>50</v>
      </c>
      <c r="G244" s="476"/>
      <c r="H244" s="476"/>
      <c r="I244" s="476"/>
      <c r="J244" s="476"/>
      <c r="K244" s="476"/>
      <c r="L244" s="476"/>
      <c r="M244" s="476"/>
      <c r="N244" s="476"/>
      <c r="O244" s="476"/>
      <c r="P244" s="476"/>
      <c r="Q244" s="449">
        <f t="shared" si="9"/>
        <v>200</v>
      </c>
      <c r="R244" s="361" t="s">
        <v>351</v>
      </c>
    </row>
    <row r="245" spans="1:18" s="695" customFormat="1" ht="18.75" customHeight="1">
      <c r="A245" s="352" t="s">
        <v>631</v>
      </c>
      <c r="B245" s="333" t="s">
        <v>641</v>
      </c>
      <c r="C245" s="94" t="s">
        <v>173</v>
      </c>
      <c r="D245" s="94" t="s">
        <v>148</v>
      </c>
      <c r="E245" s="334">
        <v>2000</v>
      </c>
      <c r="F245" s="300">
        <v>25</v>
      </c>
      <c r="G245" s="476"/>
      <c r="H245" s="476"/>
      <c r="I245" s="476"/>
      <c r="J245" s="476"/>
      <c r="K245" s="476"/>
      <c r="L245" s="476"/>
      <c r="M245" s="476"/>
      <c r="N245" s="476"/>
      <c r="O245" s="476"/>
      <c r="P245" s="476"/>
      <c r="Q245" s="449">
        <f t="shared" si="9"/>
        <v>50</v>
      </c>
      <c r="R245" s="361" t="s">
        <v>351</v>
      </c>
    </row>
    <row r="246" spans="1:18" s="696" customFormat="1" ht="18.75" customHeight="1">
      <c r="A246" s="352" t="s">
        <v>632</v>
      </c>
      <c r="B246" s="333" t="s">
        <v>641</v>
      </c>
      <c r="C246" s="94" t="s">
        <v>173</v>
      </c>
      <c r="D246" s="94" t="s">
        <v>148</v>
      </c>
      <c r="E246" s="334">
        <v>3000</v>
      </c>
      <c r="F246" s="300">
        <v>4</v>
      </c>
      <c r="G246" s="476"/>
      <c r="H246" s="476"/>
      <c r="I246" s="476"/>
      <c r="J246" s="476"/>
      <c r="K246" s="476"/>
      <c r="L246" s="476"/>
      <c r="M246" s="476"/>
      <c r="N246" s="476"/>
      <c r="O246" s="476"/>
      <c r="P246" s="476"/>
      <c r="Q246" s="449">
        <f t="shared" si="9"/>
        <v>12</v>
      </c>
      <c r="R246" s="361" t="s">
        <v>351</v>
      </c>
    </row>
    <row r="247" spans="1:18" s="695" customFormat="1" ht="18.75" customHeight="1">
      <c r="A247" s="352" t="s">
        <v>633</v>
      </c>
      <c r="B247" s="333" t="s">
        <v>642</v>
      </c>
      <c r="C247" s="94" t="s">
        <v>173</v>
      </c>
      <c r="D247" s="94" t="s">
        <v>148</v>
      </c>
      <c r="E247" s="334">
        <v>700</v>
      </c>
      <c r="F247" s="300">
        <v>250</v>
      </c>
      <c r="G247" s="476"/>
      <c r="H247" s="476"/>
      <c r="I247" s="476"/>
      <c r="J247" s="476"/>
      <c r="K247" s="476"/>
      <c r="L247" s="476"/>
      <c r="M247" s="476"/>
      <c r="N247" s="476"/>
      <c r="O247" s="476"/>
      <c r="P247" s="476"/>
      <c r="Q247" s="449">
        <f t="shared" si="9"/>
        <v>175</v>
      </c>
      <c r="R247" s="361" t="s">
        <v>351</v>
      </c>
    </row>
    <row r="248" spans="1:18" s="696" customFormat="1" ht="18.75" customHeight="1">
      <c r="A248" s="352" t="s">
        <v>638</v>
      </c>
      <c r="B248" s="333" t="s">
        <v>645</v>
      </c>
      <c r="C248" s="94" t="s">
        <v>173</v>
      </c>
      <c r="D248" s="94" t="s">
        <v>148</v>
      </c>
      <c r="E248" s="334">
        <v>1350</v>
      </c>
      <c r="F248" s="300">
        <v>25</v>
      </c>
      <c r="G248" s="476"/>
      <c r="H248" s="476"/>
      <c r="I248" s="476"/>
      <c r="J248" s="476"/>
      <c r="K248" s="476"/>
      <c r="L248" s="476"/>
      <c r="M248" s="476"/>
      <c r="N248" s="476"/>
      <c r="O248" s="476"/>
      <c r="P248" s="476"/>
      <c r="Q248" s="449">
        <f>E248*F248/1000+0.05</f>
        <v>33.799999999999997</v>
      </c>
      <c r="R248" s="361" t="s">
        <v>351</v>
      </c>
    </row>
    <row r="249" spans="1:18" s="695" customFormat="1" ht="18.75" customHeight="1">
      <c r="A249" s="352" t="s">
        <v>639</v>
      </c>
      <c r="B249" s="333" t="s">
        <v>645</v>
      </c>
      <c r="C249" s="94" t="s">
        <v>173</v>
      </c>
      <c r="D249" s="94" t="s">
        <v>148</v>
      </c>
      <c r="E249" s="334">
        <v>2700</v>
      </c>
      <c r="F249" s="300">
        <v>25</v>
      </c>
      <c r="G249" s="476"/>
      <c r="H249" s="476"/>
      <c r="I249" s="476"/>
      <c r="J249" s="476"/>
      <c r="K249" s="476"/>
      <c r="L249" s="476"/>
      <c r="M249" s="476"/>
      <c r="N249" s="476"/>
      <c r="O249" s="476"/>
      <c r="P249" s="476"/>
      <c r="Q249" s="449">
        <f t="shared" ref="Q249:Q271" si="10">E249*F249/1000</f>
        <v>67.5</v>
      </c>
      <c r="R249" s="361" t="s">
        <v>351</v>
      </c>
    </row>
    <row r="250" spans="1:18" s="696" customFormat="1" ht="18.75" customHeight="1">
      <c r="A250" s="352" t="s">
        <v>634</v>
      </c>
      <c r="B250" s="333" t="s">
        <v>643</v>
      </c>
      <c r="C250" s="94" t="s">
        <v>173</v>
      </c>
      <c r="D250" s="94" t="s">
        <v>148</v>
      </c>
      <c r="E250" s="334">
        <v>700</v>
      </c>
      <c r="F250" s="300">
        <v>250</v>
      </c>
      <c r="G250" s="476"/>
      <c r="H250" s="476"/>
      <c r="I250" s="476"/>
      <c r="J250" s="476"/>
      <c r="K250" s="476"/>
      <c r="L250" s="476"/>
      <c r="M250" s="476"/>
      <c r="N250" s="476"/>
      <c r="O250" s="476"/>
      <c r="P250" s="476"/>
      <c r="Q250" s="449">
        <f t="shared" si="10"/>
        <v>175</v>
      </c>
      <c r="R250" s="361" t="s">
        <v>351</v>
      </c>
    </row>
    <row r="251" spans="1:18" ht="18.75" customHeight="1">
      <c r="A251" s="352" t="s">
        <v>635</v>
      </c>
      <c r="B251" s="333" t="s">
        <v>643</v>
      </c>
      <c r="C251" s="94" t="s">
        <v>173</v>
      </c>
      <c r="D251" s="94" t="s">
        <v>148</v>
      </c>
      <c r="E251" s="334">
        <v>700</v>
      </c>
      <c r="F251" s="300">
        <v>250</v>
      </c>
      <c r="G251" s="476"/>
      <c r="H251" s="476"/>
      <c r="I251" s="476"/>
      <c r="J251" s="476"/>
      <c r="K251" s="476"/>
      <c r="L251" s="476"/>
      <c r="M251" s="476"/>
      <c r="N251" s="476"/>
      <c r="O251" s="476"/>
      <c r="P251" s="476"/>
      <c r="Q251" s="449">
        <f t="shared" si="10"/>
        <v>175</v>
      </c>
      <c r="R251" s="361" t="s">
        <v>351</v>
      </c>
    </row>
    <row r="252" spans="1:18">
      <c r="A252" s="352" t="s">
        <v>636</v>
      </c>
      <c r="B252" s="333" t="s">
        <v>644</v>
      </c>
      <c r="C252" s="94" t="s">
        <v>173</v>
      </c>
      <c r="D252" s="94" t="s">
        <v>148</v>
      </c>
      <c r="E252" s="334">
        <v>4500</v>
      </c>
      <c r="F252" s="300">
        <v>50</v>
      </c>
      <c r="G252" s="476"/>
      <c r="H252" s="476"/>
      <c r="I252" s="476"/>
      <c r="J252" s="476"/>
      <c r="K252" s="476"/>
      <c r="L252" s="476"/>
      <c r="M252" s="476"/>
      <c r="N252" s="476"/>
      <c r="O252" s="476"/>
      <c r="P252" s="476"/>
      <c r="Q252" s="449">
        <f t="shared" si="10"/>
        <v>225</v>
      </c>
      <c r="R252" s="361" t="s">
        <v>351</v>
      </c>
    </row>
    <row r="253" spans="1:18" ht="17.25" customHeight="1">
      <c r="A253" s="352" t="s">
        <v>637</v>
      </c>
      <c r="B253" s="333" t="s">
        <v>644</v>
      </c>
      <c r="C253" s="94" t="s">
        <v>173</v>
      </c>
      <c r="D253" s="94" t="s">
        <v>148</v>
      </c>
      <c r="E253" s="334">
        <v>4000</v>
      </c>
      <c r="F253" s="300">
        <v>50</v>
      </c>
      <c r="G253" s="476"/>
      <c r="H253" s="476"/>
      <c r="I253" s="476"/>
      <c r="J253" s="476"/>
      <c r="K253" s="476"/>
      <c r="L253" s="476"/>
      <c r="M253" s="476"/>
      <c r="N253" s="476"/>
      <c r="O253" s="476"/>
      <c r="P253" s="476"/>
      <c r="Q253" s="449">
        <f t="shared" si="10"/>
        <v>200</v>
      </c>
      <c r="R253" s="361" t="s">
        <v>351</v>
      </c>
    </row>
    <row r="254" spans="1:18">
      <c r="A254" s="352" t="s">
        <v>640</v>
      </c>
      <c r="B254" s="333" t="s">
        <v>646</v>
      </c>
      <c r="C254" s="94" t="s">
        <v>173</v>
      </c>
      <c r="D254" s="94" t="s">
        <v>148</v>
      </c>
      <c r="E254" s="334">
        <v>300</v>
      </c>
      <c r="F254" s="300">
        <v>250</v>
      </c>
      <c r="G254" s="476"/>
      <c r="H254" s="476"/>
      <c r="I254" s="476"/>
      <c r="J254" s="476"/>
      <c r="K254" s="476"/>
      <c r="L254" s="476"/>
      <c r="M254" s="476"/>
      <c r="N254" s="476"/>
      <c r="O254" s="476"/>
      <c r="P254" s="476"/>
      <c r="Q254" s="449">
        <f t="shared" si="10"/>
        <v>75</v>
      </c>
      <c r="R254" s="361" t="s">
        <v>351</v>
      </c>
    </row>
    <row r="255" spans="1:18">
      <c r="A255" s="298" t="s">
        <v>581</v>
      </c>
      <c r="B255" s="322" t="s">
        <v>612</v>
      </c>
      <c r="C255" s="545" t="s">
        <v>173</v>
      </c>
      <c r="D255" s="300" t="s">
        <v>148</v>
      </c>
      <c r="E255" s="301">
        <v>600</v>
      </c>
      <c r="F255" s="302">
        <v>27</v>
      </c>
      <c r="G255" s="470"/>
      <c r="H255" s="472"/>
      <c r="I255" s="472"/>
      <c r="J255" s="470"/>
      <c r="K255" s="470"/>
      <c r="L255" s="470"/>
      <c r="M255" s="470"/>
      <c r="N255" s="470"/>
      <c r="O255" s="470"/>
      <c r="P255" s="474"/>
      <c r="Q255" s="449">
        <f t="shared" si="10"/>
        <v>16.2</v>
      </c>
      <c r="R255" s="360" t="s">
        <v>22</v>
      </c>
    </row>
    <row r="256" spans="1:18">
      <c r="A256" s="298" t="s">
        <v>582</v>
      </c>
      <c r="B256" s="322" t="s">
        <v>613</v>
      </c>
      <c r="C256" s="545" t="s">
        <v>173</v>
      </c>
      <c r="D256" s="300" t="s">
        <v>148</v>
      </c>
      <c r="E256" s="301">
        <v>1500</v>
      </c>
      <c r="F256" s="302">
        <v>20</v>
      </c>
      <c r="G256" s="471"/>
      <c r="H256" s="471"/>
      <c r="I256" s="473"/>
      <c r="J256" s="473"/>
      <c r="K256" s="471"/>
      <c r="L256" s="471"/>
      <c r="M256" s="471"/>
      <c r="N256" s="471"/>
      <c r="O256" s="471"/>
      <c r="P256" s="471"/>
      <c r="Q256" s="449">
        <f t="shared" si="10"/>
        <v>30</v>
      </c>
      <c r="R256" s="360" t="s">
        <v>22</v>
      </c>
    </row>
    <row r="257" spans="1:18">
      <c r="A257" s="298" t="s">
        <v>963</v>
      </c>
      <c r="B257" s="322" t="s">
        <v>614</v>
      </c>
      <c r="C257" s="545" t="s">
        <v>173</v>
      </c>
      <c r="D257" s="300" t="s">
        <v>148</v>
      </c>
      <c r="E257" s="301">
        <v>100</v>
      </c>
      <c r="F257" s="302">
        <v>230</v>
      </c>
      <c r="G257" s="470"/>
      <c r="H257" s="470"/>
      <c r="I257" s="472"/>
      <c r="J257" s="472"/>
      <c r="K257" s="470"/>
      <c r="L257" s="470"/>
      <c r="M257" s="470"/>
      <c r="N257" s="470"/>
      <c r="O257" s="470"/>
      <c r="P257" s="470"/>
      <c r="Q257" s="449">
        <f t="shared" si="10"/>
        <v>23</v>
      </c>
      <c r="R257" s="360" t="s">
        <v>22</v>
      </c>
    </row>
    <row r="258" spans="1:18">
      <c r="A258" s="298" t="s">
        <v>583</v>
      </c>
      <c r="B258" s="322" t="s">
        <v>615</v>
      </c>
      <c r="C258" s="545" t="s">
        <v>173</v>
      </c>
      <c r="D258" s="300" t="s">
        <v>148</v>
      </c>
      <c r="E258" s="301">
        <v>200</v>
      </c>
      <c r="F258" s="302">
        <v>42</v>
      </c>
      <c r="G258" s="470"/>
      <c r="H258" s="472"/>
      <c r="I258" s="472"/>
      <c r="J258" s="470"/>
      <c r="K258" s="470"/>
      <c r="L258" s="470"/>
      <c r="M258" s="470"/>
      <c r="N258" s="470"/>
      <c r="O258" s="470"/>
      <c r="P258" s="474"/>
      <c r="Q258" s="449">
        <f t="shared" si="10"/>
        <v>8.4</v>
      </c>
      <c r="R258" s="360" t="s">
        <v>22</v>
      </c>
    </row>
    <row r="259" spans="1:18">
      <c r="A259" s="298" t="s">
        <v>584</v>
      </c>
      <c r="B259" s="322" t="s">
        <v>616</v>
      </c>
      <c r="C259" s="545" t="s">
        <v>173</v>
      </c>
      <c r="D259" s="300" t="s">
        <v>148</v>
      </c>
      <c r="E259" s="301">
        <v>1200</v>
      </c>
      <c r="F259" s="302">
        <v>55</v>
      </c>
      <c r="G259" s="470"/>
      <c r="H259" s="470"/>
      <c r="I259" s="472"/>
      <c r="J259" s="472"/>
      <c r="K259" s="470"/>
      <c r="L259" s="470"/>
      <c r="M259" s="470"/>
      <c r="N259" s="470"/>
      <c r="O259" s="470"/>
      <c r="P259" s="470"/>
      <c r="Q259" s="449">
        <f t="shared" si="10"/>
        <v>66</v>
      </c>
      <c r="R259" s="360" t="s">
        <v>22</v>
      </c>
    </row>
    <row r="260" spans="1:18">
      <c r="A260" s="298" t="s">
        <v>585</v>
      </c>
      <c r="B260" s="322" t="s">
        <v>624</v>
      </c>
      <c r="C260" s="545" t="s">
        <v>173</v>
      </c>
      <c r="D260" s="300" t="s">
        <v>148</v>
      </c>
      <c r="E260" s="301">
        <v>350</v>
      </c>
      <c r="F260" s="302">
        <v>68</v>
      </c>
      <c r="G260" s="470"/>
      <c r="H260" s="472"/>
      <c r="I260" s="472"/>
      <c r="J260" s="470"/>
      <c r="K260" s="470"/>
      <c r="L260" s="470"/>
      <c r="M260" s="470"/>
      <c r="N260" s="470"/>
      <c r="O260" s="470"/>
      <c r="P260" s="474"/>
      <c r="Q260" s="449">
        <f t="shared" si="10"/>
        <v>23.8</v>
      </c>
      <c r="R260" s="360" t="s">
        <v>22</v>
      </c>
    </row>
    <row r="261" spans="1:18" ht="34.799999999999997">
      <c r="A261" s="298" t="s">
        <v>586</v>
      </c>
      <c r="B261" s="152" t="s">
        <v>1078</v>
      </c>
      <c r="C261" s="545" t="s">
        <v>173</v>
      </c>
      <c r="D261" s="300" t="s">
        <v>442</v>
      </c>
      <c r="E261" s="301">
        <v>1300</v>
      </c>
      <c r="F261" s="302">
        <v>70</v>
      </c>
      <c r="G261" s="470"/>
      <c r="H261" s="470"/>
      <c r="I261" s="472"/>
      <c r="J261" s="472"/>
      <c r="K261" s="470"/>
      <c r="L261" s="470"/>
      <c r="M261" s="470"/>
      <c r="N261" s="470"/>
      <c r="O261" s="470"/>
      <c r="P261" s="470"/>
      <c r="Q261" s="449">
        <f t="shared" si="10"/>
        <v>91</v>
      </c>
      <c r="R261" s="360" t="s">
        <v>22</v>
      </c>
    </row>
    <row r="262" spans="1:18">
      <c r="A262" s="298" t="s">
        <v>587</v>
      </c>
      <c r="B262" s="322" t="s">
        <v>617</v>
      </c>
      <c r="C262" s="545" t="s">
        <v>173</v>
      </c>
      <c r="D262" s="300" t="s">
        <v>442</v>
      </c>
      <c r="E262" s="301">
        <v>1200</v>
      </c>
      <c r="F262" s="302">
        <v>86</v>
      </c>
      <c r="G262" s="470"/>
      <c r="H262" s="472"/>
      <c r="I262" s="472"/>
      <c r="J262" s="470"/>
      <c r="K262" s="470"/>
      <c r="L262" s="470"/>
      <c r="M262" s="470"/>
      <c r="N262" s="470"/>
      <c r="O262" s="470"/>
      <c r="P262" s="474"/>
      <c r="Q262" s="449">
        <f t="shared" si="10"/>
        <v>103.2</v>
      </c>
      <c r="R262" s="360" t="s">
        <v>22</v>
      </c>
    </row>
    <row r="263" spans="1:18">
      <c r="A263" s="298" t="s">
        <v>588</v>
      </c>
      <c r="B263" s="322" t="s">
        <v>625</v>
      </c>
      <c r="C263" s="545" t="s">
        <v>173</v>
      </c>
      <c r="D263" s="300" t="s">
        <v>148</v>
      </c>
      <c r="E263" s="301">
        <v>240</v>
      </c>
      <c r="F263" s="302">
        <v>830</v>
      </c>
      <c r="G263" s="470"/>
      <c r="H263" s="472"/>
      <c r="I263" s="472"/>
      <c r="J263" s="470"/>
      <c r="K263" s="470"/>
      <c r="L263" s="470"/>
      <c r="M263" s="470"/>
      <c r="N263" s="470"/>
      <c r="O263" s="470"/>
      <c r="P263" s="474"/>
      <c r="Q263" s="449">
        <f t="shared" si="10"/>
        <v>199.2</v>
      </c>
      <c r="R263" s="360" t="s">
        <v>22</v>
      </c>
    </row>
    <row r="264" spans="1:18">
      <c r="A264" s="298" t="s">
        <v>589</v>
      </c>
      <c r="B264" s="322" t="s">
        <v>618</v>
      </c>
      <c r="C264" s="545" t="s">
        <v>173</v>
      </c>
      <c r="D264" s="300" t="s">
        <v>148</v>
      </c>
      <c r="E264" s="301">
        <v>778</v>
      </c>
      <c r="F264" s="302">
        <v>100</v>
      </c>
      <c r="Q264" s="449">
        <f t="shared" si="10"/>
        <v>77.8</v>
      </c>
      <c r="R264" s="360" t="s">
        <v>22</v>
      </c>
    </row>
    <row r="265" spans="1:18">
      <c r="A265" s="298" t="s">
        <v>590</v>
      </c>
      <c r="B265" s="322" t="s">
        <v>619</v>
      </c>
      <c r="C265" s="545" t="s">
        <v>173</v>
      </c>
      <c r="D265" s="300" t="s">
        <v>148</v>
      </c>
      <c r="E265" s="301">
        <v>150</v>
      </c>
      <c r="F265" s="302">
        <v>310</v>
      </c>
      <c r="Q265" s="449">
        <f t="shared" si="10"/>
        <v>46.5</v>
      </c>
      <c r="R265" s="360" t="s">
        <v>22</v>
      </c>
    </row>
    <row r="266" spans="1:18">
      <c r="A266" s="298" t="s">
        <v>591</v>
      </c>
      <c r="B266" s="322" t="s">
        <v>620</v>
      </c>
      <c r="C266" s="545" t="s">
        <v>173</v>
      </c>
      <c r="D266" s="300" t="s">
        <v>148</v>
      </c>
      <c r="E266" s="301">
        <v>30</v>
      </c>
      <c r="F266" s="302">
        <v>30</v>
      </c>
      <c r="Q266" s="449">
        <f t="shared" si="10"/>
        <v>0.9</v>
      </c>
      <c r="R266" s="360" t="s">
        <v>22</v>
      </c>
    </row>
    <row r="267" spans="1:18" ht="34.799999999999997">
      <c r="A267" s="298" t="s">
        <v>592</v>
      </c>
      <c r="B267" s="322" t="s">
        <v>626</v>
      </c>
      <c r="C267" s="545" t="s">
        <v>173</v>
      </c>
      <c r="D267" s="300" t="s">
        <v>148</v>
      </c>
      <c r="E267" s="301">
        <v>1000</v>
      </c>
      <c r="F267" s="302">
        <v>18</v>
      </c>
      <c r="Q267" s="449">
        <f t="shared" si="10"/>
        <v>18</v>
      </c>
      <c r="R267" s="360" t="s">
        <v>22</v>
      </c>
    </row>
    <row r="268" spans="1:18">
      <c r="A268" s="298" t="s">
        <v>593</v>
      </c>
      <c r="B268" s="322" t="s">
        <v>627</v>
      </c>
      <c r="C268" s="545" t="s">
        <v>173</v>
      </c>
      <c r="D268" s="300" t="s">
        <v>148</v>
      </c>
      <c r="E268" s="301">
        <v>750</v>
      </c>
      <c r="F268" s="302">
        <v>158</v>
      </c>
      <c r="Q268" s="449">
        <f t="shared" si="10"/>
        <v>118.5</v>
      </c>
      <c r="R268" s="360" t="s">
        <v>22</v>
      </c>
    </row>
    <row r="269" spans="1:18" ht="34.799999999999997">
      <c r="A269" s="298" t="s">
        <v>594</v>
      </c>
      <c r="B269" s="322" t="s">
        <v>628</v>
      </c>
      <c r="C269" s="545" t="s">
        <v>173</v>
      </c>
      <c r="D269" s="300" t="s">
        <v>148</v>
      </c>
      <c r="E269" s="301">
        <v>200</v>
      </c>
      <c r="F269" s="302">
        <v>19</v>
      </c>
      <c r="Q269" s="449">
        <f t="shared" si="10"/>
        <v>3.8</v>
      </c>
      <c r="R269" s="360" t="s">
        <v>22</v>
      </c>
    </row>
    <row r="270" spans="1:18">
      <c r="A270" s="298" t="s">
        <v>595</v>
      </c>
      <c r="B270" s="322" t="s">
        <v>621</v>
      </c>
      <c r="C270" s="545" t="s">
        <v>173</v>
      </c>
      <c r="D270" s="300" t="s">
        <v>148</v>
      </c>
      <c r="E270" s="301">
        <v>500</v>
      </c>
      <c r="F270" s="302">
        <v>11</v>
      </c>
      <c r="Q270" s="449">
        <f t="shared" si="10"/>
        <v>5.5</v>
      </c>
      <c r="R270" s="360" t="s">
        <v>22</v>
      </c>
    </row>
    <row r="271" spans="1:18">
      <c r="A271" s="465" t="s">
        <v>596</v>
      </c>
      <c r="B271" s="466" t="s">
        <v>622</v>
      </c>
      <c r="C271" s="467" t="s">
        <v>173</v>
      </c>
      <c r="D271" s="353" t="s">
        <v>148</v>
      </c>
      <c r="E271" s="468">
        <v>8000</v>
      </c>
      <c r="F271" s="469">
        <v>32</v>
      </c>
      <c r="Q271" s="450">
        <f t="shared" si="10"/>
        <v>256</v>
      </c>
      <c r="R271" s="360" t="s">
        <v>22</v>
      </c>
    </row>
    <row r="272" spans="1:18" ht="18" hidden="1">
      <c r="A272" s="697">
        <v>4269</v>
      </c>
      <c r="B272" s="698" t="s">
        <v>185</v>
      </c>
      <c r="C272" s="537"/>
      <c r="D272" s="537"/>
      <c r="E272" s="537"/>
      <c r="F272" s="537"/>
      <c r="G272" s="537"/>
      <c r="H272" s="537"/>
      <c r="I272" s="537"/>
      <c r="J272" s="537"/>
      <c r="K272" s="537"/>
      <c r="L272" s="537"/>
      <c r="M272" s="537"/>
      <c r="N272" s="537"/>
      <c r="O272" s="537"/>
      <c r="P272" s="537"/>
      <c r="Q272" s="699">
        <f>SUM(Q273:Q292)</f>
        <v>67140.100000000006</v>
      </c>
    </row>
    <row r="273" spans="1:18">
      <c r="A273" s="700" t="s">
        <v>914</v>
      </c>
      <c r="B273" s="701" t="s">
        <v>915</v>
      </c>
      <c r="C273" s="538" t="s">
        <v>173</v>
      </c>
      <c r="D273" s="538" t="s">
        <v>148</v>
      </c>
      <c r="E273" s="538">
        <v>240000</v>
      </c>
      <c r="F273" s="538">
        <v>7</v>
      </c>
      <c r="G273" s="538"/>
      <c r="H273" s="538"/>
      <c r="I273" s="538"/>
      <c r="J273" s="538"/>
      <c r="K273" s="538"/>
      <c r="L273" s="538"/>
      <c r="M273" s="538"/>
      <c r="N273" s="538"/>
      <c r="O273" s="538"/>
      <c r="P273" s="538"/>
      <c r="Q273" s="450">
        <f t="shared" ref="Q273:Q292" si="11">E273*F273/1000</f>
        <v>1680</v>
      </c>
      <c r="R273" s="361" t="s">
        <v>801</v>
      </c>
    </row>
    <row r="274" spans="1:18">
      <c r="A274" s="329" t="s">
        <v>657</v>
      </c>
      <c r="B274" s="333" t="s">
        <v>667</v>
      </c>
      <c r="C274" s="544" t="s">
        <v>172</v>
      </c>
      <c r="D274" s="94" t="s">
        <v>293</v>
      </c>
      <c r="E274" s="94">
        <v>980000</v>
      </c>
      <c r="F274" s="343">
        <v>1</v>
      </c>
      <c r="G274" s="475">
        <f>(E274*F274)/1000</f>
        <v>980</v>
      </c>
      <c r="H274" s="476"/>
      <c r="I274" s="476"/>
      <c r="J274" s="476"/>
      <c r="K274" s="476"/>
      <c r="L274" s="476"/>
      <c r="M274" s="476"/>
      <c r="N274" s="476"/>
      <c r="O274" s="476"/>
      <c r="P274" s="476"/>
      <c r="Q274" s="450">
        <f t="shared" si="11"/>
        <v>980</v>
      </c>
      <c r="R274" s="361" t="s">
        <v>351</v>
      </c>
    </row>
    <row r="275" spans="1:18">
      <c r="A275" s="329" t="s">
        <v>647</v>
      </c>
      <c r="B275" s="333" t="s">
        <v>677</v>
      </c>
      <c r="C275" s="544" t="s">
        <v>429</v>
      </c>
      <c r="D275" s="94" t="s">
        <v>148</v>
      </c>
      <c r="E275" s="94">
        <v>10000</v>
      </c>
      <c r="F275" s="343">
        <v>155</v>
      </c>
      <c r="G275" s="475">
        <f>(E275*F275)/1000</f>
        <v>1550</v>
      </c>
      <c r="H275" s="476"/>
      <c r="I275" s="476"/>
      <c r="J275" s="476"/>
      <c r="K275" s="476"/>
      <c r="L275" s="476"/>
      <c r="M275" s="476"/>
      <c r="N275" s="476"/>
      <c r="O275" s="476"/>
      <c r="P275" s="476"/>
      <c r="Q275" s="450">
        <f t="shared" si="11"/>
        <v>1550</v>
      </c>
      <c r="R275" s="361" t="s">
        <v>351</v>
      </c>
    </row>
    <row r="276" spans="1:18">
      <c r="A276" s="329" t="s">
        <v>648</v>
      </c>
      <c r="B276" s="338" t="s">
        <v>652</v>
      </c>
      <c r="C276" s="545" t="s">
        <v>173</v>
      </c>
      <c r="D276" s="311" t="s">
        <v>148</v>
      </c>
      <c r="E276" s="301">
        <v>10000</v>
      </c>
      <c r="F276" s="302">
        <v>2760</v>
      </c>
      <c r="G276" s="476"/>
      <c r="H276" s="476"/>
      <c r="I276" s="476"/>
      <c r="J276" s="476"/>
      <c r="K276" s="476"/>
      <c r="L276" s="476"/>
      <c r="M276" s="476"/>
      <c r="N276" s="476"/>
      <c r="O276" s="476"/>
      <c r="P276" s="476"/>
      <c r="Q276" s="450">
        <f t="shared" si="11"/>
        <v>27600</v>
      </c>
      <c r="R276" s="361" t="s">
        <v>22</v>
      </c>
    </row>
    <row r="277" spans="1:18">
      <c r="A277" s="329" t="s">
        <v>964</v>
      </c>
      <c r="B277" s="338" t="s">
        <v>652</v>
      </c>
      <c r="C277" s="545" t="s">
        <v>173</v>
      </c>
      <c r="D277" s="311" t="s">
        <v>148</v>
      </c>
      <c r="E277" s="301">
        <v>400</v>
      </c>
      <c r="F277" s="302">
        <v>800</v>
      </c>
      <c r="G277" s="476"/>
      <c r="H277" s="476"/>
      <c r="I277" s="476"/>
      <c r="J277" s="476"/>
      <c r="K277" s="476"/>
      <c r="L277" s="476"/>
      <c r="M277" s="476"/>
      <c r="N277" s="476"/>
      <c r="O277" s="476"/>
      <c r="P277" s="476"/>
      <c r="Q277" s="450">
        <f t="shared" si="11"/>
        <v>320</v>
      </c>
      <c r="R277" s="361" t="s">
        <v>22</v>
      </c>
    </row>
    <row r="278" spans="1:18">
      <c r="A278" s="526" t="s">
        <v>649</v>
      </c>
      <c r="B278" s="338" t="s">
        <v>653</v>
      </c>
      <c r="C278" s="545" t="s">
        <v>173</v>
      </c>
      <c r="D278" s="311" t="s">
        <v>148</v>
      </c>
      <c r="E278" s="301">
        <v>2500</v>
      </c>
      <c r="F278" s="302">
        <v>730</v>
      </c>
      <c r="G278" s="476"/>
      <c r="H278" s="476"/>
      <c r="I278" s="476"/>
      <c r="J278" s="476"/>
      <c r="K278" s="476"/>
      <c r="L278" s="476"/>
      <c r="M278" s="476"/>
      <c r="N278" s="476"/>
      <c r="O278" s="476"/>
      <c r="P278" s="476"/>
      <c r="Q278" s="450">
        <f t="shared" si="11"/>
        <v>1825</v>
      </c>
      <c r="R278" s="361" t="s">
        <v>22</v>
      </c>
    </row>
    <row r="279" spans="1:18">
      <c r="A279" s="329" t="s">
        <v>666</v>
      </c>
      <c r="B279" s="333" t="s">
        <v>676</v>
      </c>
      <c r="C279" s="545" t="s">
        <v>173</v>
      </c>
      <c r="D279" s="94" t="s">
        <v>148</v>
      </c>
      <c r="E279" s="94">
        <v>45000</v>
      </c>
      <c r="F279" s="343">
        <v>1</v>
      </c>
      <c r="G279" s="475">
        <f>(E279*F279)/1000</f>
        <v>45</v>
      </c>
      <c r="H279" s="476"/>
      <c r="I279" s="476"/>
      <c r="J279" s="476"/>
      <c r="K279" s="476"/>
      <c r="L279" s="476"/>
      <c r="M279" s="476"/>
      <c r="N279" s="476"/>
      <c r="O279" s="476"/>
      <c r="P279" s="476"/>
      <c r="Q279" s="450">
        <f t="shared" si="11"/>
        <v>45</v>
      </c>
      <c r="R279" s="361" t="s">
        <v>351</v>
      </c>
    </row>
    <row r="280" spans="1:18">
      <c r="A280" s="526" t="s">
        <v>650</v>
      </c>
      <c r="B280" s="338" t="s">
        <v>655</v>
      </c>
      <c r="C280" s="545" t="s">
        <v>173</v>
      </c>
      <c r="D280" s="311" t="s">
        <v>148</v>
      </c>
      <c r="E280" s="301">
        <v>200000</v>
      </c>
      <c r="F280" s="302">
        <v>118</v>
      </c>
      <c r="G280" s="476"/>
      <c r="H280" s="476"/>
      <c r="I280" s="476"/>
      <c r="J280" s="476"/>
      <c r="K280" s="476"/>
      <c r="L280" s="476"/>
      <c r="M280" s="476"/>
      <c r="N280" s="476"/>
      <c r="O280" s="476"/>
      <c r="P280" s="476"/>
      <c r="Q280" s="450">
        <f t="shared" si="11"/>
        <v>23600</v>
      </c>
      <c r="R280" s="361" t="s">
        <v>22</v>
      </c>
    </row>
    <row r="281" spans="1:18">
      <c r="A281" s="526" t="s">
        <v>1049</v>
      </c>
      <c r="B281" s="338" t="s">
        <v>655</v>
      </c>
      <c r="C281" s="545" t="s">
        <v>173</v>
      </c>
      <c r="D281" s="311" t="s">
        <v>148</v>
      </c>
      <c r="E281" s="301">
        <v>100000</v>
      </c>
      <c r="F281" s="302">
        <v>73</v>
      </c>
      <c r="G281" s="702"/>
      <c r="H281" s="476"/>
      <c r="I281" s="476"/>
      <c r="J281" s="476"/>
      <c r="K281" s="476"/>
      <c r="L281" s="476"/>
      <c r="M281" s="476"/>
      <c r="N281" s="476"/>
      <c r="O281" s="476"/>
      <c r="P281" s="476"/>
      <c r="Q281" s="450">
        <f t="shared" si="11"/>
        <v>7300</v>
      </c>
      <c r="R281" s="361" t="s">
        <v>22</v>
      </c>
    </row>
    <row r="282" spans="1:18">
      <c r="A282" s="329" t="s">
        <v>658</v>
      </c>
      <c r="B282" s="333" t="s">
        <v>668</v>
      </c>
      <c r="C282" s="545" t="s">
        <v>173</v>
      </c>
      <c r="D282" s="94" t="s">
        <v>293</v>
      </c>
      <c r="E282" s="94">
        <v>160000</v>
      </c>
      <c r="F282" s="343">
        <v>1</v>
      </c>
      <c r="G282" s="323">
        <f t="shared" ref="G282:G289" si="12">(E282*F282)/1000</f>
        <v>160</v>
      </c>
      <c r="H282" s="476"/>
      <c r="I282" s="476"/>
      <c r="J282" s="476"/>
      <c r="K282" s="476"/>
      <c r="L282" s="476"/>
      <c r="M282" s="476"/>
      <c r="N282" s="476"/>
      <c r="O282" s="476"/>
      <c r="P282" s="476"/>
      <c r="Q282" s="450">
        <f t="shared" si="11"/>
        <v>160</v>
      </c>
      <c r="R282" s="361" t="s">
        <v>351</v>
      </c>
    </row>
    <row r="283" spans="1:18">
      <c r="A283" s="329" t="s">
        <v>659</v>
      </c>
      <c r="B283" s="333" t="s">
        <v>669</v>
      </c>
      <c r="C283" s="544" t="s">
        <v>172</v>
      </c>
      <c r="D283" s="94" t="s">
        <v>148</v>
      </c>
      <c r="E283" s="94">
        <v>30000</v>
      </c>
      <c r="F283" s="343">
        <v>4</v>
      </c>
      <c r="G283" s="323">
        <f t="shared" si="12"/>
        <v>120</v>
      </c>
      <c r="H283" s="476"/>
      <c r="I283" s="476"/>
      <c r="J283" s="476"/>
      <c r="K283" s="476"/>
      <c r="L283" s="476"/>
      <c r="M283" s="476"/>
      <c r="N283" s="476"/>
      <c r="O283" s="476"/>
      <c r="P283" s="476"/>
      <c r="Q283" s="450">
        <f t="shared" si="11"/>
        <v>120</v>
      </c>
      <c r="R283" s="361" t="s">
        <v>351</v>
      </c>
    </row>
    <row r="284" spans="1:18">
      <c r="A284" s="329" t="s">
        <v>660</v>
      </c>
      <c r="B284" s="333" t="s">
        <v>670</v>
      </c>
      <c r="C284" s="544" t="s">
        <v>172</v>
      </c>
      <c r="D284" s="94" t="s">
        <v>148</v>
      </c>
      <c r="E284" s="94">
        <v>13000</v>
      </c>
      <c r="F284" s="343">
        <v>30</v>
      </c>
      <c r="G284" s="323">
        <f t="shared" si="12"/>
        <v>390</v>
      </c>
      <c r="H284" s="476"/>
      <c r="I284" s="476"/>
      <c r="J284" s="476"/>
      <c r="K284" s="476"/>
      <c r="L284" s="476"/>
      <c r="M284" s="476"/>
      <c r="N284" s="476"/>
      <c r="O284" s="476"/>
      <c r="P284" s="476"/>
      <c r="Q284" s="450">
        <f t="shared" si="11"/>
        <v>390</v>
      </c>
      <c r="R284" s="361" t="s">
        <v>351</v>
      </c>
    </row>
    <row r="285" spans="1:18">
      <c r="A285" s="329" t="s">
        <v>663</v>
      </c>
      <c r="B285" s="333" t="s">
        <v>673</v>
      </c>
      <c r="C285" s="544" t="s">
        <v>172</v>
      </c>
      <c r="D285" s="94" t="s">
        <v>148</v>
      </c>
      <c r="E285" s="94">
        <v>7500</v>
      </c>
      <c r="F285" s="343">
        <v>20</v>
      </c>
      <c r="G285" s="323">
        <f t="shared" si="12"/>
        <v>150</v>
      </c>
      <c r="H285" s="476"/>
      <c r="I285" s="476"/>
      <c r="J285" s="476"/>
      <c r="K285" s="476"/>
      <c r="L285" s="476"/>
      <c r="M285" s="476"/>
      <c r="N285" s="476"/>
      <c r="O285" s="476"/>
      <c r="P285" s="476"/>
      <c r="Q285" s="450">
        <f t="shared" si="11"/>
        <v>150</v>
      </c>
      <c r="R285" s="361" t="s">
        <v>351</v>
      </c>
    </row>
    <row r="286" spans="1:18">
      <c r="A286" s="329" t="s">
        <v>664</v>
      </c>
      <c r="B286" s="333" t="s">
        <v>674</v>
      </c>
      <c r="C286" s="544" t="s">
        <v>172</v>
      </c>
      <c r="D286" s="94" t="s">
        <v>148</v>
      </c>
      <c r="E286" s="94">
        <v>7500</v>
      </c>
      <c r="F286" s="343">
        <v>4</v>
      </c>
      <c r="G286" s="323">
        <f t="shared" si="12"/>
        <v>30</v>
      </c>
      <c r="H286" s="476"/>
      <c r="I286" s="476"/>
      <c r="J286" s="476"/>
      <c r="K286" s="476"/>
      <c r="L286" s="476"/>
      <c r="M286" s="476"/>
      <c r="N286" s="476"/>
      <c r="O286" s="476"/>
      <c r="P286" s="476"/>
      <c r="Q286" s="450">
        <f t="shared" si="11"/>
        <v>30</v>
      </c>
      <c r="R286" s="361" t="s">
        <v>351</v>
      </c>
    </row>
    <row r="287" spans="1:18">
      <c r="A287" s="329" t="s">
        <v>662</v>
      </c>
      <c r="B287" s="333" t="s">
        <v>672</v>
      </c>
      <c r="C287" s="544" t="s">
        <v>172</v>
      </c>
      <c r="D287" s="94" t="s">
        <v>148</v>
      </c>
      <c r="E287" s="94">
        <v>250</v>
      </c>
      <c r="F287" s="343">
        <v>60</v>
      </c>
      <c r="G287" s="323">
        <f t="shared" si="12"/>
        <v>15</v>
      </c>
      <c r="H287" s="476"/>
      <c r="I287" s="476"/>
      <c r="J287" s="476"/>
      <c r="K287" s="476"/>
      <c r="L287" s="476"/>
      <c r="M287" s="476"/>
      <c r="N287" s="476"/>
      <c r="O287" s="476"/>
      <c r="P287" s="476"/>
      <c r="Q287" s="450">
        <f t="shared" si="11"/>
        <v>15</v>
      </c>
      <c r="R287" s="361" t="s">
        <v>351</v>
      </c>
    </row>
    <row r="288" spans="1:18">
      <c r="A288" s="329" t="s">
        <v>661</v>
      </c>
      <c r="B288" s="333" t="s">
        <v>671</v>
      </c>
      <c r="C288" s="544" t="s">
        <v>172</v>
      </c>
      <c r="D288" s="94" t="s">
        <v>148</v>
      </c>
      <c r="E288" s="94">
        <v>7500</v>
      </c>
      <c r="F288" s="343">
        <v>8</v>
      </c>
      <c r="G288" s="323">
        <f t="shared" si="12"/>
        <v>60</v>
      </c>
      <c r="H288" s="476"/>
      <c r="I288" s="476"/>
      <c r="J288" s="476"/>
      <c r="K288" s="476"/>
      <c r="L288" s="476"/>
      <c r="M288" s="476"/>
      <c r="N288" s="476"/>
      <c r="O288" s="476"/>
      <c r="P288" s="476"/>
      <c r="Q288" s="450">
        <f t="shared" si="11"/>
        <v>60</v>
      </c>
      <c r="R288" s="361" t="s">
        <v>351</v>
      </c>
    </row>
    <row r="289" spans="1:19">
      <c r="A289" s="329" t="s">
        <v>665</v>
      </c>
      <c r="B289" s="333" t="s">
        <v>675</v>
      </c>
      <c r="C289" s="544" t="s">
        <v>172</v>
      </c>
      <c r="D289" s="94" t="s">
        <v>148</v>
      </c>
      <c r="E289" s="94">
        <v>7500</v>
      </c>
      <c r="F289" s="343">
        <v>12</v>
      </c>
      <c r="G289" s="323">
        <f t="shared" si="12"/>
        <v>90</v>
      </c>
      <c r="H289" s="476"/>
      <c r="I289" s="476"/>
      <c r="J289" s="476"/>
      <c r="K289" s="476"/>
      <c r="L289" s="476"/>
      <c r="M289" s="476"/>
      <c r="N289" s="476"/>
      <c r="O289" s="476"/>
      <c r="P289" s="476"/>
      <c r="Q289" s="450">
        <f t="shared" si="11"/>
        <v>90</v>
      </c>
      <c r="R289" s="361" t="s">
        <v>351</v>
      </c>
    </row>
    <row r="290" spans="1:19" s="360" customFormat="1" ht="34.799999999999997">
      <c r="A290" s="299" t="s">
        <v>509</v>
      </c>
      <c r="B290" s="102" t="s">
        <v>520</v>
      </c>
      <c r="C290" s="545" t="s">
        <v>173</v>
      </c>
      <c r="D290" s="298" t="s">
        <v>148</v>
      </c>
      <c r="E290" s="311">
        <v>50000</v>
      </c>
      <c r="F290" s="331">
        <v>20</v>
      </c>
      <c r="G290" s="128"/>
      <c r="H290" s="129"/>
      <c r="I290" s="129"/>
      <c r="J290" s="128"/>
      <c r="K290" s="128"/>
      <c r="L290" s="128"/>
      <c r="M290" s="128"/>
      <c r="N290" s="128"/>
      <c r="O290" s="128"/>
      <c r="P290" s="543"/>
      <c r="Q290" s="446">
        <f>E290*F290/1000</f>
        <v>1000</v>
      </c>
      <c r="R290" s="703" t="s">
        <v>351</v>
      </c>
    </row>
    <row r="291" spans="1:19">
      <c r="A291" s="700" t="s">
        <v>933</v>
      </c>
      <c r="B291" s="701" t="s">
        <v>934</v>
      </c>
      <c r="C291" s="538" t="s">
        <v>173</v>
      </c>
      <c r="D291" s="94" t="s">
        <v>148</v>
      </c>
      <c r="E291" s="538">
        <v>207100</v>
      </c>
      <c r="F291" s="538">
        <v>1</v>
      </c>
      <c r="G291" s="704"/>
      <c r="H291" s="538"/>
      <c r="I291" s="538"/>
      <c r="J291" s="538"/>
      <c r="K291" s="538"/>
      <c r="L291" s="538"/>
      <c r="M291" s="538"/>
      <c r="N291" s="538"/>
      <c r="O291" s="538"/>
      <c r="P291" s="538"/>
      <c r="Q291" s="450">
        <f t="shared" si="11"/>
        <v>207.1</v>
      </c>
      <c r="R291" s="361" t="s">
        <v>801</v>
      </c>
    </row>
    <row r="292" spans="1:19" ht="34.799999999999997">
      <c r="A292" s="526" t="s">
        <v>651</v>
      </c>
      <c r="B292" s="322" t="s">
        <v>656</v>
      </c>
      <c r="C292" s="545" t="s">
        <v>173</v>
      </c>
      <c r="D292" s="300" t="s">
        <v>654</v>
      </c>
      <c r="E292" s="301">
        <v>180</v>
      </c>
      <c r="F292" s="302">
        <v>100</v>
      </c>
      <c r="G292" s="702"/>
      <c r="H292" s="476"/>
      <c r="I292" s="476"/>
      <c r="J292" s="476"/>
      <c r="K292" s="476"/>
      <c r="L292" s="476"/>
      <c r="M292" s="476"/>
      <c r="N292" s="476"/>
      <c r="O292" s="476"/>
      <c r="P292" s="476"/>
      <c r="Q292" s="450">
        <f t="shared" si="11"/>
        <v>18</v>
      </c>
      <c r="R292" s="361" t="s">
        <v>22</v>
      </c>
    </row>
    <row r="293" spans="1:19" ht="18" hidden="1">
      <c r="A293" s="697">
        <v>4861</v>
      </c>
      <c r="B293" s="705" t="s">
        <v>31</v>
      </c>
      <c r="C293" s="536"/>
      <c r="D293" s="537"/>
      <c r="E293" s="537"/>
      <c r="F293" s="536"/>
      <c r="G293" s="536"/>
      <c r="H293" s="536"/>
      <c r="I293" s="536"/>
      <c r="J293" s="536"/>
      <c r="K293" s="536"/>
      <c r="L293" s="536"/>
      <c r="M293" s="536"/>
      <c r="N293" s="536"/>
      <c r="O293" s="536"/>
      <c r="P293" s="536"/>
      <c r="Q293" s="688">
        <f>SUM(Q294)</f>
        <v>500</v>
      </c>
    </row>
    <row r="294" spans="1:19" s="361" customFormat="1">
      <c r="A294" s="299" t="s">
        <v>678</v>
      </c>
      <c r="B294" s="322" t="s">
        <v>679</v>
      </c>
      <c r="C294" s="330" t="s">
        <v>173</v>
      </c>
      <c r="D294" s="300" t="s">
        <v>148</v>
      </c>
      <c r="E294" s="301">
        <v>250</v>
      </c>
      <c r="F294" s="302">
        <v>2000</v>
      </c>
      <c r="G294" s="706"/>
      <c r="H294" s="706"/>
      <c r="I294" s="706"/>
      <c r="J294" s="706"/>
      <c r="K294" s="706"/>
      <c r="L294" s="706"/>
      <c r="M294" s="706"/>
      <c r="N294" s="706"/>
      <c r="O294" s="706"/>
      <c r="P294" s="706"/>
      <c r="Q294" s="542">
        <f>E294*F294/1000</f>
        <v>500</v>
      </c>
      <c r="R294" s="361" t="s">
        <v>22</v>
      </c>
    </row>
    <row r="295" spans="1:19" s="690" customFormat="1" ht="18" hidden="1">
      <c r="A295" s="697">
        <v>5112</v>
      </c>
      <c r="B295" s="705" t="s">
        <v>686</v>
      </c>
      <c r="C295" s="536"/>
      <c r="D295" s="537"/>
      <c r="E295" s="537"/>
      <c r="F295" s="536"/>
      <c r="G295" s="536"/>
      <c r="H295" s="536"/>
      <c r="I295" s="536"/>
      <c r="J295" s="536"/>
      <c r="K295" s="536"/>
      <c r="L295" s="536"/>
      <c r="M295" s="536"/>
      <c r="N295" s="536"/>
      <c r="O295" s="536"/>
      <c r="P295" s="536"/>
      <c r="Q295" s="688">
        <f>SUM(Q296:Q301)</f>
        <v>175768</v>
      </c>
      <c r="R295" s="689"/>
    </row>
    <row r="296" spans="1:19" ht="34.799999999999997">
      <c r="A296" s="298" t="s">
        <v>680</v>
      </c>
      <c r="B296" s="322" t="s">
        <v>683</v>
      </c>
      <c r="C296" s="545" t="s">
        <v>348</v>
      </c>
      <c r="D296" s="300" t="s">
        <v>293</v>
      </c>
      <c r="E296" s="301">
        <v>32000000</v>
      </c>
      <c r="F296" s="302">
        <v>1</v>
      </c>
      <c r="G296" s="476"/>
      <c r="H296" s="476"/>
      <c r="I296" s="476"/>
      <c r="J296" s="476"/>
      <c r="K296" s="476"/>
      <c r="L296" s="476"/>
      <c r="M296" s="476"/>
      <c r="N296" s="476"/>
      <c r="O296" s="476"/>
      <c r="P296" s="476"/>
      <c r="Q296" s="450">
        <f t="shared" ref="Q296:Q301" si="13">E296*F296/1000</f>
        <v>32000</v>
      </c>
      <c r="R296" s="361" t="s">
        <v>22</v>
      </c>
    </row>
    <row r="297" spans="1:19">
      <c r="A297" s="298" t="s">
        <v>935</v>
      </c>
      <c r="B297" s="322" t="s">
        <v>936</v>
      </c>
      <c r="C297" s="298" t="s">
        <v>429</v>
      </c>
      <c r="D297" s="298" t="s">
        <v>293</v>
      </c>
      <c r="E297" s="301">
        <v>140400000</v>
      </c>
      <c r="F297" s="302">
        <v>1</v>
      </c>
      <c r="G297" s="476"/>
      <c r="H297" s="476"/>
      <c r="I297" s="476"/>
      <c r="J297" s="476"/>
      <c r="K297" s="476"/>
      <c r="L297" s="476"/>
      <c r="M297" s="476"/>
      <c r="N297" s="476"/>
      <c r="O297" s="476"/>
      <c r="P297" s="476"/>
      <c r="Q297" s="450">
        <f t="shared" si="13"/>
        <v>140400</v>
      </c>
      <c r="R297" s="361" t="s">
        <v>22</v>
      </c>
      <c r="S297" s="358" t="s">
        <v>1088</v>
      </c>
    </row>
    <row r="298" spans="1:19" ht="34.799999999999997">
      <c r="A298" s="298" t="s">
        <v>681</v>
      </c>
      <c r="B298" s="152" t="s">
        <v>684</v>
      </c>
      <c r="C298" s="298" t="s">
        <v>429</v>
      </c>
      <c r="D298" s="298" t="s">
        <v>293</v>
      </c>
      <c r="E298" s="354">
        <v>640000</v>
      </c>
      <c r="F298" s="302">
        <v>1</v>
      </c>
      <c r="G298" s="476"/>
      <c r="H298" s="476"/>
      <c r="I298" s="476"/>
      <c r="J298" s="476"/>
      <c r="K298" s="476"/>
      <c r="L298" s="476"/>
      <c r="M298" s="476"/>
      <c r="N298" s="476"/>
      <c r="O298" s="476"/>
      <c r="P298" s="476"/>
      <c r="Q298" s="450">
        <f t="shared" si="13"/>
        <v>640</v>
      </c>
      <c r="R298" s="361" t="s">
        <v>22</v>
      </c>
    </row>
    <row r="299" spans="1:19" ht="34.799999999999997">
      <c r="A299" s="298" t="s">
        <v>1051</v>
      </c>
      <c r="B299" s="152" t="s">
        <v>684</v>
      </c>
      <c r="C299" s="298" t="s">
        <v>429</v>
      </c>
      <c r="D299" s="298" t="s">
        <v>293</v>
      </c>
      <c r="E299" s="354">
        <v>1700000</v>
      </c>
      <c r="F299" s="302">
        <v>1</v>
      </c>
      <c r="G299" s="476"/>
      <c r="H299" s="476"/>
      <c r="I299" s="476"/>
      <c r="J299" s="476"/>
      <c r="K299" s="476"/>
      <c r="L299" s="476"/>
      <c r="M299" s="476"/>
      <c r="N299" s="476"/>
      <c r="O299" s="476"/>
      <c r="P299" s="476"/>
      <c r="Q299" s="450">
        <f t="shared" si="13"/>
        <v>1700</v>
      </c>
      <c r="R299" s="361" t="s">
        <v>22</v>
      </c>
      <c r="S299" s="358" t="s">
        <v>1088</v>
      </c>
    </row>
    <row r="300" spans="1:19" ht="34.799999999999997">
      <c r="A300" s="298" t="s">
        <v>682</v>
      </c>
      <c r="B300" s="152" t="s">
        <v>685</v>
      </c>
      <c r="C300" s="298" t="s">
        <v>172</v>
      </c>
      <c r="D300" s="298" t="s">
        <v>293</v>
      </c>
      <c r="E300" s="354">
        <v>128000</v>
      </c>
      <c r="F300" s="302">
        <v>1</v>
      </c>
      <c r="G300" s="476"/>
      <c r="H300" s="476"/>
      <c r="I300" s="476"/>
      <c r="J300" s="476"/>
      <c r="K300" s="476"/>
      <c r="L300" s="476"/>
      <c r="M300" s="476"/>
      <c r="N300" s="476"/>
      <c r="O300" s="476"/>
      <c r="P300" s="476"/>
      <c r="Q300" s="450">
        <f t="shared" si="13"/>
        <v>128</v>
      </c>
      <c r="R300" s="361" t="s">
        <v>22</v>
      </c>
    </row>
    <row r="301" spans="1:19" ht="34.799999999999997">
      <c r="A301" s="298" t="s">
        <v>1052</v>
      </c>
      <c r="B301" s="152" t="s">
        <v>685</v>
      </c>
      <c r="C301" s="298" t="s">
        <v>172</v>
      </c>
      <c r="D301" s="298" t="s">
        <v>293</v>
      </c>
      <c r="E301" s="354">
        <v>900000</v>
      </c>
      <c r="F301" s="302">
        <v>1</v>
      </c>
      <c r="G301" s="476"/>
      <c r="H301" s="476"/>
      <c r="I301" s="476"/>
      <c r="J301" s="476"/>
      <c r="K301" s="476"/>
      <c r="L301" s="476"/>
      <c r="M301" s="476"/>
      <c r="N301" s="476"/>
      <c r="O301" s="476"/>
      <c r="P301" s="476"/>
      <c r="Q301" s="450">
        <f t="shared" si="13"/>
        <v>900</v>
      </c>
      <c r="R301" s="361" t="s">
        <v>22</v>
      </c>
      <c r="S301" s="358" t="s">
        <v>1088</v>
      </c>
    </row>
    <row r="302" spans="1:19" s="690" customFormat="1" ht="18" hidden="1">
      <c r="A302" s="697">
        <v>5121</v>
      </c>
      <c r="B302" s="705" t="s">
        <v>28</v>
      </c>
      <c r="C302" s="536"/>
      <c r="D302" s="537"/>
      <c r="E302" s="537"/>
      <c r="F302" s="536"/>
      <c r="G302" s="536"/>
      <c r="H302" s="536"/>
      <c r="I302" s="536"/>
      <c r="J302" s="536"/>
      <c r="K302" s="536"/>
      <c r="L302" s="536"/>
      <c r="M302" s="536"/>
      <c r="N302" s="536"/>
      <c r="O302" s="536"/>
      <c r="P302" s="536"/>
      <c r="Q302" s="688">
        <f>SUM(Q303:Q305)</f>
        <v>63000</v>
      </c>
      <c r="R302" s="689"/>
    </row>
    <row r="303" spans="1:19">
      <c r="A303" s="298" t="s">
        <v>687</v>
      </c>
      <c r="B303" s="338" t="s">
        <v>689</v>
      </c>
      <c r="C303" s="545" t="s">
        <v>173</v>
      </c>
      <c r="D303" s="311" t="s">
        <v>148</v>
      </c>
      <c r="E303" s="301">
        <v>7000000</v>
      </c>
      <c r="F303" s="302">
        <v>2</v>
      </c>
      <c r="G303" s="476"/>
      <c r="H303" s="476"/>
      <c r="I303" s="476"/>
      <c r="J303" s="476"/>
      <c r="K303" s="476"/>
      <c r="L303" s="476"/>
      <c r="M303" s="476"/>
      <c r="N303" s="476"/>
      <c r="O303" s="476"/>
      <c r="P303" s="476"/>
      <c r="Q303" s="450">
        <f>E303*F303/1000</f>
        <v>14000</v>
      </c>
      <c r="R303" s="361" t="s">
        <v>22</v>
      </c>
    </row>
    <row r="304" spans="1:19">
      <c r="A304" s="298" t="s">
        <v>688</v>
      </c>
      <c r="B304" s="338" t="s">
        <v>689</v>
      </c>
      <c r="C304" s="545" t="s">
        <v>173</v>
      </c>
      <c r="D304" s="311" t="s">
        <v>148</v>
      </c>
      <c r="E304" s="311">
        <v>6500000</v>
      </c>
      <c r="F304" s="311">
        <v>2</v>
      </c>
      <c r="G304" s="476"/>
      <c r="H304" s="476"/>
      <c r="I304" s="476"/>
      <c r="J304" s="476"/>
      <c r="K304" s="476"/>
      <c r="L304" s="476"/>
      <c r="M304" s="476"/>
      <c r="N304" s="476"/>
      <c r="O304" s="476"/>
      <c r="P304" s="476"/>
      <c r="Q304" s="450">
        <f>E304*F304/1000</f>
        <v>13000</v>
      </c>
      <c r="R304" s="361" t="s">
        <v>22</v>
      </c>
    </row>
    <row r="305" spans="1:19">
      <c r="A305" s="298" t="s">
        <v>916</v>
      </c>
      <c r="B305" s="338" t="s">
        <v>689</v>
      </c>
      <c r="C305" s="545" t="s">
        <v>173</v>
      </c>
      <c r="D305" s="311" t="s">
        <v>148</v>
      </c>
      <c r="E305" s="311">
        <v>6000000</v>
      </c>
      <c r="F305" s="311">
        <v>6</v>
      </c>
      <c r="G305" s="476"/>
      <c r="H305" s="476"/>
      <c r="I305" s="476"/>
      <c r="J305" s="476"/>
      <c r="K305" s="476"/>
      <c r="L305" s="476"/>
      <c r="M305" s="476"/>
      <c r="N305" s="476"/>
      <c r="O305" s="476"/>
      <c r="P305" s="476"/>
      <c r="Q305" s="450">
        <f>E305*F305/1000</f>
        <v>36000</v>
      </c>
      <c r="R305" s="361" t="s">
        <v>801</v>
      </c>
    </row>
    <row r="306" spans="1:19" s="690" customFormat="1" ht="18" hidden="1">
      <c r="A306" s="697">
        <v>5122</v>
      </c>
      <c r="B306" s="705" t="s">
        <v>170</v>
      </c>
      <c r="C306" s="536"/>
      <c r="D306" s="311" t="s">
        <v>148</v>
      </c>
      <c r="E306" s="537"/>
      <c r="F306" s="536"/>
      <c r="G306" s="536"/>
      <c r="H306" s="536"/>
      <c r="I306" s="536"/>
      <c r="J306" s="536"/>
      <c r="K306" s="536"/>
      <c r="L306" s="536"/>
      <c r="M306" s="536"/>
      <c r="N306" s="536"/>
      <c r="O306" s="536"/>
      <c r="P306" s="536"/>
      <c r="Q306" s="451">
        <f>SUM(Q307:Q364)</f>
        <v>35339.089999999997</v>
      </c>
      <c r="R306" s="689"/>
    </row>
    <row r="307" spans="1:19" s="690" customFormat="1" ht="18">
      <c r="A307" s="298" t="s">
        <v>1087</v>
      </c>
      <c r="B307" s="338" t="s">
        <v>709</v>
      </c>
      <c r="C307" s="355" t="s">
        <v>173</v>
      </c>
      <c r="D307" s="355" t="s">
        <v>148</v>
      </c>
      <c r="E307" s="301">
        <v>250000</v>
      </c>
      <c r="F307" s="302">
        <v>8</v>
      </c>
      <c r="G307" s="476"/>
      <c r="H307" s="476"/>
      <c r="I307" s="476"/>
      <c r="J307" s="476"/>
      <c r="K307" s="476"/>
      <c r="L307" s="476"/>
      <c r="M307" s="476"/>
      <c r="N307" s="476"/>
      <c r="O307" s="476"/>
      <c r="P307" s="476"/>
      <c r="Q307" s="450">
        <f t="shared" ref="Q307:Q312" si="14">E307*F307/1000</f>
        <v>2000</v>
      </c>
      <c r="R307" s="361" t="s">
        <v>22</v>
      </c>
    </row>
    <row r="308" spans="1:19" s="690" customFormat="1" ht="18">
      <c r="A308" s="298" t="s">
        <v>1080</v>
      </c>
      <c r="B308" s="333" t="s">
        <v>1079</v>
      </c>
      <c r="C308" s="94" t="s">
        <v>173</v>
      </c>
      <c r="D308" s="355" t="s">
        <v>148</v>
      </c>
      <c r="E308" s="357">
        <v>250000</v>
      </c>
      <c r="F308" s="300">
        <v>10</v>
      </c>
      <c r="G308" s="476"/>
      <c r="H308" s="476"/>
      <c r="I308" s="476"/>
      <c r="J308" s="476"/>
      <c r="K308" s="476"/>
      <c r="L308" s="476"/>
      <c r="M308" s="476"/>
      <c r="N308" s="476"/>
      <c r="O308" s="476"/>
      <c r="P308" s="476"/>
      <c r="Q308" s="450">
        <f t="shared" si="14"/>
        <v>2500</v>
      </c>
      <c r="R308" s="361" t="s">
        <v>351</v>
      </c>
    </row>
    <row r="309" spans="1:19" s="690" customFormat="1" ht="18">
      <c r="A309" s="298" t="s">
        <v>1081</v>
      </c>
      <c r="B309" s="333" t="s">
        <v>1079</v>
      </c>
      <c r="C309" s="456" t="s">
        <v>173</v>
      </c>
      <c r="D309" s="355" t="s">
        <v>148</v>
      </c>
      <c r="E309" s="456">
        <v>200000</v>
      </c>
      <c r="F309" s="525">
        <v>6</v>
      </c>
      <c r="G309" s="476"/>
      <c r="H309" s="476"/>
      <c r="I309" s="476"/>
      <c r="J309" s="476"/>
      <c r="K309" s="476"/>
      <c r="L309" s="476"/>
      <c r="M309" s="476"/>
      <c r="N309" s="476"/>
      <c r="O309" s="476"/>
      <c r="P309" s="476"/>
      <c r="Q309" s="450">
        <f t="shared" si="14"/>
        <v>1200</v>
      </c>
      <c r="R309" s="361" t="s">
        <v>22</v>
      </c>
      <c r="S309" s="358" t="s">
        <v>1088</v>
      </c>
    </row>
    <row r="310" spans="1:19" s="690" customFormat="1" ht="18">
      <c r="A310" s="298" t="s">
        <v>1083</v>
      </c>
      <c r="B310" s="333" t="s">
        <v>1079</v>
      </c>
      <c r="C310" s="545" t="s">
        <v>173</v>
      </c>
      <c r="D310" s="311" t="s">
        <v>148</v>
      </c>
      <c r="E310" s="538">
        <v>250000</v>
      </c>
      <c r="F310" s="539">
        <v>11</v>
      </c>
      <c r="G310" s="536"/>
      <c r="H310" s="536"/>
      <c r="I310" s="536"/>
      <c r="J310" s="536"/>
      <c r="K310" s="536"/>
      <c r="L310" s="536"/>
      <c r="M310" s="536"/>
      <c r="N310" s="536"/>
      <c r="O310" s="536"/>
      <c r="P310" s="536"/>
      <c r="Q310" s="450">
        <f t="shared" si="14"/>
        <v>2750</v>
      </c>
      <c r="R310" s="361" t="s">
        <v>801</v>
      </c>
    </row>
    <row r="311" spans="1:19" s="690" customFormat="1" ht="18">
      <c r="A311" s="298" t="s">
        <v>1084</v>
      </c>
      <c r="B311" s="333" t="s">
        <v>1079</v>
      </c>
      <c r="C311" s="545" t="s">
        <v>173</v>
      </c>
      <c r="D311" s="311" t="s">
        <v>148</v>
      </c>
      <c r="E311" s="538">
        <v>300000</v>
      </c>
      <c r="F311" s="539">
        <v>2</v>
      </c>
      <c r="G311" s="536"/>
      <c r="H311" s="536"/>
      <c r="I311" s="536"/>
      <c r="J311" s="536"/>
      <c r="K311" s="536"/>
      <c r="L311" s="536"/>
      <c r="M311" s="536"/>
      <c r="N311" s="536"/>
      <c r="O311" s="536"/>
      <c r="P311" s="536"/>
      <c r="Q311" s="450">
        <f t="shared" si="14"/>
        <v>600</v>
      </c>
      <c r="R311" s="361" t="s">
        <v>801</v>
      </c>
    </row>
    <row r="312" spans="1:19" ht="45.75" customHeight="1">
      <c r="A312" s="351" t="s">
        <v>925</v>
      </c>
      <c r="B312" s="152" t="s">
        <v>926</v>
      </c>
      <c r="C312" s="545" t="s">
        <v>173</v>
      </c>
      <c r="D312" s="298" t="s">
        <v>148</v>
      </c>
      <c r="E312" s="302">
        <v>35000</v>
      </c>
      <c r="F312" s="300">
        <v>10</v>
      </c>
      <c r="G312" s="476"/>
      <c r="H312" s="476"/>
      <c r="I312" s="476"/>
      <c r="J312" s="476"/>
      <c r="K312" s="476"/>
      <c r="L312" s="476"/>
      <c r="M312" s="476"/>
      <c r="N312" s="476"/>
      <c r="O312" s="476"/>
      <c r="P312" s="476"/>
      <c r="Q312" s="450">
        <f t="shared" si="14"/>
        <v>350</v>
      </c>
      <c r="R312" s="361" t="s">
        <v>801</v>
      </c>
    </row>
    <row r="313" spans="1:19">
      <c r="A313" s="351" t="s">
        <v>923</v>
      </c>
      <c r="B313" s="152" t="s">
        <v>924</v>
      </c>
      <c r="C313" s="545" t="s">
        <v>173</v>
      </c>
      <c r="D313" s="298" t="s">
        <v>148</v>
      </c>
      <c r="E313" s="302">
        <v>75000</v>
      </c>
      <c r="F313" s="300">
        <v>10</v>
      </c>
      <c r="G313" s="476"/>
      <c r="H313" s="476"/>
      <c r="I313" s="476"/>
      <c r="J313" s="476"/>
      <c r="K313" s="476"/>
      <c r="L313" s="476"/>
      <c r="M313" s="476"/>
      <c r="N313" s="476"/>
      <c r="O313" s="476"/>
      <c r="P313" s="476"/>
      <c r="Q313" s="450">
        <f>E313*F313/1000-0.01</f>
        <v>749.99</v>
      </c>
      <c r="R313" s="361" t="s">
        <v>801</v>
      </c>
    </row>
    <row r="314" spans="1:19">
      <c r="A314" s="351" t="s">
        <v>927</v>
      </c>
      <c r="B314" s="152" t="s">
        <v>799</v>
      </c>
      <c r="C314" s="545" t="s">
        <v>173</v>
      </c>
      <c r="D314" s="298" t="s">
        <v>148</v>
      </c>
      <c r="E314" s="302">
        <v>12000</v>
      </c>
      <c r="F314" s="300">
        <v>9</v>
      </c>
      <c r="G314" s="476"/>
      <c r="H314" s="476"/>
      <c r="I314" s="476"/>
      <c r="J314" s="476"/>
      <c r="K314" s="476"/>
      <c r="L314" s="476"/>
      <c r="M314" s="476"/>
      <c r="N314" s="476"/>
      <c r="O314" s="476"/>
      <c r="P314" s="476"/>
      <c r="Q314" s="450">
        <f t="shared" ref="Q314:Q345" si="15">E314*F314/1000</f>
        <v>108</v>
      </c>
      <c r="R314" s="361" t="s">
        <v>801</v>
      </c>
    </row>
    <row r="315" spans="1:19">
      <c r="A315" s="351" t="s">
        <v>690</v>
      </c>
      <c r="B315" s="152" t="s">
        <v>710</v>
      </c>
      <c r="C315" s="298" t="s">
        <v>173</v>
      </c>
      <c r="D315" s="298" t="s">
        <v>148</v>
      </c>
      <c r="E315" s="302">
        <v>35700</v>
      </c>
      <c r="F315" s="300">
        <v>8</v>
      </c>
      <c r="G315" s="476"/>
      <c r="H315" s="476"/>
      <c r="I315" s="476"/>
      <c r="J315" s="476"/>
      <c r="K315" s="476"/>
      <c r="L315" s="476"/>
      <c r="M315" s="476"/>
      <c r="N315" s="476"/>
      <c r="O315" s="476"/>
      <c r="P315" s="476"/>
      <c r="Q315" s="450">
        <f t="shared" si="15"/>
        <v>285.60000000000002</v>
      </c>
      <c r="R315" s="361" t="s">
        <v>22</v>
      </c>
    </row>
    <row r="316" spans="1:19">
      <c r="A316" s="298" t="s">
        <v>691</v>
      </c>
      <c r="B316" s="152" t="s">
        <v>711</v>
      </c>
      <c r="C316" s="355" t="s">
        <v>173</v>
      </c>
      <c r="D316" s="355" t="s">
        <v>148</v>
      </c>
      <c r="E316" s="301">
        <v>60000</v>
      </c>
      <c r="F316" s="302">
        <v>4</v>
      </c>
      <c r="G316" s="476"/>
      <c r="H316" s="476"/>
      <c r="I316" s="476"/>
      <c r="J316" s="476"/>
      <c r="K316" s="476"/>
      <c r="L316" s="476"/>
      <c r="M316" s="476"/>
      <c r="N316" s="476"/>
      <c r="O316" s="476"/>
      <c r="P316" s="476"/>
      <c r="Q316" s="450">
        <f t="shared" si="15"/>
        <v>240</v>
      </c>
      <c r="R316" s="361" t="s">
        <v>22</v>
      </c>
    </row>
    <row r="317" spans="1:19" ht="34.799999999999997">
      <c r="A317" s="329" t="s">
        <v>727</v>
      </c>
      <c r="B317" s="337" t="s">
        <v>746</v>
      </c>
      <c r="C317" s="94" t="s">
        <v>173</v>
      </c>
      <c r="D317" s="94" t="s">
        <v>148</v>
      </c>
      <c r="E317" s="357">
        <v>70000</v>
      </c>
      <c r="F317" s="300">
        <v>6</v>
      </c>
      <c r="G317" s="476"/>
      <c r="H317" s="476"/>
      <c r="I317" s="476"/>
      <c r="J317" s="476"/>
      <c r="K317" s="476"/>
      <c r="L317" s="476"/>
      <c r="M317" s="476"/>
      <c r="N317" s="476"/>
      <c r="O317" s="476"/>
      <c r="P317" s="476"/>
      <c r="Q317" s="450">
        <f t="shared" si="15"/>
        <v>420</v>
      </c>
      <c r="R317" s="361" t="s">
        <v>351</v>
      </c>
    </row>
    <row r="318" spans="1:19">
      <c r="A318" s="351" t="s">
        <v>692</v>
      </c>
      <c r="B318" s="152" t="s">
        <v>712</v>
      </c>
      <c r="C318" s="545" t="s">
        <v>173</v>
      </c>
      <c r="D318" s="298" t="s">
        <v>148</v>
      </c>
      <c r="E318" s="302">
        <v>25000</v>
      </c>
      <c r="F318" s="300">
        <v>10</v>
      </c>
      <c r="G318" s="476"/>
      <c r="H318" s="476"/>
      <c r="I318" s="476"/>
      <c r="J318" s="476"/>
      <c r="K318" s="476"/>
      <c r="L318" s="476"/>
      <c r="M318" s="476"/>
      <c r="N318" s="476"/>
      <c r="O318" s="476"/>
      <c r="P318" s="476"/>
      <c r="Q318" s="450">
        <f t="shared" si="15"/>
        <v>250</v>
      </c>
      <c r="R318" s="361" t="s">
        <v>801</v>
      </c>
    </row>
    <row r="319" spans="1:19">
      <c r="A319" s="351" t="s">
        <v>965</v>
      </c>
      <c r="B319" s="338" t="s">
        <v>712</v>
      </c>
      <c r="C319" s="355" t="s">
        <v>173</v>
      </c>
      <c r="D319" s="355" t="s">
        <v>148</v>
      </c>
      <c r="E319" s="301">
        <v>25000</v>
      </c>
      <c r="F319" s="302">
        <v>8</v>
      </c>
      <c r="G319" s="476"/>
      <c r="H319" s="476"/>
      <c r="I319" s="476"/>
      <c r="J319" s="476"/>
      <c r="K319" s="476"/>
      <c r="L319" s="476"/>
      <c r="M319" s="476"/>
      <c r="N319" s="476"/>
      <c r="O319" s="476"/>
      <c r="P319" s="476"/>
      <c r="Q319" s="450">
        <f t="shared" si="15"/>
        <v>200</v>
      </c>
      <c r="R319" s="361" t="s">
        <v>22</v>
      </c>
    </row>
    <row r="320" spans="1:19">
      <c r="A320" s="351" t="s">
        <v>966</v>
      </c>
      <c r="B320" s="333" t="s">
        <v>760</v>
      </c>
      <c r="C320" s="357" t="s">
        <v>173</v>
      </c>
      <c r="D320" s="94" t="s">
        <v>148</v>
      </c>
      <c r="E320" s="357">
        <v>20700</v>
      </c>
      <c r="F320" s="300">
        <v>10</v>
      </c>
      <c r="G320" s="476"/>
      <c r="H320" s="476"/>
      <c r="I320" s="476"/>
      <c r="J320" s="476"/>
      <c r="K320" s="476"/>
      <c r="L320" s="476"/>
      <c r="M320" s="476"/>
      <c r="N320" s="476"/>
      <c r="O320" s="476"/>
      <c r="P320" s="476"/>
      <c r="Q320" s="450">
        <f t="shared" si="15"/>
        <v>207</v>
      </c>
      <c r="R320" s="361" t="s">
        <v>351</v>
      </c>
    </row>
    <row r="321" spans="1:18">
      <c r="A321" s="352" t="s">
        <v>728</v>
      </c>
      <c r="B321" s="333" t="s">
        <v>747</v>
      </c>
      <c r="C321" s="94" t="s">
        <v>173</v>
      </c>
      <c r="D321" s="94" t="s">
        <v>148</v>
      </c>
      <c r="E321" s="357">
        <v>19800</v>
      </c>
      <c r="F321" s="300">
        <v>130</v>
      </c>
      <c r="G321" s="476"/>
      <c r="H321" s="476"/>
      <c r="I321" s="476"/>
      <c r="J321" s="476"/>
      <c r="K321" s="476"/>
      <c r="L321" s="476"/>
      <c r="M321" s="476"/>
      <c r="N321" s="476"/>
      <c r="O321" s="476"/>
      <c r="P321" s="476"/>
      <c r="Q321" s="450">
        <f t="shared" si="15"/>
        <v>2574</v>
      </c>
      <c r="R321" s="361" t="s">
        <v>351</v>
      </c>
    </row>
    <row r="322" spans="1:18">
      <c r="A322" s="352" t="s">
        <v>739</v>
      </c>
      <c r="B322" s="333" t="s">
        <v>756</v>
      </c>
      <c r="C322" s="357" t="s">
        <v>172</v>
      </c>
      <c r="D322" s="94" t="s">
        <v>148</v>
      </c>
      <c r="E322" s="357">
        <v>30000</v>
      </c>
      <c r="F322" s="300">
        <v>5</v>
      </c>
      <c r="G322" s="476"/>
      <c r="H322" s="476"/>
      <c r="I322" s="476"/>
      <c r="J322" s="476"/>
      <c r="K322" s="476"/>
      <c r="L322" s="476"/>
      <c r="M322" s="476"/>
      <c r="N322" s="476"/>
      <c r="O322" s="476"/>
      <c r="P322" s="476"/>
      <c r="Q322" s="450">
        <f t="shared" si="15"/>
        <v>150</v>
      </c>
      <c r="R322" s="361" t="s">
        <v>351</v>
      </c>
    </row>
    <row r="323" spans="1:18">
      <c r="A323" s="352" t="s">
        <v>740</v>
      </c>
      <c r="B323" s="333" t="s">
        <v>756</v>
      </c>
      <c r="C323" s="357" t="s">
        <v>172</v>
      </c>
      <c r="D323" s="94" t="s">
        <v>148</v>
      </c>
      <c r="E323" s="357">
        <v>30000</v>
      </c>
      <c r="F323" s="300">
        <v>4</v>
      </c>
      <c r="G323" s="476"/>
      <c r="H323" s="476"/>
      <c r="I323" s="476"/>
      <c r="J323" s="476"/>
      <c r="K323" s="476"/>
      <c r="L323" s="476"/>
      <c r="M323" s="476"/>
      <c r="N323" s="476"/>
      <c r="O323" s="476"/>
      <c r="P323" s="476"/>
      <c r="Q323" s="450">
        <f t="shared" si="15"/>
        <v>120</v>
      </c>
      <c r="R323" s="361" t="s">
        <v>351</v>
      </c>
    </row>
    <row r="324" spans="1:18">
      <c r="A324" s="298" t="s">
        <v>693</v>
      </c>
      <c r="B324" s="338" t="s">
        <v>713</v>
      </c>
      <c r="C324" s="355" t="s">
        <v>173</v>
      </c>
      <c r="D324" s="355" t="s">
        <v>1085</v>
      </c>
      <c r="E324" s="301">
        <v>680000</v>
      </c>
      <c r="F324" s="302">
        <v>2</v>
      </c>
      <c r="G324" s="476"/>
      <c r="H324" s="476"/>
      <c r="I324" s="476"/>
      <c r="J324" s="476"/>
      <c r="K324" s="476"/>
      <c r="L324" s="476"/>
      <c r="M324" s="476"/>
      <c r="N324" s="476"/>
      <c r="O324" s="476"/>
      <c r="P324" s="476"/>
      <c r="Q324" s="450">
        <f t="shared" si="15"/>
        <v>1360</v>
      </c>
      <c r="R324" s="361" t="s">
        <v>22</v>
      </c>
    </row>
    <row r="325" spans="1:18">
      <c r="A325" s="351" t="s">
        <v>930</v>
      </c>
      <c r="B325" s="152" t="s">
        <v>800</v>
      </c>
      <c r="C325" s="545" t="s">
        <v>173</v>
      </c>
      <c r="D325" s="298" t="s">
        <v>293</v>
      </c>
      <c r="E325" s="302">
        <v>1773800</v>
      </c>
      <c r="F325" s="300">
        <v>1</v>
      </c>
      <c r="G325" s="476"/>
      <c r="H325" s="476"/>
      <c r="I325" s="476"/>
      <c r="J325" s="476"/>
      <c r="K325" s="476"/>
      <c r="L325" s="476"/>
      <c r="M325" s="476"/>
      <c r="N325" s="476"/>
      <c r="O325" s="476"/>
      <c r="P325" s="476"/>
      <c r="Q325" s="450">
        <f t="shared" si="15"/>
        <v>1773.8</v>
      </c>
      <c r="R325" s="361" t="s">
        <v>801</v>
      </c>
    </row>
    <row r="326" spans="1:18">
      <c r="A326" s="352" t="s">
        <v>729</v>
      </c>
      <c r="B326" s="333" t="s">
        <v>748</v>
      </c>
      <c r="C326" s="94" t="s">
        <v>173</v>
      </c>
      <c r="D326" s="94" t="s">
        <v>148</v>
      </c>
      <c r="E326" s="357">
        <v>19800</v>
      </c>
      <c r="F326" s="300">
        <v>75</v>
      </c>
      <c r="G326" s="476"/>
      <c r="H326" s="476"/>
      <c r="I326" s="476"/>
      <c r="J326" s="476"/>
      <c r="K326" s="476"/>
      <c r="L326" s="476"/>
      <c r="M326" s="476"/>
      <c r="N326" s="476"/>
      <c r="O326" s="476"/>
      <c r="P326" s="476"/>
      <c r="Q326" s="450">
        <f t="shared" si="15"/>
        <v>1485</v>
      </c>
      <c r="R326" s="361" t="s">
        <v>351</v>
      </c>
    </row>
    <row r="327" spans="1:18">
      <c r="A327" s="352" t="s">
        <v>730</v>
      </c>
      <c r="B327" s="333" t="s">
        <v>749</v>
      </c>
      <c r="C327" s="94" t="s">
        <v>173</v>
      </c>
      <c r="D327" s="94" t="s">
        <v>148</v>
      </c>
      <c r="E327" s="357">
        <v>10000</v>
      </c>
      <c r="F327" s="300">
        <v>6</v>
      </c>
      <c r="G327" s="476"/>
      <c r="H327" s="476"/>
      <c r="I327" s="476"/>
      <c r="J327" s="476"/>
      <c r="K327" s="476"/>
      <c r="L327" s="476"/>
      <c r="M327" s="476"/>
      <c r="N327" s="476"/>
      <c r="O327" s="476"/>
      <c r="P327" s="476"/>
      <c r="Q327" s="450">
        <f t="shared" si="15"/>
        <v>60</v>
      </c>
      <c r="R327" s="361" t="s">
        <v>351</v>
      </c>
    </row>
    <row r="328" spans="1:18">
      <c r="A328" s="298" t="s">
        <v>694</v>
      </c>
      <c r="B328" s="338" t="s">
        <v>714</v>
      </c>
      <c r="C328" s="355" t="s">
        <v>173</v>
      </c>
      <c r="D328" s="355" t="s">
        <v>148</v>
      </c>
      <c r="E328" s="301">
        <v>140000</v>
      </c>
      <c r="F328" s="302">
        <v>10</v>
      </c>
      <c r="G328" s="476"/>
      <c r="H328" s="476"/>
      <c r="I328" s="476"/>
      <c r="J328" s="476"/>
      <c r="K328" s="476"/>
      <c r="L328" s="476"/>
      <c r="M328" s="476"/>
      <c r="N328" s="476"/>
      <c r="O328" s="476"/>
      <c r="P328" s="476"/>
      <c r="Q328" s="450">
        <f t="shared" si="15"/>
        <v>1400</v>
      </c>
      <c r="R328" s="361" t="s">
        <v>22</v>
      </c>
    </row>
    <row r="329" spans="1:18">
      <c r="A329" s="298" t="s">
        <v>695</v>
      </c>
      <c r="B329" s="338" t="s">
        <v>714</v>
      </c>
      <c r="C329" s="94" t="s">
        <v>173</v>
      </c>
      <c r="D329" s="94" t="s">
        <v>148</v>
      </c>
      <c r="E329" s="357">
        <v>150000</v>
      </c>
      <c r="F329" s="300">
        <v>21</v>
      </c>
      <c r="G329" s="476"/>
      <c r="H329" s="476"/>
      <c r="I329" s="476"/>
      <c r="J329" s="476"/>
      <c r="K329" s="476"/>
      <c r="L329" s="476"/>
      <c r="M329" s="476"/>
      <c r="N329" s="476"/>
      <c r="O329" s="476"/>
      <c r="P329" s="476"/>
      <c r="Q329" s="450">
        <f t="shared" si="15"/>
        <v>3150</v>
      </c>
      <c r="R329" s="361" t="s">
        <v>351</v>
      </c>
    </row>
    <row r="330" spans="1:18">
      <c r="A330" s="298" t="s">
        <v>967</v>
      </c>
      <c r="B330" s="338" t="s">
        <v>714</v>
      </c>
      <c r="C330" s="355" t="s">
        <v>173</v>
      </c>
      <c r="D330" s="355" t="s">
        <v>148</v>
      </c>
      <c r="E330" s="301">
        <v>180000</v>
      </c>
      <c r="F330" s="302">
        <v>2</v>
      </c>
      <c r="G330" s="476"/>
      <c r="H330" s="476"/>
      <c r="I330" s="476"/>
      <c r="J330" s="476"/>
      <c r="K330" s="476"/>
      <c r="L330" s="476"/>
      <c r="M330" s="476"/>
      <c r="N330" s="476"/>
      <c r="O330" s="476"/>
      <c r="P330" s="476"/>
      <c r="Q330" s="450">
        <f t="shared" si="15"/>
        <v>360</v>
      </c>
      <c r="R330" s="361" t="s">
        <v>22</v>
      </c>
    </row>
    <row r="331" spans="1:18">
      <c r="A331" s="298" t="s">
        <v>968</v>
      </c>
      <c r="B331" s="338" t="s">
        <v>714</v>
      </c>
      <c r="C331" s="94" t="s">
        <v>173</v>
      </c>
      <c r="D331" s="94" t="s">
        <v>148</v>
      </c>
      <c r="E331" s="357">
        <v>170000</v>
      </c>
      <c r="F331" s="300">
        <v>8</v>
      </c>
      <c r="G331" s="476"/>
      <c r="H331" s="476"/>
      <c r="I331" s="476"/>
      <c r="J331" s="476"/>
      <c r="K331" s="476"/>
      <c r="L331" s="476"/>
      <c r="M331" s="476"/>
      <c r="N331" s="476"/>
      <c r="O331" s="476"/>
      <c r="P331" s="476"/>
      <c r="Q331" s="450">
        <f t="shared" si="15"/>
        <v>1360</v>
      </c>
      <c r="R331" s="361" t="s">
        <v>351</v>
      </c>
    </row>
    <row r="332" spans="1:18">
      <c r="A332" s="298" t="s">
        <v>696</v>
      </c>
      <c r="B332" s="338" t="s">
        <v>715</v>
      </c>
      <c r="C332" s="355" t="s">
        <v>173</v>
      </c>
      <c r="D332" s="355" t="s">
        <v>148</v>
      </c>
      <c r="E332" s="301">
        <v>70000</v>
      </c>
      <c r="F332" s="302">
        <v>3</v>
      </c>
      <c r="G332" s="476"/>
      <c r="H332" s="476"/>
      <c r="I332" s="476"/>
      <c r="J332" s="476"/>
      <c r="K332" s="476"/>
      <c r="L332" s="476"/>
      <c r="M332" s="476"/>
      <c r="N332" s="476"/>
      <c r="O332" s="476"/>
      <c r="P332" s="476"/>
      <c r="Q332" s="450">
        <f t="shared" si="15"/>
        <v>210</v>
      </c>
      <c r="R332" s="361" t="s">
        <v>22</v>
      </c>
    </row>
    <row r="333" spans="1:18">
      <c r="A333" s="298" t="s">
        <v>697</v>
      </c>
      <c r="B333" s="338" t="s">
        <v>715</v>
      </c>
      <c r="C333" s="355" t="s">
        <v>173</v>
      </c>
      <c r="D333" s="355" t="s">
        <v>148</v>
      </c>
      <c r="E333" s="301">
        <v>27000</v>
      </c>
      <c r="F333" s="302">
        <v>6</v>
      </c>
      <c r="G333" s="476"/>
      <c r="H333" s="476"/>
      <c r="I333" s="476"/>
      <c r="J333" s="476"/>
      <c r="K333" s="476"/>
      <c r="L333" s="476"/>
      <c r="M333" s="476"/>
      <c r="N333" s="476"/>
      <c r="O333" s="476"/>
      <c r="P333" s="476"/>
      <c r="Q333" s="450">
        <f t="shared" si="15"/>
        <v>162</v>
      </c>
      <c r="R333" s="361" t="s">
        <v>22</v>
      </c>
    </row>
    <row r="334" spans="1:18" s="361" customFormat="1">
      <c r="A334" s="351" t="s">
        <v>928</v>
      </c>
      <c r="B334" s="152" t="s">
        <v>929</v>
      </c>
      <c r="C334" s="545" t="s">
        <v>173</v>
      </c>
      <c r="D334" s="298" t="s">
        <v>430</v>
      </c>
      <c r="E334" s="302">
        <v>350300</v>
      </c>
      <c r="F334" s="300">
        <v>1</v>
      </c>
      <c r="G334" s="706"/>
      <c r="H334" s="706"/>
      <c r="I334" s="706"/>
      <c r="J334" s="706"/>
      <c r="K334" s="706"/>
      <c r="L334" s="706"/>
      <c r="M334" s="706"/>
      <c r="N334" s="706"/>
      <c r="O334" s="706"/>
      <c r="P334" s="706"/>
      <c r="Q334" s="542">
        <f t="shared" si="15"/>
        <v>350.3</v>
      </c>
      <c r="R334" s="361" t="s">
        <v>801</v>
      </c>
    </row>
    <row r="335" spans="1:18">
      <c r="A335" s="298" t="s">
        <v>698</v>
      </c>
      <c r="B335" s="338" t="s">
        <v>716</v>
      </c>
      <c r="C335" s="355" t="s">
        <v>173</v>
      </c>
      <c r="D335" s="355" t="s">
        <v>148</v>
      </c>
      <c r="E335" s="301">
        <v>36000</v>
      </c>
      <c r="F335" s="302">
        <v>2</v>
      </c>
      <c r="G335" s="476"/>
      <c r="H335" s="476"/>
      <c r="I335" s="476"/>
      <c r="J335" s="476"/>
      <c r="K335" s="476"/>
      <c r="L335" s="476"/>
      <c r="M335" s="476"/>
      <c r="N335" s="476"/>
      <c r="O335" s="476"/>
      <c r="P335" s="476"/>
      <c r="Q335" s="450">
        <f t="shared" si="15"/>
        <v>72</v>
      </c>
      <c r="R335" s="361" t="s">
        <v>22</v>
      </c>
    </row>
    <row r="336" spans="1:18">
      <c r="A336" s="352" t="s">
        <v>738</v>
      </c>
      <c r="B336" s="333" t="s">
        <v>755</v>
      </c>
      <c r="C336" s="357" t="s">
        <v>172</v>
      </c>
      <c r="D336" s="94" t="s">
        <v>148</v>
      </c>
      <c r="E336" s="357">
        <v>17500</v>
      </c>
      <c r="F336" s="300">
        <v>4</v>
      </c>
      <c r="G336" s="476"/>
      <c r="H336" s="476"/>
      <c r="I336" s="476"/>
      <c r="J336" s="476"/>
      <c r="K336" s="476"/>
      <c r="L336" s="476"/>
      <c r="M336" s="476"/>
      <c r="N336" s="476"/>
      <c r="O336" s="476"/>
      <c r="P336" s="476"/>
      <c r="Q336" s="450">
        <f t="shared" si="15"/>
        <v>70</v>
      </c>
      <c r="R336" s="361" t="s">
        <v>351</v>
      </c>
    </row>
    <row r="337" spans="1:18">
      <c r="A337" s="352" t="s">
        <v>741</v>
      </c>
      <c r="B337" s="333" t="s">
        <v>757</v>
      </c>
      <c r="C337" s="357" t="s">
        <v>172</v>
      </c>
      <c r="D337" s="94" t="s">
        <v>148</v>
      </c>
      <c r="E337" s="357">
        <v>2500</v>
      </c>
      <c r="F337" s="300">
        <v>4</v>
      </c>
      <c r="G337" s="476"/>
      <c r="H337" s="476"/>
      <c r="I337" s="476"/>
      <c r="J337" s="476"/>
      <c r="K337" s="476"/>
      <c r="L337" s="476"/>
      <c r="M337" s="476"/>
      <c r="N337" s="476"/>
      <c r="O337" s="476"/>
      <c r="P337" s="476"/>
      <c r="Q337" s="450">
        <f t="shared" si="15"/>
        <v>10</v>
      </c>
      <c r="R337" s="361" t="s">
        <v>351</v>
      </c>
    </row>
    <row r="338" spans="1:18">
      <c r="A338" s="352" t="s">
        <v>742</v>
      </c>
      <c r="B338" s="333" t="s">
        <v>757</v>
      </c>
      <c r="C338" s="357" t="s">
        <v>172</v>
      </c>
      <c r="D338" s="94" t="s">
        <v>148</v>
      </c>
      <c r="E338" s="357">
        <v>5000</v>
      </c>
      <c r="F338" s="300">
        <v>4</v>
      </c>
      <c r="G338" s="476"/>
      <c r="H338" s="476"/>
      <c r="I338" s="476"/>
      <c r="J338" s="476"/>
      <c r="K338" s="476"/>
      <c r="L338" s="476"/>
      <c r="M338" s="476"/>
      <c r="N338" s="476"/>
      <c r="O338" s="476"/>
      <c r="P338" s="476"/>
      <c r="Q338" s="450">
        <f t="shared" si="15"/>
        <v>20</v>
      </c>
      <c r="R338" s="361" t="s">
        <v>351</v>
      </c>
    </row>
    <row r="339" spans="1:18">
      <c r="A339" s="351" t="s">
        <v>931</v>
      </c>
      <c r="B339" s="152" t="s">
        <v>932</v>
      </c>
      <c r="C339" s="545" t="s">
        <v>173</v>
      </c>
      <c r="D339" s="298" t="s">
        <v>148</v>
      </c>
      <c r="E339" s="302">
        <v>50000</v>
      </c>
      <c r="F339" s="300">
        <v>2</v>
      </c>
      <c r="G339" s="476"/>
      <c r="H339" s="476"/>
      <c r="I339" s="476"/>
      <c r="J339" s="476"/>
      <c r="K339" s="476"/>
      <c r="L339" s="476"/>
      <c r="M339" s="476"/>
      <c r="N339" s="476"/>
      <c r="O339" s="476"/>
      <c r="P339" s="476"/>
      <c r="Q339" s="450">
        <f t="shared" si="15"/>
        <v>100</v>
      </c>
      <c r="R339" s="361" t="s">
        <v>801</v>
      </c>
    </row>
    <row r="340" spans="1:18" ht="18">
      <c r="A340" s="700" t="s">
        <v>921</v>
      </c>
      <c r="B340" s="701" t="s">
        <v>922</v>
      </c>
      <c r="C340" s="545" t="s">
        <v>173</v>
      </c>
      <c r="D340" s="538" t="s">
        <v>148</v>
      </c>
      <c r="E340" s="538">
        <v>188000</v>
      </c>
      <c r="F340" s="539">
        <v>1</v>
      </c>
      <c r="G340" s="536"/>
      <c r="H340" s="536"/>
      <c r="I340" s="536"/>
      <c r="J340" s="536"/>
      <c r="K340" s="536"/>
      <c r="L340" s="536"/>
      <c r="M340" s="536"/>
      <c r="N340" s="536"/>
      <c r="O340" s="536"/>
      <c r="P340" s="536"/>
      <c r="Q340" s="450">
        <f t="shared" si="15"/>
        <v>188</v>
      </c>
      <c r="R340" s="361" t="s">
        <v>801</v>
      </c>
    </row>
    <row r="341" spans="1:18" ht="34.799999999999997">
      <c r="A341" s="351" t="s">
        <v>699</v>
      </c>
      <c r="B341" s="152" t="s">
        <v>717</v>
      </c>
      <c r="C341" s="545" t="s">
        <v>173</v>
      </c>
      <c r="D341" s="298" t="s">
        <v>148</v>
      </c>
      <c r="E341" s="302">
        <v>50000</v>
      </c>
      <c r="F341" s="300">
        <v>21</v>
      </c>
      <c r="G341" s="476"/>
      <c r="H341" s="476"/>
      <c r="I341" s="476"/>
      <c r="J341" s="476"/>
      <c r="K341" s="476"/>
      <c r="L341" s="476"/>
      <c r="M341" s="476"/>
      <c r="N341" s="476"/>
      <c r="O341" s="476"/>
      <c r="P341" s="476"/>
      <c r="Q341" s="450">
        <f t="shared" si="15"/>
        <v>1050</v>
      </c>
      <c r="R341" s="361" t="s">
        <v>801</v>
      </c>
    </row>
    <row r="342" spans="1:18" ht="34.799999999999997">
      <c r="A342" s="351" t="s">
        <v>700</v>
      </c>
      <c r="B342" s="338" t="s">
        <v>717</v>
      </c>
      <c r="C342" s="355" t="s">
        <v>173</v>
      </c>
      <c r="D342" s="311" t="s">
        <v>148</v>
      </c>
      <c r="E342" s="301">
        <v>36000</v>
      </c>
      <c r="F342" s="302">
        <v>1</v>
      </c>
      <c r="G342" s="476"/>
      <c r="H342" s="476"/>
      <c r="I342" s="476"/>
      <c r="J342" s="476"/>
      <c r="K342" s="476"/>
      <c r="L342" s="476"/>
      <c r="M342" s="476"/>
      <c r="N342" s="476"/>
      <c r="O342" s="476"/>
      <c r="P342" s="476"/>
      <c r="Q342" s="450">
        <f t="shared" si="15"/>
        <v>36</v>
      </c>
      <c r="R342" s="361" t="s">
        <v>22</v>
      </c>
    </row>
    <row r="343" spans="1:18" ht="34.799999999999997">
      <c r="A343" s="351" t="s">
        <v>1074</v>
      </c>
      <c r="B343" s="338" t="s">
        <v>717</v>
      </c>
      <c r="C343" s="355" t="s">
        <v>173</v>
      </c>
      <c r="D343" s="311" t="s">
        <v>148</v>
      </c>
      <c r="E343" s="301">
        <v>75000</v>
      </c>
      <c r="F343" s="302">
        <v>15</v>
      </c>
      <c r="G343" s="476"/>
      <c r="H343" s="476"/>
      <c r="I343" s="476"/>
      <c r="J343" s="476"/>
      <c r="K343" s="476"/>
      <c r="L343" s="476"/>
      <c r="M343" s="476"/>
      <c r="N343" s="476"/>
      <c r="O343" s="476"/>
      <c r="P343" s="476"/>
      <c r="Q343" s="450">
        <f t="shared" si="15"/>
        <v>1125</v>
      </c>
      <c r="R343" s="361" t="s">
        <v>22</v>
      </c>
    </row>
    <row r="344" spans="1:18">
      <c r="A344" s="298" t="s">
        <v>701</v>
      </c>
      <c r="B344" s="338" t="s">
        <v>718</v>
      </c>
      <c r="C344" s="355" t="s">
        <v>173</v>
      </c>
      <c r="D344" s="311" t="s">
        <v>148</v>
      </c>
      <c r="E344" s="301">
        <v>65000</v>
      </c>
      <c r="F344" s="302">
        <v>3</v>
      </c>
      <c r="G344" s="476"/>
      <c r="H344" s="476"/>
      <c r="I344" s="476"/>
      <c r="J344" s="476"/>
      <c r="K344" s="476"/>
      <c r="L344" s="476"/>
      <c r="M344" s="476"/>
      <c r="N344" s="476"/>
      <c r="O344" s="476"/>
      <c r="P344" s="476"/>
      <c r="Q344" s="450">
        <f t="shared" si="15"/>
        <v>195</v>
      </c>
      <c r="R344" s="361" t="s">
        <v>22</v>
      </c>
    </row>
    <row r="345" spans="1:18">
      <c r="A345" s="298" t="s">
        <v>702</v>
      </c>
      <c r="B345" s="338" t="s">
        <v>719</v>
      </c>
      <c r="C345" s="355" t="s">
        <v>173</v>
      </c>
      <c r="D345" s="311" t="s">
        <v>148</v>
      </c>
      <c r="E345" s="301">
        <v>12000</v>
      </c>
      <c r="F345" s="302">
        <v>8</v>
      </c>
      <c r="G345" s="476"/>
      <c r="H345" s="476"/>
      <c r="I345" s="476"/>
      <c r="J345" s="476"/>
      <c r="K345" s="476"/>
      <c r="L345" s="476"/>
      <c r="M345" s="476"/>
      <c r="N345" s="476"/>
      <c r="O345" s="476"/>
      <c r="P345" s="476"/>
      <c r="Q345" s="450">
        <f t="shared" si="15"/>
        <v>96</v>
      </c>
      <c r="R345" s="361" t="s">
        <v>22</v>
      </c>
    </row>
    <row r="346" spans="1:18">
      <c r="A346" s="298" t="s">
        <v>1082</v>
      </c>
      <c r="B346" s="338" t="s">
        <v>720</v>
      </c>
      <c r="C346" s="355" t="s">
        <v>173</v>
      </c>
      <c r="D346" s="311" t="s">
        <v>148</v>
      </c>
      <c r="E346" s="301">
        <v>25000</v>
      </c>
      <c r="F346" s="302">
        <v>42</v>
      </c>
      <c r="G346" s="476"/>
      <c r="H346" s="476"/>
      <c r="I346" s="476"/>
      <c r="J346" s="476"/>
      <c r="K346" s="476"/>
      <c r="L346" s="476"/>
      <c r="M346" s="476"/>
      <c r="N346" s="476"/>
      <c r="O346" s="476"/>
      <c r="P346" s="476"/>
      <c r="Q346" s="450">
        <f t="shared" ref="Q346:Q364" si="16">E346*F346/1000</f>
        <v>1050</v>
      </c>
      <c r="R346" s="361" t="s">
        <v>22</v>
      </c>
    </row>
    <row r="347" spans="1:18">
      <c r="A347" s="298" t="s">
        <v>703</v>
      </c>
      <c r="B347" s="338" t="s">
        <v>721</v>
      </c>
      <c r="C347" s="355" t="s">
        <v>173</v>
      </c>
      <c r="D347" s="311" t="s">
        <v>148</v>
      </c>
      <c r="E347" s="301">
        <v>28000</v>
      </c>
      <c r="F347" s="302">
        <v>9</v>
      </c>
      <c r="G347" s="476"/>
      <c r="H347" s="476"/>
      <c r="I347" s="476"/>
      <c r="J347" s="476"/>
      <c r="K347" s="476"/>
      <c r="L347" s="476"/>
      <c r="M347" s="476"/>
      <c r="N347" s="476"/>
      <c r="O347" s="476"/>
      <c r="P347" s="476"/>
      <c r="Q347" s="450">
        <f t="shared" si="16"/>
        <v>252</v>
      </c>
      <c r="R347" s="361" t="s">
        <v>22</v>
      </c>
    </row>
    <row r="348" spans="1:18">
      <c r="A348" s="298" t="s">
        <v>704</v>
      </c>
      <c r="B348" s="338" t="s">
        <v>722</v>
      </c>
      <c r="C348" s="355" t="s">
        <v>173</v>
      </c>
      <c r="D348" s="355" t="s">
        <v>148</v>
      </c>
      <c r="E348" s="301">
        <v>15000</v>
      </c>
      <c r="F348" s="302">
        <v>3</v>
      </c>
      <c r="G348" s="476"/>
      <c r="H348" s="476"/>
      <c r="I348" s="476"/>
      <c r="J348" s="476"/>
      <c r="K348" s="476"/>
      <c r="L348" s="476"/>
      <c r="M348" s="476"/>
      <c r="N348" s="476"/>
      <c r="O348" s="476"/>
      <c r="P348" s="476"/>
      <c r="Q348" s="450">
        <f t="shared" si="16"/>
        <v>45</v>
      </c>
      <c r="R348" s="361" t="s">
        <v>22</v>
      </c>
    </row>
    <row r="349" spans="1:18">
      <c r="A349" s="298" t="s">
        <v>705</v>
      </c>
      <c r="B349" s="338" t="s">
        <v>723</v>
      </c>
      <c r="C349" s="355" t="s">
        <v>173</v>
      </c>
      <c r="D349" s="355" t="s">
        <v>148</v>
      </c>
      <c r="E349" s="301">
        <v>58000</v>
      </c>
      <c r="F349" s="302">
        <v>5</v>
      </c>
      <c r="G349" s="476"/>
      <c r="H349" s="476"/>
      <c r="I349" s="476"/>
      <c r="J349" s="476"/>
      <c r="K349" s="476"/>
      <c r="L349" s="476"/>
      <c r="M349" s="476"/>
      <c r="N349" s="476"/>
      <c r="O349" s="476"/>
      <c r="P349" s="476"/>
      <c r="Q349" s="450">
        <f t="shared" si="16"/>
        <v>290</v>
      </c>
      <c r="R349" s="361" t="s">
        <v>22</v>
      </c>
    </row>
    <row r="350" spans="1:18" ht="18">
      <c r="A350" s="700" t="s">
        <v>917</v>
      </c>
      <c r="B350" s="701" t="s">
        <v>918</v>
      </c>
      <c r="C350" s="545" t="s">
        <v>173</v>
      </c>
      <c r="D350" s="538" t="s">
        <v>148</v>
      </c>
      <c r="E350" s="538">
        <v>840000</v>
      </c>
      <c r="F350" s="539">
        <v>1</v>
      </c>
      <c r="G350" s="536"/>
      <c r="H350" s="536"/>
      <c r="I350" s="536"/>
      <c r="J350" s="536"/>
      <c r="K350" s="536"/>
      <c r="L350" s="536"/>
      <c r="M350" s="536"/>
      <c r="N350" s="536"/>
      <c r="O350" s="536"/>
      <c r="P350" s="536"/>
      <c r="Q350" s="450">
        <f t="shared" si="16"/>
        <v>840</v>
      </c>
      <c r="R350" s="361" t="s">
        <v>801</v>
      </c>
    </row>
    <row r="351" spans="1:18" ht="18">
      <c r="A351" s="700" t="s">
        <v>919</v>
      </c>
      <c r="B351" s="701" t="s">
        <v>920</v>
      </c>
      <c r="C351" s="545" t="s">
        <v>173</v>
      </c>
      <c r="D351" s="538" t="s">
        <v>148</v>
      </c>
      <c r="E351" s="538">
        <v>31200</v>
      </c>
      <c r="F351" s="539">
        <v>2</v>
      </c>
      <c r="G351" s="536"/>
      <c r="H351" s="536"/>
      <c r="I351" s="536"/>
      <c r="J351" s="536"/>
      <c r="K351" s="536"/>
      <c r="L351" s="536"/>
      <c r="M351" s="536"/>
      <c r="N351" s="536"/>
      <c r="O351" s="536"/>
      <c r="P351" s="536"/>
      <c r="Q351" s="449">
        <f t="shared" si="16"/>
        <v>62.4</v>
      </c>
      <c r="R351" s="361" t="s">
        <v>801</v>
      </c>
    </row>
    <row r="352" spans="1:18">
      <c r="A352" s="477" t="s">
        <v>731</v>
      </c>
      <c r="B352" s="333" t="s">
        <v>750</v>
      </c>
      <c r="C352" s="94" t="s">
        <v>173</v>
      </c>
      <c r="D352" s="94" t="s">
        <v>148</v>
      </c>
      <c r="E352" s="357">
        <v>75000</v>
      </c>
      <c r="F352" s="300">
        <v>5</v>
      </c>
      <c r="Q352" s="449">
        <f t="shared" si="16"/>
        <v>375</v>
      </c>
      <c r="R352" s="361" t="s">
        <v>351</v>
      </c>
    </row>
    <row r="353" spans="1:19">
      <c r="A353" s="477" t="s">
        <v>732</v>
      </c>
      <c r="B353" s="333" t="s">
        <v>750</v>
      </c>
      <c r="C353" s="94" t="s">
        <v>173</v>
      </c>
      <c r="D353" s="94" t="s">
        <v>148</v>
      </c>
      <c r="E353" s="357">
        <v>45000</v>
      </c>
      <c r="F353" s="300">
        <v>5</v>
      </c>
      <c r="Q353" s="449">
        <f t="shared" si="16"/>
        <v>225</v>
      </c>
      <c r="R353" s="361" t="s">
        <v>351</v>
      </c>
    </row>
    <row r="354" spans="1:19">
      <c r="A354" s="479" t="s">
        <v>706</v>
      </c>
      <c r="B354" s="152" t="s">
        <v>724</v>
      </c>
      <c r="C354" s="298" t="s">
        <v>173</v>
      </c>
      <c r="D354" s="298" t="s">
        <v>148</v>
      </c>
      <c r="E354" s="302">
        <v>130000</v>
      </c>
      <c r="F354" s="300">
        <v>1</v>
      </c>
      <c r="Q354" s="449">
        <f t="shared" si="16"/>
        <v>130</v>
      </c>
      <c r="R354" s="361" t="s">
        <v>22</v>
      </c>
    </row>
    <row r="355" spans="1:19">
      <c r="A355" s="477" t="s">
        <v>745</v>
      </c>
      <c r="B355" s="333" t="s">
        <v>759</v>
      </c>
      <c r="C355" s="357" t="s">
        <v>172</v>
      </c>
      <c r="D355" s="94" t="s">
        <v>148</v>
      </c>
      <c r="E355" s="357">
        <v>103000</v>
      </c>
      <c r="F355" s="300">
        <v>2</v>
      </c>
      <c r="Q355" s="449">
        <f t="shared" si="16"/>
        <v>206</v>
      </c>
      <c r="R355" s="361" t="s">
        <v>351</v>
      </c>
    </row>
    <row r="356" spans="1:19">
      <c r="A356" s="480" t="s">
        <v>707</v>
      </c>
      <c r="B356" s="338" t="s">
        <v>725</v>
      </c>
      <c r="C356" s="355" t="s">
        <v>173</v>
      </c>
      <c r="D356" s="355" t="s">
        <v>148</v>
      </c>
      <c r="E356" s="301">
        <v>139000</v>
      </c>
      <c r="F356" s="302">
        <v>2</v>
      </c>
      <c r="Q356" s="449">
        <f t="shared" si="16"/>
        <v>278</v>
      </c>
      <c r="R356" s="361" t="s">
        <v>22</v>
      </c>
    </row>
    <row r="357" spans="1:19" ht="34.799999999999997">
      <c r="A357" s="480" t="s">
        <v>708</v>
      </c>
      <c r="B357" s="322" t="s">
        <v>726</v>
      </c>
      <c r="C357" s="355" t="s">
        <v>173</v>
      </c>
      <c r="D357" s="355" t="s">
        <v>148</v>
      </c>
      <c r="E357" s="301">
        <v>12000</v>
      </c>
      <c r="F357" s="302">
        <v>2</v>
      </c>
      <c r="Q357" s="449">
        <f t="shared" si="16"/>
        <v>24</v>
      </c>
      <c r="R357" s="361" t="s">
        <v>22</v>
      </c>
    </row>
    <row r="358" spans="1:19">
      <c r="A358" s="477" t="s">
        <v>735</v>
      </c>
      <c r="B358" s="333" t="s">
        <v>752</v>
      </c>
      <c r="C358" s="357" t="s">
        <v>172</v>
      </c>
      <c r="D358" s="94" t="s">
        <v>430</v>
      </c>
      <c r="E358" s="357">
        <v>50000</v>
      </c>
      <c r="F358" s="300">
        <v>2</v>
      </c>
      <c r="Q358" s="449">
        <f t="shared" si="16"/>
        <v>100</v>
      </c>
      <c r="R358" s="361" t="s">
        <v>351</v>
      </c>
    </row>
    <row r="359" spans="1:19">
      <c r="A359" s="477" t="s">
        <v>736</v>
      </c>
      <c r="B359" s="333" t="s">
        <v>753</v>
      </c>
      <c r="C359" s="357" t="s">
        <v>172</v>
      </c>
      <c r="D359" s="94" t="s">
        <v>430</v>
      </c>
      <c r="E359" s="357">
        <v>232000</v>
      </c>
      <c r="F359" s="300">
        <v>2</v>
      </c>
      <c r="Q359" s="449">
        <f t="shared" si="16"/>
        <v>464</v>
      </c>
      <c r="R359" s="361" t="s">
        <v>351</v>
      </c>
    </row>
    <row r="360" spans="1:19">
      <c r="A360" s="478" t="s">
        <v>743</v>
      </c>
      <c r="B360" s="333" t="s">
        <v>758</v>
      </c>
      <c r="C360" s="357" t="s">
        <v>172</v>
      </c>
      <c r="D360" s="94" t="s">
        <v>148</v>
      </c>
      <c r="E360" s="357">
        <v>260000</v>
      </c>
      <c r="F360" s="300">
        <v>2</v>
      </c>
      <c r="Q360" s="449">
        <f t="shared" si="16"/>
        <v>520</v>
      </c>
      <c r="R360" s="361" t="s">
        <v>351</v>
      </c>
    </row>
    <row r="361" spans="1:19">
      <c r="A361" s="478" t="s">
        <v>744</v>
      </c>
      <c r="B361" s="333" t="s">
        <v>758</v>
      </c>
      <c r="C361" s="357" t="s">
        <v>172</v>
      </c>
      <c r="D361" s="94" t="s">
        <v>148</v>
      </c>
      <c r="E361" s="357">
        <v>135000</v>
      </c>
      <c r="F361" s="300">
        <v>2</v>
      </c>
      <c r="Q361" s="449">
        <f t="shared" si="16"/>
        <v>270</v>
      </c>
      <c r="R361" s="361" t="s">
        <v>351</v>
      </c>
    </row>
    <row r="362" spans="1:19">
      <c r="A362" s="477" t="s">
        <v>733</v>
      </c>
      <c r="B362" s="333" t="s">
        <v>751</v>
      </c>
      <c r="C362" s="357" t="s">
        <v>173</v>
      </c>
      <c r="D362" s="94" t="s">
        <v>148</v>
      </c>
      <c r="E362" s="357">
        <v>30000</v>
      </c>
      <c r="F362" s="300">
        <v>4</v>
      </c>
      <c r="Q362" s="449">
        <f t="shared" si="16"/>
        <v>120</v>
      </c>
      <c r="R362" s="361" t="s">
        <v>351</v>
      </c>
    </row>
    <row r="363" spans="1:19">
      <c r="A363" s="477" t="s">
        <v>734</v>
      </c>
      <c r="B363" s="333" t="s">
        <v>751</v>
      </c>
      <c r="C363" s="357" t="s">
        <v>173</v>
      </c>
      <c r="D363" s="94" t="s">
        <v>148</v>
      </c>
      <c r="E363" s="357">
        <v>150000</v>
      </c>
      <c r="F363" s="300">
        <v>1</v>
      </c>
      <c r="Q363" s="449">
        <f t="shared" si="16"/>
        <v>150</v>
      </c>
      <c r="R363" s="361" t="s">
        <v>351</v>
      </c>
    </row>
    <row r="364" spans="1:19">
      <c r="A364" s="527" t="s">
        <v>737</v>
      </c>
      <c r="B364" s="528" t="s">
        <v>754</v>
      </c>
      <c r="C364" s="529" t="s">
        <v>172</v>
      </c>
      <c r="D364" s="530" t="s">
        <v>148</v>
      </c>
      <c r="E364" s="529">
        <v>200000</v>
      </c>
      <c r="F364" s="353">
        <v>3</v>
      </c>
      <c r="Q364" s="450">
        <f t="shared" si="16"/>
        <v>600</v>
      </c>
      <c r="R364" s="361" t="s">
        <v>351</v>
      </c>
    </row>
    <row r="365" spans="1:19" ht="18" hidden="1">
      <c r="A365" s="707"/>
      <c r="B365" s="705" t="s">
        <v>897</v>
      </c>
      <c r="C365" s="536"/>
      <c r="D365" s="537"/>
      <c r="E365" s="537"/>
      <c r="F365" s="536"/>
      <c r="G365" s="536"/>
      <c r="H365" s="536"/>
      <c r="I365" s="536"/>
      <c r="J365" s="536"/>
      <c r="K365" s="536"/>
      <c r="L365" s="536"/>
      <c r="M365" s="536"/>
      <c r="N365" s="536"/>
      <c r="O365" s="536"/>
      <c r="P365" s="536"/>
      <c r="Q365" s="688">
        <f>Q366</f>
        <v>5800</v>
      </c>
    </row>
    <row r="366" spans="1:19" ht="34.799999999999997">
      <c r="A366" s="686" t="s">
        <v>1053</v>
      </c>
      <c r="B366" s="708" t="s">
        <v>1054</v>
      </c>
      <c r="C366" s="94" t="s">
        <v>429</v>
      </c>
      <c r="D366" s="540" t="s">
        <v>293</v>
      </c>
      <c r="E366" s="540">
        <v>5800000</v>
      </c>
      <c r="F366" s="540">
        <v>1</v>
      </c>
      <c r="G366" s="540"/>
      <c r="H366" s="540"/>
      <c r="I366" s="540"/>
      <c r="J366" s="540"/>
      <c r="K366" s="540"/>
      <c r="L366" s="540"/>
      <c r="M366" s="540"/>
      <c r="N366" s="540"/>
      <c r="O366" s="540"/>
      <c r="P366" s="540"/>
      <c r="Q366" s="531">
        <f>E366*F366/1000</f>
        <v>5800</v>
      </c>
      <c r="R366" s="361" t="s">
        <v>22</v>
      </c>
      <c r="S366" s="358" t="s">
        <v>1088</v>
      </c>
    </row>
  </sheetData>
  <autoFilter ref="A14:R14"/>
  <mergeCells count="13">
    <mergeCell ref="A11:J11"/>
    <mergeCell ref="A12:J12"/>
    <mergeCell ref="F7:Q7"/>
    <mergeCell ref="E7:E8"/>
    <mergeCell ref="B7:B8"/>
    <mergeCell ref="C7:C8"/>
    <mergeCell ref="D7:D8"/>
    <mergeCell ref="A10:J10"/>
    <mergeCell ref="E1:Q1"/>
    <mergeCell ref="E2:Q2"/>
    <mergeCell ref="E3:Q3"/>
    <mergeCell ref="A5:Q5"/>
    <mergeCell ref="A7:A8"/>
  </mergeCells>
  <phoneticPr fontId="60" type="noConversion"/>
  <printOptions horizontalCentered="1"/>
  <pageMargins left="0.15" right="0.15748031496063" top="0.21" bottom="0.157" header="0.15748031496063" footer="0.196850393700787"/>
  <pageSetup scale="85" firstPageNumber="11" orientation="portrait" useFirstPageNumber="1" horizontalDpi="1200" verticalDpi="1200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85"/>
  <sheetViews>
    <sheetView topLeftCell="A24" zoomScale="85" workbookViewId="0">
      <selection activeCell="G21" sqref="G1:G1048576"/>
    </sheetView>
  </sheetViews>
  <sheetFormatPr defaultColWidth="9.109375" defaultRowHeight="17.399999999999999"/>
  <cols>
    <col min="1" max="1" width="24" style="481" customWidth="1"/>
    <col min="2" max="2" width="34.33203125" style="481" customWidth="1"/>
    <col min="3" max="3" width="12.44140625" style="481" hidden="1" customWidth="1"/>
    <col min="4" max="4" width="16.5546875" style="481" customWidth="1"/>
    <col min="5" max="5" width="16" style="481" customWidth="1"/>
    <col min="6" max="6" width="11.5546875" style="481" customWidth="1"/>
    <col min="7" max="7" width="14.6640625" style="481" hidden="1" customWidth="1"/>
    <col min="8" max="8" width="18" style="481" customWidth="1"/>
    <col min="9" max="9" width="16.5546875" style="481" customWidth="1"/>
    <col min="10" max="10" width="19.5546875" style="481" customWidth="1"/>
    <col min="11" max="11" width="9.109375" style="481"/>
    <col min="12" max="12" width="12.44140625" style="481" bestFit="1" customWidth="1"/>
    <col min="13" max="16384" width="9.109375" style="481"/>
  </cols>
  <sheetData>
    <row r="1" spans="1:10" ht="25.5" customHeight="1">
      <c r="H1" s="621" t="s">
        <v>284</v>
      </c>
      <c r="I1" s="621"/>
      <c r="J1" s="621"/>
    </row>
    <row r="2" spans="1:10" ht="61.5" customHeight="1">
      <c r="G2" s="482"/>
      <c r="H2" s="622" t="s">
        <v>969</v>
      </c>
      <c r="I2" s="622"/>
      <c r="J2" s="622"/>
    </row>
    <row r="3" spans="1:10" ht="24" customHeight="1">
      <c r="G3" s="482"/>
      <c r="H3" s="482"/>
      <c r="I3" s="622" t="s">
        <v>133</v>
      </c>
      <c r="J3" s="622"/>
    </row>
    <row r="4" spans="1:10" ht="20.25" customHeight="1">
      <c r="G4" s="482"/>
      <c r="H4" s="482"/>
      <c r="I4" s="482"/>
      <c r="J4" s="482"/>
    </row>
    <row r="5" spans="1:10" ht="50.25" customHeight="1">
      <c r="A5" s="623" t="s">
        <v>1047</v>
      </c>
      <c r="B5" s="623"/>
      <c r="C5" s="623"/>
      <c r="D5" s="623"/>
      <c r="E5" s="623"/>
      <c r="F5" s="623"/>
      <c r="G5" s="623"/>
      <c r="H5" s="623"/>
      <c r="I5" s="623"/>
      <c r="J5" s="623"/>
    </row>
    <row r="6" spans="1:10" ht="15" customHeight="1"/>
    <row r="7" spans="1:10" ht="24.75" customHeight="1">
      <c r="A7" s="624" t="s">
        <v>970</v>
      </c>
      <c r="B7" s="624"/>
      <c r="C7" s="624"/>
      <c r="D7" s="624"/>
      <c r="E7" s="624"/>
      <c r="F7" s="624"/>
      <c r="G7" s="624"/>
      <c r="H7" s="624"/>
      <c r="I7" s="624"/>
      <c r="J7" s="624"/>
    </row>
    <row r="8" spans="1:10" ht="12.75" customHeight="1"/>
    <row r="9" spans="1:10" ht="60" customHeight="1">
      <c r="A9" s="625" t="s">
        <v>971</v>
      </c>
      <c r="B9" s="625"/>
      <c r="C9" s="625"/>
      <c r="D9" s="625"/>
      <c r="E9" s="625"/>
      <c r="F9" s="625"/>
      <c r="G9" s="625"/>
      <c r="H9" s="625"/>
      <c r="I9" s="625"/>
      <c r="J9" s="625"/>
    </row>
    <row r="10" spans="1:10" ht="12.75" customHeight="1" thickBot="1"/>
    <row r="11" spans="1:10" ht="18.600000000000001" hidden="1" thickBot="1">
      <c r="A11" s="624" t="s">
        <v>972</v>
      </c>
      <c r="B11" s="624"/>
      <c r="C11" s="624"/>
      <c r="D11" s="624"/>
      <c r="E11" s="624"/>
      <c r="F11" s="624"/>
      <c r="G11" s="624"/>
      <c r="H11" s="624"/>
      <c r="I11" s="624"/>
      <c r="J11" s="624"/>
    </row>
    <row r="12" spans="1:10" ht="7.5" hidden="1" customHeight="1"/>
    <row r="13" spans="1:10" ht="21" hidden="1" customHeight="1">
      <c r="A13" s="620" t="s">
        <v>973</v>
      </c>
      <c r="B13" s="620"/>
      <c r="C13" s="620" t="s">
        <v>974</v>
      </c>
      <c r="D13" s="620"/>
      <c r="E13" s="620"/>
      <c r="F13" s="620"/>
      <c r="G13" s="620"/>
      <c r="H13" s="620"/>
      <c r="I13" s="620"/>
      <c r="J13" s="620"/>
    </row>
    <row r="14" spans="1:10" ht="11.25" hidden="1" customHeight="1">
      <c r="A14" s="620"/>
      <c r="B14" s="620"/>
      <c r="C14" s="620" t="s">
        <v>975</v>
      </c>
      <c r="D14" s="620"/>
      <c r="E14" s="620"/>
      <c r="F14" s="620"/>
      <c r="G14" s="620" t="s">
        <v>976</v>
      </c>
      <c r="H14" s="620"/>
      <c r="I14" s="620"/>
      <c r="J14" s="620"/>
    </row>
    <row r="15" spans="1:10" s="484" customFormat="1" ht="21.75" hidden="1" customHeight="1">
      <c r="A15" s="620"/>
      <c r="B15" s="620"/>
      <c r="C15" s="483" t="s">
        <v>109</v>
      </c>
      <c r="D15" s="483" t="s">
        <v>110</v>
      </c>
      <c r="E15" s="483" t="s">
        <v>111</v>
      </c>
      <c r="F15" s="483" t="s">
        <v>977</v>
      </c>
      <c r="G15" s="483" t="s">
        <v>109</v>
      </c>
      <c r="H15" s="483" t="s">
        <v>110</v>
      </c>
      <c r="I15" s="483" t="s">
        <v>111</v>
      </c>
      <c r="J15" s="483" t="s">
        <v>977</v>
      </c>
    </row>
    <row r="16" spans="1:10" ht="75" hidden="1" customHeight="1">
      <c r="A16" s="485" t="s">
        <v>978</v>
      </c>
      <c r="B16" s="483" t="s">
        <v>979</v>
      </c>
      <c r="C16" s="485"/>
      <c r="D16" s="485"/>
      <c r="E16" s="485"/>
      <c r="F16" s="485"/>
      <c r="G16" s="485"/>
      <c r="H16" s="485"/>
      <c r="I16" s="485"/>
      <c r="J16" s="485"/>
    </row>
    <row r="17" spans="1:10" ht="23.25" hidden="1" customHeight="1">
      <c r="A17" s="486" t="s">
        <v>980</v>
      </c>
      <c r="B17" s="486" t="s">
        <v>981</v>
      </c>
      <c r="C17" s="486"/>
      <c r="D17" s="486"/>
      <c r="E17" s="486"/>
      <c r="F17" s="486"/>
      <c r="G17" s="487">
        <v>460</v>
      </c>
      <c r="H17" s="487">
        <v>925</v>
      </c>
      <c r="I17" s="487">
        <v>1060</v>
      </c>
      <c r="J17" s="487">
        <v>1525</v>
      </c>
    </row>
    <row r="18" spans="1:10" ht="41.25" customHeight="1">
      <c r="A18" s="626" t="s">
        <v>982</v>
      </c>
      <c r="B18" s="627"/>
      <c r="C18" s="627"/>
      <c r="D18" s="627"/>
      <c r="E18" s="627"/>
      <c r="F18" s="627"/>
      <c r="G18" s="627"/>
      <c r="H18" s="627"/>
      <c r="I18" s="627"/>
      <c r="J18" s="628"/>
    </row>
    <row r="19" spans="1:10" s="491" customFormat="1" ht="11.25" customHeight="1">
      <c r="A19" s="488"/>
      <c r="B19" s="489"/>
      <c r="C19" s="489"/>
      <c r="D19" s="489"/>
      <c r="E19" s="489"/>
      <c r="F19" s="489"/>
      <c r="G19" s="489"/>
      <c r="H19" s="489"/>
      <c r="I19" s="489"/>
      <c r="J19" s="490"/>
    </row>
    <row r="20" spans="1:10" ht="20.25" customHeight="1">
      <c r="A20" s="629" t="s">
        <v>983</v>
      </c>
      <c r="B20" s="630"/>
      <c r="C20" s="630"/>
      <c r="D20" s="630"/>
      <c r="E20" s="630"/>
      <c r="F20" s="630"/>
      <c r="G20" s="630"/>
      <c r="H20" s="489"/>
      <c r="I20" s="489"/>
      <c r="J20" s="490"/>
    </row>
    <row r="21" spans="1:10" ht="13.5" customHeight="1">
      <c r="A21" s="492"/>
      <c r="B21" s="493"/>
      <c r="C21" s="493"/>
      <c r="D21" s="493"/>
      <c r="E21" s="493"/>
      <c r="F21" s="493"/>
      <c r="G21" s="493"/>
      <c r="H21" s="489"/>
      <c r="I21" s="489"/>
      <c r="J21" s="490"/>
    </row>
    <row r="22" spans="1:10" ht="20.25" customHeight="1">
      <c r="A22" s="629" t="s">
        <v>984</v>
      </c>
      <c r="B22" s="630"/>
      <c r="C22" s="630"/>
      <c r="D22" s="630"/>
      <c r="E22" s="630"/>
      <c r="F22" s="630"/>
      <c r="G22" s="630"/>
      <c r="H22" s="489"/>
      <c r="I22" s="489"/>
      <c r="J22" s="490"/>
    </row>
    <row r="23" spans="1:10" ht="12" customHeight="1" thickBot="1">
      <c r="A23" s="494"/>
      <c r="B23" s="491"/>
      <c r="C23" s="491"/>
      <c r="D23" s="491"/>
      <c r="E23" s="491"/>
      <c r="F23" s="491"/>
      <c r="G23" s="491"/>
      <c r="H23" s="489"/>
      <c r="I23" s="489"/>
      <c r="J23" s="490"/>
    </row>
    <row r="24" spans="1:10" ht="201" customHeight="1">
      <c r="A24" s="495" t="s">
        <v>985</v>
      </c>
      <c r="B24" s="618" t="s">
        <v>1032</v>
      </c>
      <c r="C24" s="619"/>
      <c r="D24" s="619"/>
      <c r="E24" s="619"/>
      <c r="F24" s="619"/>
      <c r="G24" s="619"/>
      <c r="H24" s="619"/>
      <c r="I24" s="619"/>
      <c r="J24" s="631"/>
    </row>
    <row r="25" spans="1:10" ht="45" customHeight="1">
      <c r="A25" s="612" t="s">
        <v>151</v>
      </c>
      <c r="B25" s="613"/>
      <c r="C25" s="620" t="s">
        <v>986</v>
      </c>
      <c r="D25" s="620"/>
      <c r="E25" s="620"/>
      <c r="F25" s="620"/>
      <c r="G25" s="620"/>
      <c r="H25" s="620"/>
      <c r="I25" s="620"/>
      <c r="J25" s="632"/>
    </row>
    <row r="26" spans="1:10" ht="37.5" customHeight="1">
      <c r="A26" s="612"/>
      <c r="B26" s="613"/>
      <c r="C26" s="620" t="s">
        <v>987</v>
      </c>
      <c r="D26" s="620"/>
      <c r="E26" s="620"/>
      <c r="F26" s="620"/>
      <c r="G26" s="620" t="s">
        <v>988</v>
      </c>
      <c r="H26" s="620"/>
      <c r="I26" s="620"/>
      <c r="J26" s="632"/>
    </row>
    <row r="27" spans="1:10" ht="57.75" customHeight="1">
      <c r="A27" s="612"/>
      <c r="B27" s="613"/>
      <c r="C27" s="483" t="s">
        <v>152</v>
      </c>
      <c r="D27" s="483" t="s">
        <v>153</v>
      </c>
      <c r="E27" s="483" t="s">
        <v>154</v>
      </c>
      <c r="F27" s="483" t="s">
        <v>113</v>
      </c>
      <c r="G27" s="483" t="s">
        <v>152</v>
      </c>
      <c r="H27" s="483" t="s">
        <v>153</v>
      </c>
      <c r="I27" s="483" t="s">
        <v>154</v>
      </c>
      <c r="J27" s="496" t="s">
        <v>113</v>
      </c>
    </row>
    <row r="28" spans="1:10" ht="69" customHeight="1" thickBot="1">
      <c r="A28" s="633" t="s">
        <v>989</v>
      </c>
      <c r="B28" s="634"/>
      <c r="C28" s="497" t="s">
        <v>112</v>
      </c>
      <c r="D28" s="497" t="s">
        <v>112</v>
      </c>
      <c r="E28" s="497" t="s">
        <v>112</v>
      </c>
      <c r="F28" s="497" t="s">
        <v>112</v>
      </c>
      <c r="G28" s="498">
        <f>'N 5'!C13</f>
        <v>2027125.5</v>
      </c>
      <c r="H28" s="498">
        <f>'N 5'!D13</f>
        <v>3971156.7</v>
      </c>
      <c r="I28" s="498">
        <f>'N 5'!E13</f>
        <v>5911678.2000000002</v>
      </c>
      <c r="J28" s="498">
        <f>'N 5'!F13</f>
        <v>7834790.9998150002</v>
      </c>
    </row>
    <row r="29" spans="1:10" ht="53.25" customHeight="1">
      <c r="A29" s="635" t="s">
        <v>990</v>
      </c>
      <c r="B29" s="618"/>
      <c r="C29" s="618"/>
      <c r="D29" s="618"/>
      <c r="E29" s="618"/>
      <c r="F29" s="618"/>
      <c r="G29" s="618"/>
      <c r="H29" s="618"/>
      <c r="I29" s="618"/>
      <c r="J29" s="636"/>
    </row>
    <row r="30" spans="1:10" ht="44.25" customHeight="1">
      <c r="A30" s="614" t="s">
        <v>991</v>
      </c>
      <c r="B30" s="615"/>
      <c r="C30" s="615"/>
      <c r="D30" s="615"/>
      <c r="E30" s="615"/>
      <c r="F30" s="615"/>
      <c r="G30" s="615"/>
      <c r="H30" s="615"/>
      <c r="I30" s="615"/>
      <c r="J30" s="637"/>
    </row>
    <row r="31" spans="1:10" ht="44.25" customHeight="1">
      <c r="A31" s="614"/>
      <c r="B31" s="615"/>
      <c r="C31" s="615"/>
      <c r="D31" s="615"/>
      <c r="E31" s="615"/>
      <c r="F31" s="615"/>
      <c r="G31" s="615"/>
      <c r="H31" s="615"/>
      <c r="I31" s="615"/>
      <c r="J31" s="637"/>
    </row>
    <row r="32" spans="1:10" ht="35.25" customHeight="1">
      <c r="A32" s="614" t="s">
        <v>992</v>
      </c>
      <c r="B32" s="615"/>
      <c r="C32" s="615"/>
      <c r="D32" s="615"/>
      <c r="E32" s="615"/>
      <c r="F32" s="615"/>
      <c r="G32" s="615"/>
      <c r="H32" s="615"/>
      <c r="I32" s="615"/>
      <c r="J32" s="637"/>
    </row>
    <row r="33" spans="1:12" ht="35.25" customHeight="1" thickBot="1">
      <c r="A33" s="616"/>
      <c r="B33" s="617"/>
      <c r="C33" s="617"/>
      <c r="D33" s="617"/>
      <c r="E33" s="617"/>
      <c r="F33" s="617"/>
      <c r="G33" s="617"/>
      <c r="H33" s="617"/>
      <c r="I33" s="617"/>
      <c r="J33" s="638"/>
    </row>
    <row r="34" spans="1:12" ht="18" thickBot="1"/>
    <row r="35" spans="1:12" ht="147" customHeight="1">
      <c r="A35" s="495" t="s">
        <v>993</v>
      </c>
      <c r="B35" s="618" t="s">
        <v>1062</v>
      </c>
      <c r="C35" s="619"/>
      <c r="D35" s="619"/>
      <c r="E35" s="619"/>
      <c r="F35" s="619"/>
      <c r="G35" s="619"/>
      <c r="H35" s="619"/>
      <c r="I35" s="619"/>
      <c r="J35" s="631"/>
    </row>
    <row r="36" spans="1:12" ht="50.25" customHeight="1">
      <c r="A36" s="612" t="s">
        <v>151</v>
      </c>
      <c r="B36" s="613"/>
      <c r="C36" s="620" t="s">
        <v>994</v>
      </c>
      <c r="D36" s="620"/>
      <c r="E36" s="620"/>
      <c r="F36" s="620"/>
      <c r="G36" s="620"/>
      <c r="H36" s="620"/>
      <c r="I36" s="620"/>
      <c r="J36" s="632"/>
    </row>
    <row r="37" spans="1:12" ht="34.5" customHeight="1">
      <c r="A37" s="612"/>
      <c r="B37" s="613"/>
      <c r="C37" s="620" t="s">
        <v>987</v>
      </c>
      <c r="D37" s="620"/>
      <c r="E37" s="620"/>
      <c r="F37" s="620"/>
      <c r="G37" s="620" t="s">
        <v>988</v>
      </c>
      <c r="H37" s="620"/>
      <c r="I37" s="620"/>
      <c r="J37" s="632"/>
    </row>
    <row r="38" spans="1:12" ht="43.5" customHeight="1">
      <c r="A38" s="612"/>
      <c r="B38" s="613"/>
      <c r="C38" s="483" t="s">
        <v>152</v>
      </c>
      <c r="D38" s="483" t="s">
        <v>153</v>
      </c>
      <c r="E38" s="483" t="s">
        <v>154</v>
      </c>
      <c r="F38" s="483" t="s">
        <v>113</v>
      </c>
      <c r="G38" s="483" t="s">
        <v>152</v>
      </c>
      <c r="H38" s="483" t="s">
        <v>153</v>
      </c>
      <c r="I38" s="483" t="s">
        <v>154</v>
      </c>
      <c r="J38" s="496" t="s">
        <v>113</v>
      </c>
    </row>
    <row r="39" spans="1:12" ht="26.25" customHeight="1">
      <c r="A39" s="612" t="s">
        <v>252</v>
      </c>
      <c r="B39" s="613"/>
      <c r="C39" s="483" t="s">
        <v>112</v>
      </c>
      <c r="D39" s="483" t="s">
        <v>112</v>
      </c>
      <c r="E39" s="483" t="s">
        <v>112</v>
      </c>
      <c r="F39" s="483" t="s">
        <v>112</v>
      </c>
      <c r="G39" s="483" t="s">
        <v>112</v>
      </c>
      <c r="H39" s="483" t="s">
        <v>112</v>
      </c>
      <c r="I39" s="483" t="s">
        <v>112</v>
      </c>
      <c r="J39" s="496" t="s">
        <v>112</v>
      </c>
    </row>
    <row r="40" spans="1:12" ht="79.5" customHeight="1">
      <c r="A40" s="639" t="s">
        <v>1063</v>
      </c>
      <c r="B40" s="640"/>
      <c r="C40" s="483">
        <v>1</v>
      </c>
      <c r="D40" s="483">
        <v>1</v>
      </c>
      <c r="E40" s="483">
        <v>1</v>
      </c>
      <c r="F40" s="483">
        <v>1</v>
      </c>
      <c r="G40" s="483"/>
      <c r="H40" s="483" t="s">
        <v>112</v>
      </c>
      <c r="I40" s="483" t="s">
        <v>112</v>
      </c>
      <c r="J40" s="496" t="s">
        <v>112</v>
      </c>
    </row>
    <row r="41" spans="1:12" ht="61.5" customHeight="1">
      <c r="A41" s="644" t="s">
        <v>1064</v>
      </c>
      <c r="B41" s="645"/>
      <c r="C41" s="483">
        <v>4</v>
      </c>
      <c r="D41" s="483">
        <v>4</v>
      </c>
      <c r="E41" s="483">
        <v>4</v>
      </c>
      <c r="F41" s="483">
        <v>6</v>
      </c>
      <c r="G41" s="483"/>
      <c r="H41" s="505"/>
      <c r="I41" s="505"/>
      <c r="J41" s="496"/>
    </row>
    <row r="42" spans="1:12" ht="44.25" customHeight="1">
      <c r="A42" s="612" t="s">
        <v>995</v>
      </c>
      <c r="B42" s="613"/>
      <c r="C42" s="483" t="s">
        <v>112</v>
      </c>
      <c r="D42" s="483" t="s">
        <v>112</v>
      </c>
      <c r="E42" s="483" t="s">
        <v>112</v>
      </c>
      <c r="F42" s="483" t="s">
        <v>112</v>
      </c>
      <c r="G42" s="500">
        <f>'N 6,1'!F102</f>
        <v>132768</v>
      </c>
      <c r="H42" s="500">
        <f>'N 6,1'!G102</f>
        <v>132768</v>
      </c>
      <c r="I42" s="500">
        <f>'N 6,1'!H102</f>
        <v>132768</v>
      </c>
      <c r="J42" s="500">
        <f>'N 6,1'!I102</f>
        <v>175768</v>
      </c>
    </row>
    <row r="43" spans="1:12" ht="41.25" customHeight="1">
      <c r="A43" s="614" t="s">
        <v>996</v>
      </c>
      <c r="B43" s="615"/>
      <c r="C43" s="615"/>
      <c r="D43" s="615"/>
      <c r="E43" s="615"/>
      <c r="F43" s="615"/>
      <c r="G43" s="615"/>
      <c r="H43" s="615"/>
      <c r="I43" s="615"/>
      <c r="J43" s="637"/>
      <c r="L43" s="501"/>
    </row>
    <row r="44" spans="1:12" ht="15" customHeight="1">
      <c r="A44" s="614" t="s">
        <v>1033</v>
      </c>
      <c r="B44" s="615"/>
      <c r="C44" s="615"/>
      <c r="D44" s="615"/>
      <c r="E44" s="615"/>
      <c r="F44" s="615"/>
      <c r="G44" s="615"/>
      <c r="H44" s="615"/>
      <c r="I44" s="615"/>
      <c r="J44" s="637"/>
    </row>
    <row r="45" spans="1:12" ht="49.5" customHeight="1">
      <c r="A45" s="614"/>
      <c r="B45" s="615"/>
      <c r="C45" s="615"/>
      <c r="D45" s="615"/>
      <c r="E45" s="615"/>
      <c r="F45" s="615"/>
      <c r="G45" s="615"/>
      <c r="H45" s="615"/>
      <c r="I45" s="615"/>
      <c r="J45" s="637"/>
    </row>
    <row r="46" spans="1:12" ht="17.25" customHeight="1">
      <c r="A46" s="614" t="s">
        <v>992</v>
      </c>
      <c r="B46" s="615"/>
      <c r="C46" s="615"/>
      <c r="D46" s="615"/>
      <c r="E46" s="615"/>
      <c r="F46" s="615"/>
      <c r="G46" s="615"/>
      <c r="H46" s="615"/>
      <c r="I46" s="615"/>
      <c r="J46" s="637"/>
    </row>
    <row r="47" spans="1:12" ht="21.75" customHeight="1" thickBot="1">
      <c r="A47" s="641"/>
      <c r="B47" s="642"/>
      <c r="C47" s="642"/>
      <c r="D47" s="642"/>
      <c r="E47" s="642"/>
      <c r="F47" s="642"/>
      <c r="G47" s="642"/>
      <c r="H47" s="642"/>
      <c r="I47" s="642"/>
      <c r="J47" s="643"/>
    </row>
    <row r="48" spans="1:12" ht="75.75" customHeight="1">
      <c r="A48" s="499" t="s">
        <v>997</v>
      </c>
      <c r="B48" s="618" t="s">
        <v>1034</v>
      </c>
      <c r="C48" s="618"/>
      <c r="D48" s="618"/>
      <c r="E48" s="618"/>
      <c r="F48" s="618"/>
      <c r="G48" s="618"/>
      <c r="H48" s="618"/>
      <c r="I48" s="618"/>
      <c r="J48" s="636"/>
    </row>
    <row r="49" spans="1:10" ht="48" customHeight="1">
      <c r="A49" s="612" t="s">
        <v>151</v>
      </c>
      <c r="B49" s="613"/>
      <c r="C49" s="620" t="s">
        <v>999</v>
      </c>
      <c r="D49" s="620"/>
      <c r="E49" s="620"/>
      <c r="F49" s="620"/>
      <c r="G49" s="620"/>
      <c r="H49" s="620"/>
      <c r="I49" s="620"/>
      <c r="J49" s="632"/>
    </row>
    <row r="50" spans="1:10" ht="27" customHeight="1">
      <c r="A50" s="612"/>
      <c r="B50" s="613"/>
      <c r="C50" s="620" t="s">
        <v>987</v>
      </c>
      <c r="D50" s="620"/>
      <c r="E50" s="620"/>
      <c r="F50" s="620"/>
      <c r="G50" s="620" t="s">
        <v>988</v>
      </c>
      <c r="H50" s="620"/>
      <c r="I50" s="620"/>
      <c r="J50" s="632"/>
    </row>
    <row r="51" spans="1:10" ht="39.6" customHeight="1">
      <c r="A51" s="612"/>
      <c r="B51" s="613"/>
      <c r="C51" s="483" t="s">
        <v>152</v>
      </c>
      <c r="D51" s="483" t="s">
        <v>153</v>
      </c>
      <c r="E51" s="483" t="s">
        <v>154</v>
      </c>
      <c r="F51" s="483" t="s">
        <v>113</v>
      </c>
      <c r="G51" s="483" t="s">
        <v>152</v>
      </c>
      <c r="H51" s="483" t="s">
        <v>153</v>
      </c>
      <c r="I51" s="483" t="s">
        <v>154</v>
      </c>
      <c r="J51" s="496" t="s">
        <v>113</v>
      </c>
    </row>
    <row r="52" spans="1:10">
      <c r="A52" s="612" t="s">
        <v>1000</v>
      </c>
      <c r="B52" s="613"/>
      <c r="C52" s="502"/>
      <c r="D52" s="502"/>
      <c r="E52" s="502"/>
      <c r="F52" s="502"/>
      <c r="G52" s="483" t="s">
        <v>112</v>
      </c>
      <c r="H52" s="483" t="s">
        <v>112</v>
      </c>
      <c r="I52" s="483" t="s">
        <v>112</v>
      </c>
      <c r="J52" s="503" t="str">
        <f>H52</f>
        <v>x</v>
      </c>
    </row>
    <row r="53" spans="1:10">
      <c r="A53" s="646" t="s">
        <v>1001</v>
      </c>
      <c r="B53" s="647"/>
      <c r="C53" s="504">
        <v>9</v>
      </c>
      <c r="D53" s="504">
        <v>9</v>
      </c>
      <c r="E53" s="504">
        <v>9</v>
      </c>
      <c r="F53" s="504">
        <v>10</v>
      </c>
      <c r="G53" s="483" t="s">
        <v>112</v>
      </c>
      <c r="H53" s="483" t="s">
        <v>112</v>
      </c>
      <c r="I53" s="483" t="s">
        <v>112</v>
      </c>
      <c r="J53" s="503" t="str">
        <f>H53</f>
        <v>x</v>
      </c>
    </row>
    <row r="54" spans="1:10" ht="42" customHeight="1">
      <c r="A54" s="612" t="s">
        <v>995</v>
      </c>
      <c r="B54" s="613"/>
      <c r="C54" s="483" t="s">
        <v>112</v>
      </c>
      <c r="D54" s="483" t="s">
        <v>112</v>
      </c>
      <c r="E54" s="483" t="s">
        <v>112</v>
      </c>
      <c r="F54" s="483" t="s">
        <v>112</v>
      </c>
      <c r="G54" s="500">
        <f>'N 6,1'!F104</f>
        <v>57200</v>
      </c>
      <c r="H54" s="500">
        <f>'N 6,1'!G104</f>
        <v>57200</v>
      </c>
      <c r="I54" s="500">
        <f>'N 6,1'!H104</f>
        <v>57200</v>
      </c>
      <c r="J54" s="500">
        <f>'N 6,1'!I104</f>
        <v>63000</v>
      </c>
    </row>
    <row r="55" spans="1:10" ht="48.6" customHeight="1">
      <c r="A55" s="614" t="s">
        <v>1039</v>
      </c>
      <c r="B55" s="648"/>
      <c r="C55" s="648"/>
      <c r="D55" s="648"/>
      <c r="E55" s="648"/>
      <c r="F55" s="648"/>
      <c r="G55" s="648"/>
      <c r="H55" s="648"/>
      <c r="I55" s="648"/>
      <c r="J55" s="649"/>
    </row>
    <row r="56" spans="1:10">
      <c r="A56" s="614" t="s">
        <v>1035</v>
      </c>
      <c r="B56" s="615"/>
      <c r="C56" s="615"/>
      <c r="D56" s="615"/>
      <c r="E56" s="615"/>
      <c r="F56" s="615"/>
      <c r="G56" s="615"/>
      <c r="H56" s="615"/>
      <c r="I56" s="615"/>
      <c r="J56" s="637"/>
    </row>
    <row r="57" spans="1:10" ht="23.4" customHeight="1">
      <c r="A57" s="614"/>
      <c r="B57" s="615"/>
      <c r="C57" s="615"/>
      <c r="D57" s="615"/>
      <c r="E57" s="615"/>
      <c r="F57" s="615"/>
      <c r="G57" s="615"/>
      <c r="H57" s="615"/>
      <c r="I57" s="615"/>
      <c r="J57" s="637"/>
    </row>
    <row r="58" spans="1:10">
      <c r="A58" s="614" t="s">
        <v>1002</v>
      </c>
      <c r="B58" s="615"/>
      <c r="C58" s="615"/>
      <c r="D58" s="615"/>
      <c r="E58" s="615"/>
      <c r="F58" s="615"/>
      <c r="G58" s="615"/>
      <c r="H58" s="615"/>
      <c r="I58" s="615"/>
      <c r="J58" s="637"/>
    </row>
    <row r="59" spans="1:10" ht="29.4" customHeight="1" thickBot="1">
      <c r="A59" s="641"/>
      <c r="B59" s="642"/>
      <c r="C59" s="642"/>
      <c r="D59" s="642"/>
      <c r="E59" s="642"/>
      <c r="F59" s="642"/>
      <c r="G59" s="642"/>
      <c r="H59" s="642"/>
      <c r="I59" s="642"/>
      <c r="J59" s="643"/>
    </row>
    <row r="60" spans="1:10" ht="113.25" customHeight="1">
      <c r="A60" s="499" t="s">
        <v>998</v>
      </c>
      <c r="B60" s="618" t="s">
        <v>1036</v>
      </c>
      <c r="C60" s="619"/>
      <c r="D60" s="619"/>
      <c r="E60" s="619"/>
      <c r="F60" s="619"/>
      <c r="G60" s="619"/>
      <c r="H60" s="619"/>
      <c r="I60" s="619"/>
      <c r="J60" s="631"/>
    </row>
    <row r="61" spans="1:10" ht="44.25" customHeight="1">
      <c r="A61" s="612" t="s">
        <v>151</v>
      </c>
      <c r="B61" s="613"/>
      <c r="C61" s="620" t="s">
        <v>1003</v>
      </c>
      <c r="D61" s="620"/>
      <c r="E61" s="620"/>
      <c r="F61" s="620"/>
      <c r="G61" s="620"/>
      <c r="H61" s="620"/>
      <c r="I61" s="620"/>
      <c r="J61" s="632"/>
    </row>
    <row r="62" spans="1:10" ht="44.25" customHeight="1">
      <c r="A62" s="612"/>
      <c r="B62" s="613"/>
      <c r="C62" s="620" t="s">
        <v>987</v>
      </c>
      <c r="D62" s="620"/>
      <c r="E62" s="620"/>
      <c r="F62" s="620"/>
      <c r="G62" s="620" t="s">
        <v>988</v>
      </c>
      <c r="H62" s="620"/>
      <c r="I62" s="620"/>
      <c r="J62" s="632"/>
    </row>
    <row r="63" spans="1:10" ht="63" customHeight="1">
      <c r="A63" s="612"/>
      <c r="B63" s="613"/>
      <c r="C63" s="483" t="s">
        <v>152</v>
      </c>
      <c r="D63" s="483" t="s">
        <v>153</v>
      </c>
      <c r="E63" s="483" t="s">
        <v>154</v>
      </c>
      <c r="F63" s="483" t="s">
        <v>113</v>
      </c>
      <c r="G63" s="483" t="s">
        <v>152</v>
      </c>
      <c r="H63" s="483" t="s">
        <v>1004</v>
      </c>
      <c r="I63" s="483" t="s">
        <v>154</v>
      </c>
      <c r="J63" s="496" t="s">
        <v>113</v>
      </c>
    </row>
    <row r="64" spans="1:10" ht="34.5" customHeight="1">
      <c r="A64" s="612" t="s">
        <v>1005</v>
      </c>
      <c r="B64" s="613"/>
      <c r="C64" s="483" t="s">
        <v>112</v>
      </c>
      <c r="D64" s="485"/>
      <c r="E64" s="485"/>
      <c r="F64" s="485"/>
      <c r="G64" s="483" t="s">
        <v>112</v>
      </c>
      <c r="H64" s="483" t="s">
        <v>112</v>
      </c>
      <c r="I64" s="483" t="s">
        <v>112</v>
      </c>
      <c r="J64" s="483" t="s">
        <v>112</v>
      </c>
    </row>
    <row r="65" spans="1:11" ht="34.5" customHeight="1">
      <c r="A65" s="612" t="s">
        <v>1037</v>
      </c>
      <c r="B65" s="613"/>
      <c r="C65" s="506">
        <f>F65/4</f>
        <v>48</v>
      </c>
      <c r="D65" s="506">
        <f>(F65/4)*2</f>
        <v>96</v>
      </c>
      <c r="E65" s="506">
        <f>D65+(F65/4)</f>
        <v>144</v>
      </c>
      <c r="F65" s="504">
        <v>192</v>
      </c>
      <c r="G65" s="483"/>
      <c r="H65" s="483" t="s">
        <v>112</v>
      </c>
      <c r="I65" s="483" t="s">
        <v>112</v>
      </c>
      <c r="J65" s="483" t="s">
        <v>112</v>
      </c>
      <c r="K65" s="507">
        <f>'[5]N 8'!J643</f>
        <v>0</v>
      </c>
    </row>
    <row r="66" spans="1:11" ht="34.5" customHeight="1">
      <c r="A66" s="612" t="s">
        <v>251</v>
      </c>
      <c r="B66" s="613"/>
      <c r="C66" s="506">
        <f>F66/4</f>
        <v>28.5</v>
      </c>
      <c r="D66" s="506">
        <f>(F66/4)*2</f>
        <v>57</v>
      </c>
      <c r="E66" s="506">
        <f>D66+(F66/4)</f>
        <v>85.5</v>
      </c>
      <c r="F66" s="504">
        <v>114</v>
      </c>
      <c r="G66" s="483"/>
      <c r="H66" s="483" t="s">
        <v>112</v>
      </c>
      <c r="I66" s="483" t="s">
        <v>112</v>
      </c>
      <c r="J66" s="483" t="s">
        <v>112</v>
      </c>
      <c r="K66" s="507">
        <f>'[5]N 8'!J631</f>
        <v>0</v>
      </c>
    </row>
    <row r="67" spans="1:11" ht="34.5" customHeight="1">
      <c r="A67" s="612" t="s">
        <v>1006</v>
      </c>
      <c r="B67" s="613"/>
      <c r="C67" s="506">
        <f>F67/4</f>
        <v>60</v>
      </c>
      <c r="D67" s="506">
        <f>(F67/4)*2</f>
        <v>120</v>
      </c>
      <c r="E67" s="506">
        <f>D67+(F67/4)</f>
        <v>180</v>
      </c>
      <c r="F67" s="504">
        <v>240</v>
      </c>
      <c r="G67" s="483"/>
      <c r="H67" s="483" t="s">
        <v>112</v>
      </c>
      <c r="I67" s="483" t="s">
        <v>112</v>
      </c>
      <c r="J67" s="483" t="s">
        <v>112</v>
      </c>
      <c r="K67" s="507">
        <f>'[5]N 8'!J642</f>
        <v>0</v>
      </c>
    </row>
    <row r="68" spans="1:11" ht="58.5" customHeight="1">
      <c r="A68" s="612" t="s">
        <v>1007</v>
      </c>
      <c r="B68" s="613"/>
      <c r="C68" s="483" t="s">
        <v>112</v>
      </c>
      <c r="D68" s="483" t="s">
        <v>112</v>
      </c>
      <c r="E68" s="483" t="s">
        <v>112</v>
      </c>
      <c r="F68" s="483" t="s">
        <v>112</v>
      </c>
      <c r="G68" s="500">
        <f>'N 6,1'!F105</f>
        <v>15884.3</v>
      </c>
      <c r="H68" s="500">
        <f>'N 6,1'!G105</f>
        <v>19924.8</v>
      </c>
      <c r="I68" s="500">
        <f>'N 6,1'!H105</f>
        <v>27474.400000000001</v>
      </c>
      <c r="J68" s="500">
        <f>'N 6,1'!I105</f>
        <v>35339.089999999997</v>
      </c>
    </row>
    <row r="69" spans="1:11" ht="43.5" customHeight="1">
      <c r="A69" s="614" t="s">
        <v>1040</v>
      </c>
      <c r="B69" s="615"/>
      <c r="C69" s="615"/>
      <c r="D69" s="615"/>
      <c r="E69" s="615"/>
      <c r="F69" s="615"/>
      <c r="G69" s="615"/>
      <c r="H69" s="615"/>
      <c r="I69" s="615"/>
      <c r="J69" s="637"/>
    </row>
    <row r="70" spans="1:11" ht="33.75" customHeight="1">
      <c r="A70" s="614" t="s">
        <v>1038</v>
      </c>
      <c r="B70" s="615"/>
      <c r="C70" s="615"/>
      <c r="D70" s="615"/>
      <c r="E70" s="615"/>
      <c r="F70" s="615"/>
      <c r="G70" s="615"/>
      <c r="H70" s="615"/>
      <c r="I70" s="615"/>
      <c r="J70" s="637"/>
    </row>
    <row r="71" spans="1:11" ht="33.75" customHeight="1">
      <c r="A71" s="614"/>
      <c r="B71" s="615"/>
      <c r="C71" s="615"/>
      <c r="D71" s="615"/>
      <c r="E71" s="615"/>
      <c r="F71" s="615"/>
      <c r="G71" s="615"/>
      <c r="H71" s="615"/>
      <c r="I71" s="615"/>
      <c r="J71" s="637"/>
    </row>
    <row r="72" spans="1:11" ht="20.25" customHeight="1">
      <c r="A72" s="614" t="s">
        <v>1002</v>
      </c>
      <c r="B72" s="615"/>
      <c r="C72" s="615"/>
      <c r="D72" s="615"/>
      <c r="E72" s="615"/>
      <c r="F72" s="615"/>
      <c r="G72" s="615"/>
      <c r="H72" s="615"/>
      <c r="I72" s="615"/>
      <c r="J72" s="637"/>
    </row>
    <row r="73" spans="1:11" ht="20.25" customHeight="1" thickBot="1">
      <c r="A73" s="641"/>
      <c r="B73" s="642"/>
      <c r="C73" s="642"/>
      <c r="D73" s="642"/>
      <c r="E73" s="642"/>
      <c r="F73" s="642"/>
      <c r="G73" s="642"/>
      <c r="H73" s="642"/>
      <c r="I73" s="642"/>
      <c r="J73" s="643"/>
    </row>
    <row r="74" spans="1:11" ht="129.75" customHeight="1">
      <c r="A74" s="499" t="s">
        <v>1066</v>
      </c>
      <c r="B74" s="618" t="s">
        <v>1065</v>
      </c>
      <c r="C74" s="619"/>
      <c r="D74" s="619"/>
      <c r="E74" s="619"/>
      <c r="F74" s="619"/>
      <c r="G74" s="619"/>
      <c r="H74" s="619"/>
      <c r="I74" s="619"/>
      <c r="J74" s="619"/>
    </row>
    <row r="75" spans="1:11" ht="45.75" customHeight="1">
      <c r="A75" s="612" t="s">
        <v>151</v>
      </c>
      <c r="B75" s="613"/>
      <c r="C75" s="620" t="s">
        <v>1003</v>
      </c>
      <c r="D75" s="620"/>
      <c r="E75" s="620"/>
      <c r="F75" s="620"/>
      <c r="G75" s="620"/>
      <c r="H75" s="620"/>
      <c r="I75" s="620"/>
      <c r="J75" s="620"/>
    </row>
    <row r="76" spans="1:11">
      <c r="A76" s="612"/>
      <c r="B76" s="613"/>
      <c r="C76" s="620" t="s">
        <v>987</v>
      </c>
      <c r="D76" s="620"/>
      <c r="E76" s="620"/>
      <c r="F76" s="620"/>
      <c r="G76" s="620" t="s">
        <v>988</v>
      </c>
      <c r="H76" s="620"/>
      <c r="I76" s="620"/>
      <c r="J76" s="620"/>
    </row>
    <row r="77" spans="1:11" ht="66.599999999999994" customHeight="1">
      <c r="A77" s="612"/>
      <c r="B77" s="613"/>
      <c r="C77" s="483" t="s">
        <v>152</v>
      </c>
      <c r="D77" s="483" t="s">
        <v>153</v>
      </c>
      <c r="E77" s="483" t="s">
        <v>154</v>
      </c>
      <c r="F77" s="483" t="s">
        <v>113</v>
      </c>
      <c r="G77" s="483" t="s">
        <v>152</v>
      </c>
      <c r="H77" s="483" t="s">
        <v>153</v>
      </c>
      <c r="I77" s="483" t="s">
        <v>154</v>
      </c>
      <c r="J77" s="496" t="s">
        <v>113</v>
      </c>
    </row>
    <row r="78" spans="1:11" ht="48" customHeight="1">
      <c r="A78" s="612" t="s">
        <v>252</v>
      </c>
      <c r="B78" s="613"/>
      <c r="C78" s="483" t="s">
        <v>112</v>
      </c>
      <c r="D78" s="483" t="s">
        <v>112</v>
      </c>
      <c r="E78" s="483" t="s">
        <v>112</v>
      </c>
      <c r="F78" s="483" t="s">
        <v>112</v>
      </c>
      <c r="G78" s="483" t="s">
        <v>112</v>
      </c>
      <c r="H78" s="483" t="s">
        <v>112</v>
      </c>
      <c r="I78" s="483" t="s">
        <v>112</v>
      </c>
      <c r="J78" s="483" t="s">
        <v>112</v>
      </c>
    </row>
    <row r="79" spans="1:11" ht="48" customHeight="1">
      <c r="A79" s="610" t="s">
        <v>897</v>
      </c>
      <c r="B79" s="611"/>
      <c r="C79" s="504">
        <v>1</v>
      </c>
      <c r="D79" s="504">
        <v>1</v>
      </c>
      <c r="E79" s="504">
        <v>1</v>
      </c>
      <c r="F79" s="504">
        <v>1</v>
      </c>
      <c r="G79" s="483"/>
      <c r="H79" s="483" t="s">
        <v>112</v>
      </c>
      <c r="I79" s="483" t="s">
        <v>112</v>
      </c>
      <c r="J79" s="496" t="s">
        <v>112</v>
      </c>
    </row>
    <row r="80" spans="1:11" ht="62.25" customHeight="1">
      <c r="A80" s="612" t="s">
        <v>989</v>
      </c>
      <c r="B80" s="613"/>
      <c r="C80" s="483" t="s">
        <v>112</v>
      </c>
      <c r="D80" s="483" t="s">
        <v>112</v>
      </c>
      <c r="E80" s="483" t="s">
        <v>112</v>
      </c>
      <c r="F80" s="483" t="s">
        <v>112</v>
      </c>
      <c r="G80" s="533">
        <f>'N 6.3'!F28</f>
        <v>5800</v>
      </c>
      <c r="H80" s="533">
        <f>'N 6.3'!G28</f>
        <v>5800</v>
      </c>
      <c r="I80" s="533">
        <f>'N 6.3'!H28</f>
        <v>5800</v>
      </c>
      <c r="J80" s="533">
        <f>'N 6.3'!I28</f>
        <v>5800</v>
      </c>
    </row>
    <row r="81" spans="1:10" ht="63" customHeight="1">
      <c r="A81" s="614" t="s">
        <v>1068</v>
      </c>
      <c r="B81" s="615"/>
      <c r="C81" s="615"/>
      <c r="D81" s="615"/>
      <c r="E81" s="615"/>
      <c r="F81" s="615"/>
      <c r="G81" s="615"/>
      <c r="H81" s="615"/>
      <c r="I81" s="615"/>
      <c r="J81" s="615"/>
    </row>
    <row r="82" spans="1:10">
      <c r="A82" s="614" t="s">
        <v>1067</v>
      </c>
      <c r="B82" s="615"/>
      <c r="C82" s="615"/>
      <c r="D82" s="615"/>
      <c r="E82" s="615"/>
      <c r="F82" s="615"/>
      <c r="G82" s="615"/>
      <c r="H82" s="615"/>
      <c r="I82" s="615"/>
      <c r="J82" s="615"/>
    </row>
    <row r="83" spans="1:10">
      <c r="A83" s="614"/>
      <c r="B83" s="615"/>
      <c r="C83" s="615"/>
      <c r="D83" s="615"/>
      <c r="E83" s="615"/>
      <c r="F83" s="615"/>
      <c r="G83" s="615"/>
      <c r="H83" s="615"/>
      <c r="I83" s="615"/>
      <c r="J83" s="615"/>
    </row>
    <row r="84" spans="1:10" ht="20.25" customHeight="1">
      <c r="A84" s="614" t="s">
        <v>1002</v>
      </c>
      <c r="B84" s="615"/>
      <c r="C84" s="615"/>
      <c r="D84" s="615"/>
      <c r="E84" s="615"/>
      <c r="F84" s="615"/>
      <c r="G84" s="615"/>
      <c r="H84" s="615"/>
      <c r="I84" s="615"/>
      <c r="J84" s="615"/>
    </row>
    <row r="85" spans="1:10" ht="20.25" customHeight="1" thickBot="1">
      <c r="A85" s="616"/>
      <c r="B85" s="617"/>
      <c r="C85" s="617"/>
      <c r="D85" s="617"/>
      <c r="E85" s="617"/>
      <c r="F85" s="617"/>
      <c r="G85" s="617"/>
      <c r="H85" s="617"/>
      <c r="I85" s="617"/>
      <c r="J85" s="617"/>
    </row>
  </sheetData>
  <mergeCells count="70">
    <mergeCell ref="A70:J71"/>
    <mergeCell ref="A72:J73"/>
    <mergeCell ref="A64:B64"/>
    <mergeCell ref="A65:B65"/>
    <mergeCell ref="A66:B66"/>
    <mergeCell ref="A67:B67"/>
    <mergeCell ref="A68:B68"/>
    <mergeCell ref="A69:J69"/>
    <mergeCell ref="A58:J59"/>
    <mergeCell ref="B60:J60"/>
    <mergeCell ref="A61:B63"/>
    <mergeCell ref="C61:J61"/>
    <mergeCell ref="C62:F62"/>
    <mergeCell ref="G62:J62"/>
    <mergeCell ref="A55:J55"/>
    <mergeCell ref="A56:J57"/>
    <mergeCell ref="B48:J48"/>
    <mergeCell ref="A49:B51"/>
    <mergeCell ref="C49:J49"/>
    <mergeCell ref="C50:F50"/>
    <mergeCell ref="G50:J50"/>
    <mergeCell ref="A46:J47"/>
    <mergeCell ref="A41:B41"/>
    <mergeCell ref="A52:B52"/>
    <mergeCell ref="A53:B53"/>
    <mergeCell ref="A54:B54"/>
    <mergeCell ref="A39:B39"/>
    <mergeCell ref="A40:B40"/>
    <mergeCell ref="A42:B42"/>
    <mergeCell ref="A43:J43"/>
    <mergeCell ref="A44:J45"/>
    <mergeCell ref="A29:J29"/>
    <mergeCell ref="A30:J31"/>
    <mergeCell ref="A32:J33"/>
    <mergeCell ref="B35:J35"/>
    <mergeCell ref="A36:B38"/>
    <mergeCell ref="C36:J36"/>
    <mergeCell ref="C37:F37"/>
    <mergeCell ref="G37:J37"/>
    <mergeCell ref="A25:B27"/>
    <mergeCell ref="C25:J25"/>
    <mergeCell ref="C26:F26"/>
    <mergeCell ref="G26:J26"/>
    <mergeCell ref="A28:B28"/>
    <mergeCell ref="A78:B78"/>
    <mergeCell ref="H1:J1"/>
    <mergeCell ref="H2:J2"/>
    <mergeCell ref="I3:J3"/>
    <mergeCell ref="A5:J5"/>
    <mergeCell ref="A7:J7"/>
    <mergeCell ref="A9:J9"/>
    <mergeCell ref="A11:J11"/>
    <mergeCell ref="A13:B15"/>
    <mergeCell ref="C13:J13"/>
    <mergeCell ref="C14:F14"/>
    <mergeCell ref="G14:J14"/>
    <mergeCell ref="A18:J18"/>
    <mergeCell ref="A20:G20"/>
    <mergeCell ref="A22:G22"/>
    <mergeCell ref="B24:J24"/>
    <mergeCell ref="B74:J74"/>
    <mergeCell ref="A75:B77"/>
    <mergeCell ref="C75:J75"/>
    <mergeCell ref="C76:F76"/>
    <mergeCell ref="G76:J76"/>
    <mergeCell ref="A79:B79"/>
    <mergeCell ref="A80:B80"/>
    <mergeCell ref="A81:J81"/>
    <mergeCell ref="A82:J83"/>
    <mergeCell ref="A84:J85"/>
  </mergeCells>
  <pageMargins left="0.47" right="0.34" top="0.31" bottom="0.31" header="0.2" footer="0.19"/>
  <pageSetup paperSize="9" scale="9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203"/>
  <sheetViews>
    <sheetView topLeftCell="A7" workbookViewId="0">
      <selection activeCell="A5" sqref="A5"/>
    </sheetView>
  </sheetViews>
  <sheetFormatPr defaultColWidth="9.109375" defaultRowHeight="17.399999999999999"/>
  <cols>
    <col min="1" max="1" width="14.5546875" style="92" customWidth="1"/>
    <col min="2" max="2" width="16.109375" style="92" customWidth="1"/>
    <col min="3" max="3" width="17.5546875" style="92" customWidth="1"/>
    <col min="4" max="4" width="97.44140625" style="180" customWidth="1"/>
    <col min="5" max="5" width="14.44140625" style="92" customWidth="1"/>
    <col min="6" max="6" width="9.109375" style="95"/>
    <col min="7" max="16384" width="9.109375" style="92"/>
  </cols>
  <sheetData>
    <row r="1" spans="1:11" s="510" customFormat="1" ht="25.5" customHeight="1">
      <c r="A1" s="508"/>
      <c r="B1" s="508"/>
      <c r="C1" s="508"/>
      <c r="D1" s="650" t="s">
        <v>284</v>
      </c>
      <c r="E1" s="650"/>
      <c r="F1" s="509"/>
      <c r="G1" s="509"/>
      <c r="H1" s="508"/>
    </row>
    <row r="2" spans="1:11" s="510" customFormat="1" ht="57" customHeight="1">
      <c r="A2" s="508"/>
      <c r="B2" s="508"/>
      <c r="C2" s="508"/>
      <c r="D2" s="651" t="s">
        <v>1008</v>
      </c>
      <c r="E2" s="651"/>
      <c r="F2" s="508"/>
      <c r="G2" s="508"/>
      <c r="H2" s="511"/>
    </row>
    <row r="3" spans="1:11" s="510" customFormat="1" ht="28.5" customHeight="1">
      <c r="A3" s="508"/>
      <c r="B3" s="508"/>
      <c r="C3" s="508"/>
      <c r="D3" s="511"/>
      <c r="E3" s="511" t="s">
        <v>135</v>
      </c>
      <c r="F3" s="508"/>
      <c r="G3" s="508"/>
      <c r="H3" s="511"/>
    </row>
    <row r="4" spans="1:11" s="510" customFormat="1" ht="57.75" customHeight="1">
      <c r="A4" s="652" t="s">
        <v>1072</v>
      </c>
      <c r="B4" s="652"/>
      <c r="C4" s="652"/>
      <c r="D4" s="652"/>
      <c r="E4" s="652"/>
      <c r="F4" s="509"/>
      <c r="G4" s="509"/>
      <c r="H4" s="509"/>
      <c r="I4" s="509"/>
      <c r="J4" s="509"/>
      <c r="K4" s="509"/>
    </row>
    <row r="5" spans="1:11" ht="33.75" customHeight="1">
      <c r="B5" s="181"/>
      <c r="C5" s="181"/>
      <c r="D5" s="181"/>
      <c r="E5" s="181"/>
    </row>
    <row r="6" spans="1:11" ht="42.75" customHeight="1">
      <c r="A6" s="458" t="s">
        <v>239</v>
      </c>
      <c r="B6" s="653" t="s">
        <v>241</v>
      </c>
      <c r="C6" s="136" t="s">
        <v>1009</v>
      </c>
      <c r="D6" s="136" t="s">
        <v>242</v>
      </c>
      <c r="E6" s="136" t="s">
        <v>1041</v>
      </c>
    </row>
    <row r="7" spans="1:11" ht="46.5" customHeight="1">
      <c r="A7" s="458" t="s">
        <v>240</v>
      </c>
      <c r="B7" s="653"/>
      <c r="C7" s="138" t="s">
        <v>1010</v>
      </c>
      <c r="D7" s="139"/>
      <c r="E7" s="139" t="s">
        <v>1011</v>
      </c>
    </row>
    <row r="8" spans="1:11">
      <c r="A8" s="140">
        <v>1105</v>
      </c>
      <c r="B8" s="182"/>
      <c r="C8" s="183"/>
      <c r="D8" s="141" t="s">
        <v>244</v>
      </c>
      <c r="E8" s="184"/>
    </row>
    <row r="9" spans="1:11" ht="48.75" customHeight="1">
      <c r="A9" s="654"/>
      <c r="B9" s="654" t="s">
        <v>1012</v>
      </c>
      <c r="C9" s="654" t="s">
        <v>247</v>
      </c>
      <c r="D9" s="142" t="s">
        <v>1013</v>
      </c>
      <c r="E9" s="657">
        <f>E15+E129</f>
        <v>8114698.0898150001</v>
      </c>
    </row>
    <row r="10" spans="1:11" ht="27" customHeight="1">
      <c r="A10" s="655"/>
      <c r="B10" s="655"/>
      <c r="C10" s="655"/>
      <c r="D10" s="143" t="s">
        <v>1014</v>
      </c>
      <c r="E10" s="658"/>
    </row>
    <row r="11" spans="1:11" ht="144" customHeight="1">
      <c r="A11" s="655"/>
      <c r="B11" s="655"/>
      <c r="C11" s="655"/>
      <c r="D11" s="190" t="s">
        <v>1015</v>
      </c>
      <c r="E11" s="658"/>
    </row>
    <row r="12" spans="1:11" ht="23.25" customHeight="1">
      <c r="A12" s="655"/>
      <c r="B12" s="655"/>
      <c r="C12" s="655"/>
      <c r="D12" s="143" t="s">
        <v>1016</v>
      </c>
      <c r="E12" s="658"/>
    </row>
    <row r="13" spans="1:11" ht="95.25" customHeight="1">
      <c r="A13" s="655"/>
      <c r="B13" s="656"/>
      <c r="C13" s="656"/>
      <c r="D13" s="191" t="s">
        <v>1017</v>
      </c>
      <c r="E13" s="659"/>
    </row>
    <row r="14" spans="1:11" ht="15" customHeight="1">
      <c r="A14" s="655"/>
      <c r="B14" s="185"/>
      <c r="C14" s="186"/>
      <c r="D14" s="144" t="s">
        <v>245</v>
      </c>
      <c r="E14" s="187"/>
    </row>
    <row r="15" spans="1:11" ht="48" customHeight="1">
      <c r="A15" s="655"/>
      <c r="B15" s="660"/>
      <c r="C15" s="660"/>
      <c r="D15" s="142" t="s">
        <v>1013</v>
      </c>
      <c r="E15" s="657">
        <f>'N 9.1'!J28</f>
        <v>7834790.9998150002</v>
      </c>
    </row>
    <row r="16" spans="1:11" ht="24.75" customHeight="1">
      <c r="A16" s="655"/>
      <c r="B16" s="661"/>
      <c r="C16" s="661"/>
      <c r="D16" s="143" t="s">
        <v>1018</v>
      </c>
      <c r="E16" s="658"/>
    </row>
    <row r="17" spans="1:5" ht="147" customHeight="1">
      <c r="A17" s="655"/>
      <c r="B17" s="661"/>
      <c r="C17" s="661"/>
      <c r="D17" s="190" t="s">
        <v>1015</v>
      </c>
      <c r="E17" s="658"/>
    </row>
    <row r="18" spans="1:5" ht="24" customHeight="1">
      <c r="A18" s="655"/>
      <c r="B18" s="661"/>
      <c r="C18" s="661"/>
      <c r="D18" s="143" t="s">
        <v>1019</v>
      </c>
      <c r="E18" s="658"/>
    </row>
    <row r="19" spans="1:5" ht="28.5" customHeight="1">
      <c r="A19" s="655"/>
      <c r="B19" s="662"/>
      <c r="C19" s="662"/>
      <c r="D19" s="195" t="s">
        <v>1020</v>
      </c>
      <c r="E19" s="659"/>
    </row>
    <row r="20" spans="1:5" ht="18" hidden="1" customHeight="1">
      <c r="A20" s="655"/>
      <c r="B20" s="660" t="s">
        <v>200</v>
      </c>
      <c r="C20" s="660" t="s">
        <v>201</v>
      </c>
      <c r="D20" s="188" t="s">
        <v>202</v>
      </c>
      <c r="E20" s="663"/>
    </row>
    <row r="21" spans="1:5" ht="17.25" hidden="1" customHeight="1">
      <c r="A21" s="655"/>
      <c r="B21" s="661"/>
      <c r="C21" s="661"/>
      <c r="D21" s="143" t="s">
        <v>203</v>
      </c>
      <c r="E21" s="664"/>
    </row>
    <row r="22" spans="1:5" ht="15.6" hidden="1" customHeight="1">
      <c r="A22" s="655"/>
      <c r="B22" s="662"/>
      <c r="C22" s="662"/>
      <c r="D22" s="147" t="s">
        <v>204</v>
      </c>
      <c r="E22" s="665"/>
    </row>
    <row r="23" spans="1:5" ht="21" hidden="1" customHeight="1">
      <c r="A23" s="655"/>
      <c r="B23" s="189"/>
      <c r="C23" s="189"/>
      <c r="D23" s="144" t="s">
        <v>205</v>
      </c>
      <c r="E23" s="187"/>
    </row>
    <row r="24" spans="1:5" ht="13.5" hidden="1" customHeight="1">
      <c r="A24" s="655"/>
      <c r="B24" s="660" t="s">
        <v>200</v>
      </c>
      <c r="C24" s="660" t="s">
        <v>201</v>
      </c>
      <c r="D24" s="188" t="s">
        <v>206</v>
      </c>
      <c r="E24" s="663"/>
    </row>
    <row r="25" spans="1:5" ht="20.25" hidden="1" customHeight="1">
      <c r="A25" s="655"/>
      <c r="B25" s="661"/>
      <c r="C25" s="661"/>
      <c r="D25" s="143" t="s">
        <v>207</v>
      </c>
      <c r="E25" s="664"/>
    </row>
    <row r="26" spans="1:5" ht="12.75" hidden="1" customHeight="1">
      <c r="A26" s="656"/>
      <c r="B26" s="662"/>
      <c r="C26" s="662"/>
      <c r="D26" s="147" t="s">
        <v>208</v>
      </c>
      <c r="E26" s="665"/>
    </row>
    <row r="27" spans="1:5" hidden="1">
      <c r="A27" s="140">
        <v>1107</v>
      </c>
      <c r="B27" s="182"/>
      <c r="C27" s="183"/>
      <c r="D27" s="141" t="s">
        <v>194</v>
      </c>
      <c r="E27" s="184"/>
    </row>
    <row r="28" spans="1:5" ht="28.5" hidden="1" customHeight="1">
      <c r="A28" s="654"/>
      <c r="B28" s="654"/>
      <c r="C28" s="654"/>
      <c r="D28" s="142"/>
      <c r="E28" s="657"/>
    </row>
    <row r="29" spans="1:5" ht="13.5" hidden="1" customHeight="1">
      <c r="A29" s="655"/>
      <c r="B29" s="655"/>
      <c r="C29" s="655"/>
      <c r="D29" s="143" t="s">
        <v>195</v>
      </c>
      <c r="E29" s="658"/>
    </row>
    <row r="30" spans="1:5" hidden="1">
      <c r="A30" s="655"/>
      <c r="B30" s="655"/>
      <c r="C30" s="655"/>
      <c r="D30" s="190"/>
      <c r="E30" s="658"/>
    </row>
    <row r="31" spans="1:5" hidden="1">
      <c r="A31" s="655"/>
      <c r="B31" s="655"/>
      <c r="C31" s="655"/>
      <c r="D31" s="143" t="s">
        <v>196</v>
      </c>
      <c r="E31" s="658"/>
    </row>
    <row r="32" spans="1:5" ht="25.5" hidden="1" customHeight="1">
      <c r="A32" s="655"/>
      <c r="B32" s="656"/>
      <c r="C32" s="656"/>
      <c r="D32" s="191"/>
      <c r="E32" s="659"/>
    </row>
    <row r="33" spans="1:5" ht="15" hidden="1" customHeight="1">
      <c r="A33" s="655"/>
      <c r="B33" s="185"/>
      <c r="C33" s="186"/>
      <c r="D33" s="144" t="s">
        <v>197</v>
      </c>
      <c r="E33" s="187"/>
    </row>
    <row r="34" spans="1:5" ht="54" hidden="1" customHeight="1">
      <c r="A34" s="655"/>
      <c r="B34" s="660"/>
      <c r="C34" s="660"/>
      <c r="D34" s="142"/>
      <c r="E34" s="657"/>
    </row>
    <row r="35" spans="1:5" hidden="1">
      <c r="A35" s="655"/>
      <c r="B35" s="661"/>
      <c r="C35" s="661"/>
      <c r="D35" s="143" t="s">
        <v>198</v>
      </c>
      <c r="E35" s="658"/>
    </row>
    <row r="36" spans="1:5" hidden="1">
      <c r="A36" s="655"/>
      <c r="B36" s="661"/>
      <c r="C36" s="661"/>
      <c r="D36" s="190"/>
      <c r="E36" s="658"/>
    </row>
    <row r="37" spans="1:5" hidden="1">
      <c r="A37" s="655"/>
      <c r="B37" s="661"/>
      <c r="C37" s="661"/>
      <c r="D37" s="143" t="s">
        <v>199</v>
      </c>
      <c r="E37" s="658"/>
    </row>
    <row r="38" spans="1:5" ht="16.5" hidden="1" customHeight="1">
      <c r="A38" s="655"/>
      <c r="B38" s="662"/>
      <c r="C38" s="662"/>
      <c r="D38" s="192"/>
      <c r="E38" s="659"/>
    </row>
    <row r="39" spans="1:5" hidden="1">
      <c r="A39" s="140"/>
      <c r="B39" s="182"/>
      <c r="C39" s="183"/>
      <c r="D39" s="141" t="s">
        <v>194</v>
      </c>
      <c r="E39" s="184"/>
    </row>
    <row r="40" spans="1:5" ht="15" hidden="1" customHeight="1">
      <c r="A40" s="654"/>
      <c r="B40" s="654"/>
      <c r="C40" s="654"/>
      <c r="D40" s="142"/>
      <c r="E40" s="657"/>
    </row>
    <row r="41" spans="1:5" ht="13.5" hidden="1" customHeight="1">
      <c r="A41" s="655"/>
      <c r="B41" s="655"/>
      <c r="C41" s="655"/>
      <c r="D41" s="143" t="s">
        <v>195</v>
      </c>
      <c r="E41" s="658"/>
    </row>
    <row r="42" spans="1:5" ht="20.25" hidden="1" customHeight="1">
      <c r="A42" s="655"/>
      <c r="B42" s="655"/>
      <c r="C42" s="655"/>
      <c r="D42" s="190"/>
      <c r="E42" s="658"/>
    </row>
    <row r="43" spans="1:5" hidden="1">
      <c r="A43" s="655"/>
      <c r="B43" s="655"/>
      <c r="C43" s="655"/>
      <c r="D43" s="143" t="s">
        <v>196</v>
      </c>
      <c r="E43" s="658"/>
    </row>
    <row r="44" spans="1:5" ht="29.25" hidden="1" customHeight="1">
      <c r="A44" s="655"/>
      <c r="B44" s="656"/>
      <c r="C44" s="656"/>
      <c r="D44" s="191"/>
      <c r="E44" s="659"/>
    </row>
    <row r="45" spans="1:5" ht="15" hidden="1" customHeight="1">
      <c r="A45" s="655"/>
      <c r="B45" s="185"/>
      <c r="C45" s="186"/>
      <c r="D45" s="144" t="s">
        <v>197</v>
      </c>
      <c r="E45" s="187"/>
    </row>
    <row r="46" spans="1:5" ht="16.5" hidden="1" customHeight="1">
      <c r="A46" s="655"/>
      <c r="B46" s="660"/>
      <c r="C46" s="660"/>
      <c r="D46" s="142"/>
      <c r="E46" s="657"/>
    </row>
    <row r="47" spans="1:5" hidden="1">
      <c r="A47" s="655"/>
      <c r="B47" s="661"/>
      <c r="C47" s="661"/>
      <c r="D47" s="143" t="s">
        <v>198</v>
      </c>
      <c r="E47" s="658"/>
    </row>
    <row r="48" spans="1:5" ht="132.75" hidden="1" customHeight="1">
      <c r="A48" s="655"/>
      <c r="B48" s="661"/>
      <c r="C48" s="661"/>
      <c r="D48" s="193"/>
      <c r="E48" s="658"/>
    </row>
    <row r="49" spans="1:5" hidden="1">
      <c r="A49" s="655"/>
      <c r="B49" s="661"/>
      <c r="C49" s="661"/>
      <c r="D49" s="143" t="s">
        <v>199</v>
      </c>
      <c r="E49" s="658"/>
    </row>
    <row r="50" spans="1:5" ht="42.75" hidden="1" customHeight="1">
      <c r="A50" s="655"/>
      <c r="B50" s="662"/>
      <c r="C50" s="662"/>
      <c r="D50" s="192"/>
      <c r="E50" s="659"/>
    </row>
    <row r="51" spans="1:5" ht="15" hidden="1" customHeight="1">
      <c r="A51" s="655"/>
      <c r="B51" s="185"/>
      <c r="C51" s="185"/>
      <c r="D51" s="144" t="s">
        <v>209</v>
      </c>
      <c r="E51" s="187"/>
    </row>
    <row r="52" spans="1:5" ht="12.75" hidden="1" customHeight="1">
      <c r="A52" s="655"/>
      <c r="B52" s="660" t="s">
        <v>200</v>
      </c>
      <c r="C52" s="660" t="s">
        <v>201</v>
      </c>
      <c r="D52" s="188" t="s">
        <v>202</v>
      </c>
      <c r="E52" s="663"/>
    </row>
    <row r="53" spans="1:5" ht="12.75" hidden="1" customHeight="1">
      <c r="A53" s="655"/>
      <c r="B53" s="661"/>
      <c r="C53" s="661"/>
      <c r="D53" s="143" t="s">
        <v>203</v>
      </c>
      <c r="E53" s="664"/>
    </row>
    <row r="54" spans="1:5" ht="12.75" hidden="1" customHeight="1">
      <c r="A54" s="655"/>
      <c r="B54" s="662"/>
      <c r="C54" s="662"/>
      <c r="D54" s="147" t="s">
        <v>204</v>
      </c>
      <c r="E54" s="665"/>
    </row>
    <row r="55" spans="1:5" ht="12.75" hidden="1" customHeight="1">
      <c r="A55" s="655"/>
      <c r="B55" s="189"/>
      <c r="C55" s="189"/>
      <c r="D55" s="144" t="s">
        <v>205</v>
      </c>
      <c r="E55" s="187"/>
    </row>
    <row r="56" spans="1:5" ht="12.75" hidden="1" customHeight="1">
      <c r="A56" s="655"/>
      <c r="B56" s="660" t="s">
        <v>200</v>
      </c>
      <c r="C56" s="660" t="s">
        <v>201</v>
      </c>
      <c r="D56" s="188" t="s">
        <v>206</v>
      </c>
      <c r="E56" s="663"/>
    </row>
    <row r="57" spans="1:5" ht="12.75" hidden="1" customHeight="1">
      <c r="A57" s="655"/>
      <c r="B57" s="661"/>
      <c r="C57" s="661"/>
      <c r="D57" s="143" t="s">
        <v>207</v>
      </c>
      <c r="E57" s="664"/>
    </row>
    <row r="58" spans="1:5" ht="15" hidden="1" customHeight="1">
      <c r="A58" s="656"/>
      <c r="B58" s="662"/>
      <c r="C58" s="662"/>
      <c r="D58" s="147" t="s">
        <v>208</v>
      </c>
      <c r="E58" s="665"/>
    </row>
    <row r="59" spans="1:5" hidden="1">
      <c r="A59" s="140"/>
      <c r="B59" s="182"/>
      <c r="C59" s="183"/>
      <c r="D59" s="141" t="s">
        <v>194</v>
      </c>
      <c r="E59" s="184"/>
    </row>
    <row r="60" spans="1:5" ht="19.5" hidden="1" customHeight="1">
      <c r="A60" s="654"/>
      <c r="B60" s="654"/>
      <c r="C60" s="654"/>
      <c r="D60" s="142"/>
      <c r="E60" s="657"/>
    </row>
    <row r="61" spans="1:5" ht="13.5" hidden="1" customHeight="1">
      <c r="A61" s="655"/>
      <c r="B61" s="655"/>
      <c r="C61" s="655"/>
      <c r="D61" s="143" t="s">
        <v>195</v>
      </c>
      <c r="E61" s="658"/>
    </row>
    <row r="62" spans="1:5" hidden="1">
      <c r="A62" s="655"/>
      <c r="B62" s="655"/>
      <c r="C62" s="655"/>
      <c r="D62" s="190"/>
      <c r="E62" s="658"/>
    </row>
    <row r="63" spans="1:5" hidden="1">
      <c r="A63" s="655"/>
      <c r="B63" s="655"/>
      <c r="C63" s="655"/>
      <c r="D63" s="143" t="s">
        <v>196</v>
      </c>
      <c r="E63" s="658"/>
    </row>
    <row r="64" spans="1:5" hidden="1">
      <c r="A64" s="655"/>
      <c r="B64" s="656"/>
      <c r="C64" s="656"/>
      <c r="D64" s="191"/>
      <c r="E64" s="659"/>
    </row>
    <row r="65" spans="1:5" ht="15" hidden="1" customHeight="1">
      <c r="A65" s="655"/>
      <c r="B65" s="185"/>
      <c r="C65" s="186"/>
      <c r="D65" s="144" t="s">
        <v>197</v>
      </c>
      <c r="E65" s="187"/>
    </row>
    <row r="66" spans="1:5" ht="17.25" hidden="1" customHeight="1">
      <c r="A66" s="655"/>
      <c r="B66" s="660"/>
      <c r="C66" s="660"/>
      <c r="D66" s="142"/>
      <c r="E66" s="657"/>
    </row>
    <row r="67" spans="1:5" hidden="1">
      <c r="A67" s="655"/>
      <c r="B67" s="661"/>
      <c r="C67" s="661"/>
      <c r="D67" s="143" t="s">
        <v>198</v>
      </c>
      <c r="E67" s="658"/>
    </row>
    <row r="68" spans="1:5" ht="63" hidden="1" customHeight="1">
      <c r="A68" s="655"/>
      <c r="B68" s="661"/>
      <c r="C68" s="661"/>
      <c r="D68" s="194"/>
      <c r="E68" s="658"/>
    </row>
    <row r="69" spans="1:5" hidden="1">
      <c r="A69" s="655"/>
      <c r="B69" s="661"/>
      <c r="C69" s="661"/>
      <c r="D69" s="143" t="s">
        <v>199</v>
      </c>
      <c r="E69" s="658"/>
    </row>
    <row r="70" spans="1:5" ht="63.75" hidden="1" customHeight="1">
      <c r="A70" s="655"/>
      <c r="B70" s="662"/>
      <c r="C70" s="662"/>
      <c r="D70" s="195"/>
      <c r="E70" s="659"/>
    </row>
    <row r="71" spans="1:5" ht="15" hidden="1" customHeight="1">
      <c r="A71" s="655"/>
      <c r="B71" s="185"/>
      <c r="C71" s="185"/>
      <c r="D71" s="144" t="s">
        <v>209</v>
      </c>
      <c r="E71" s="187"/>
    </row>
    <row r="72" spans="1:5" ht="12.75" hidden="1" customHeight="1">
      <c r="A72" s="655"/>
      <c r="B72" s="660" t="s">
        <v>200</v>
      </c>
      <c r="C72" s="660" t="s">
        <v>201</v>
      </c>
      <c r="D72" s="188" t="s">
        <v>202</v>
      </c>
      <c r="E72" s="663"/>
    </row>
    <row r="73" spans="1:5" ht="12.75" hidden="1" customHeight="1">
      <c r="A73" s="655"/>
      <c r="B73" s="661"/>
      <c r="C73" s="661"/>
      <c r="D73" s="143" t="s">
        <v>203</v>
      </c>
      <c r="E73" s="664"/>
    </row>
    <row r="74" spans="1:5" ht="12.75" hidden="1" customHeight="1">
      <c r="A74" s="655"/>
      <c r="B74" s="662"/>
      <c r="C74" s="662"/>
      <c r="D74" s="147" t="s">
        <v>204</v>
      </c>
      <c r="E74" s="665"/>
    </row>
    <row r="75" spans="1:5" ht="12.75" hidden="1" customHeight="1">
      <c r="A75" s="655"/>
      <c r="B75" s="189"/>
      <c r="C75" s="189"/>
      <c r="D75" s="144" t="s">
        <v>205</v>
      </c>
      <c r="E75" s="187"/>
    </row>
    <row r="76" spans="1:5" ht="12.75" hidden="1" customHeight="1">
      <c r="A76" s="655"/>
      <c r="B76" s="660" t="s">
        <v>200</v>
      </c>
      <c r="C76" s="660" t="s">
        <v>201</v>
      </c>
      <c r="D76" s="188" t="s">
        <v>206</v>
      </c>
      <c r="E76" s="663"/>
    </row>
    <row r="77" spans="1:5" ht="12.75" hidden="1" customHeight="1">
      <c r="A77" s="655"/>
      <c r="B77" s="661"/>
      <c r="C77" s="661"/>
      <c r="D77" s="143" t="s">
        <v>207</v>
      </c>
      <c r="E77" s="664"/>
    </row>
    <row r="78" spans="1:5" ht="15" hidden="1" customHeight="1">
      <c r="A78" s="656"/>
      <c r="B78" s="662"/>
      <c r="C78" s="662"/>
      <c r="D78" s="147" t="s">
        <v>208</v>
      </c>
      <c r="E78" s="665"/>
    </row>
    <row r="79" spans="1:5" hidden="1">
      <c r="A79" s="140"/>
      <c r="B79" s="182"/>
      <c r="C79" s="183"/>
      <c r="D79" s="141" t="s">
        <v>194</v>
      </c>
      <c r="E79" s="184"/>
    </row>
    <row r="80" spans="1:5" ht="20.25" hidden="1" customHeight="1">
      <c r="A80" s="654"/>
      <c r="B80" s="654"/>
      <c r="C80" s="654"/>
      <c r="E80" s="657"/>
    </row>
    <row r="81" spans="1:5" ht="13.5" hidden="1" customHeight="1">
      <c r="A81" s="655"/>
      <c r="B81" s="655"/>
      <c r="C81" s="655"/>
      <c r="D81" s="143" t="s">
        <v>195</v>
      </c>
      <c r="E81" s="658"/>
    </row>
    <row r="82" spans="1:5" ht="60" hidden="1" customHeight="1">
      <c r="A82" s="655"/>
      <c r="B82" s="655"/>
      <c r="C82" s="655"/>
      <c r="D82" s="196"/>
      <c r="E82" s="658"/>
    </row>
    <row r="83" spans="1:5" hidden="1">
      <c r="A83" s="655"/>
      <c r="B83" s="655"/>
      <c r="C83" s="655"/>
      <c r="D83" s="143" t="s">
        <v>196</v>
      </c>
      <c r="E83" s="658"/>
    </row>
    <row r="84" spans="1:5" hidden="1">
      <c r="A84" s="655"/>
      <c r="B84" s="656"/>
      <c r="C84" s="656"/>
      <c r="D84" s="197"/>
      <c r="E84" s="659"/>
    </row>
    <row r="85" spans="1:5" ht="15" hidden="1" customHeight="1">
      <c r="A85" s="655"/>
      <c r="B85" s="185"/>
      <c r="C85" s="186"/>
      <c r="D85" s="144" t="s">
        <v>197</v>
      </c>
      <c r="E85" s="187"/>
    </row>
    <row r="86" spans="1:5" ht="27.75" hidden="1" customHeight="1">
      <c r="A86" s="655"/>
      <c r="B86" s="660"/>
      <c r="C86" s="660"/>
      <c r="D86" s="142"/>
      <c r="E86" s="657"/>
    </row>
    <row r="87" spans="1:5" hidden="1">
      <c r="A87" s="655"/>
      <c r="B87" s="661"/>
      <c r="C87" s="661"/>
      <c r="D87" s="143" t="s">
        <v>198</v>
      </c>
      <c r="E87" s="658"/>
    </row>
    <row r="88" spans="1:5" ht="47.25" hidden="1" customHeight="1">
      <c r="A88" s="655"/>
      <c r="B88" s="661"/>
      <c r="C88" s="661"/>
      <c r="D88" s="195"/>
      <c r="E88" s="658"/>
    </row>
    <row r="89" spans="1:5" hidden="1">
      <c r="A89" s="655"/>
      <c r="B89" s="661"/>
      <c r="C89" s="661"/>
      <c r="D89" s="143" t="s">
        <v>199</v>
      </c>
      <c r="E89" s="658"/>
    </row>
    <row r="90" spans="1:5" ht="24.75" hidden="1" customHeight="1">
      <c r="A90" s="655"/>
      <c r="B90" s="662"/>
      <c r="C90" s="662"/>
      <c r="D90" s="192"/>
      <c r="E90" s="659"/>
    </row>
    <row r="91" spans="1:5" ht="15" hidden="1" customHeight="1">
      <c r="A91" s="655"/>
      <c r="B91" s="185"/>
      <c r="C91" s="185"/>
      <c r="D91" s="144" t="s">
        <v>209</v>
      </c>
      <c r="E91" s="187"/>
    </row>
    <row r="92" spans="1:5" ht="12.75" hidden="1" customHeight="1">
      <c r="A92" s="655"/>
      <c r="B92" s="660" t="s">
        <v>200</v>
      </c>
      <c r="C92" s="660" t="s">
        <v>201</v>
      </c>
      <c r="D92" s="188" t="s">
        <v>202</v>
      </c>
      <c r="E92" s="663"/>
    </row>
    <row r="93" spans="1:5" ht="12.75" hidden="1" customHeight="1">
      <c r="A93" s="655"/>
      <c r="B93" s="661"/>
      <c r="C93" s="661"/>
      <c r="D93" s="143" t="s">
        <v>203</v>
      </c>
      <c r="E93" s="664"/>
    </row>
    <row r="94" spans="1:5" ht="12.75" hidden="1" customHeight="1">
      <c r="A94" s="655"/>
      <c r="B94" s="662"/>
      <c r="C94" s="662"/>
      <c r="D94" s="147" t="s">
        <v>204</v>
      </c>
      <c r="E94" s="665"/>
    </row>
    <row r="95" spans="1:5" ht="12.75" hidden="1" customHeight="1">
      <c r="A95" s="655"/>
      <c r="B95" s="189"/>
      <c r="C95" s="189"/>
      <c r="D95" s="144" t="s">
        <v>205</v>
      </c>
      <c r="E95" s="187"/>
    </row>
    <row r="96" spans="1:5" ht="12.75" hidden="1" customHeight="1">
      <c r="A96" s="655"/>
      <c r="B96" s="660" t="s">
        <v>200</v>
      </c>
      <c r="C96" s="660" t="s">
        <v>201</v>
      </c>
      <c r="D96" s="188" t="s">
        <v>206</v>
      </c>
      <c r="E96" s="663"/>
    </row>
    <row r="97" spans="1:6" ht="12.75" hidden="1" customHeight="1">
      <c r="A97" s="655"/>
      <c r="B97" s="661"/>
      <c r="C97" s="661"/>
      <c r="D97" s="143" t="s">
        <v>207</v>
      </c>
      <c r="E97" s="664"/>
    </row>
    <row r="98" spans="1:6" ht="15" hidden="1" customHeight="1">
      <c r="A98" s="656"/>
      <c r="B98" s="662"/>
      <c r="C98" s="662"/>
      <c r="D98" s="147" t="s">
        <v>208</v>
      </c>
      <c r="E98" s="665"/>
    </row>
    <row r="99" spans="1:6" hidden="1">
      <c r="A99" s="140"/>
      <c r="B99" s="182"/>
      <c r="C99" s="183"/>
      <c r="D99" s="141" t="s">
        <v>194</v>
      </c>
      <c r="E99" s="184"/>
    </row>
    <row r="100" spans="1:6" ht="38.25" hidden="1" customHeight="1">
      <c r="A100" s="198"/>
      <c r="B100" s="654"/>
      <c r="C100" s="654"/>
      <c r="D100" s="197"/>
      <c r="E100" s="657"/>
    </row>
    <row r="101" spans="1:6" ht="13.5" hidden="1" customHeight="1">
      <c r="A101" s="198"/>
      <c r="B101" s="655"/>
      <c r="C101" s="655"/>
      <c r="D101" s="143" t="s">
        <v>195</v>
      </c>
      <c r="E101" s="658"/>
    </row>
    <row r="102" spans="1:6" ht="52.5" hidden="1" customHeight="1">
      <c r="A102" s="198"/>
      <c r="B102" s="655"/>
      <c r="C102" s="655"/>
      <c r="D102" s="197"/>
      <c r="E102" s="658"/>
    </row>
    <row r="103" spans="1:6" hidden="1">
      <c r="A103" s="198"/>
      <c r="B103" s="655"/>
      <c r="C103" s="655"/>
      <c r="D103" s="143" t="s">
        <v>196</v>
      </c>
      <c r="E103" s="658"/>
    </row>
    <row r="104" spans="1:6" ht="33" hidden="1" customHeight="1">
      <c r="A104" s="198"/>
      <c r="B104" s="656"/>
      <c r="C104" s="656"/>
      <c r="D104" s="197"/>
      <c r="E104" s="659"/>
    </row>
    <row r="105" spans="1:6" ht="15" hidden="1" customHeight="1">
      <c r="A105" s="198"/>
      <c r="B105" s="185"/>
      <c r="C105" s="186"/>
      <c r="D105" s="144" t="s">
        <v>197</v>
      </c>
      <c r="E105" s="187"/>
    </row>
    <row r="106" spans="1:6" ht="27.75" hidden="1" customHeight="1">
      <c r="A106" s="198"/>
      <c r="B106" s="660"/>
      <c r="C106" s="660"/>
      <c r="D106" s="197"/>
      <c r="E106" s="657"/>
    </row>
    <row r="107" spans="1:6" hidden="1">
      <c r="A107" s="198"/>
      <c r="B107" s="661"/>
      <c r="C107" s="661"/>
      <c r="D107" s="143" t="s">
        <v>198</v>
      </c>
      <c r="E107" s="658"/>
    </row>
    <row r="108" spans="1:6" ht="55.5" hidden="1" customHeight="1">
      <c r="A108" s="198"/>
      <c r="B108" s="661"/>
      <c r="C108" s="661"/>
      <c r="D108" s="197"/>
      <c r="E108" s="658"/>
    </row>
    <row r="109" spans="1:6" hidden="1">
      <c r="A109" s="198"/>
      <c r="B109" s="661"/>
      <c r="C109" s="661"/>
      <c r="D109" s="143" t="s">
        <v>199</v>
      </c>
      <c r="E109" s="658"/>
    </row>
    <row r="110" spans="1:6" ht="32.25" hidden="1" customHeight="1">
      <c r="A110" s="198"/>
      <c r="B110" s="662"/>
      <c r="C110" s="662"/>
      <c r="D110" s="197"/>
      <c r="E110" s="659"/>
    </row>
    <row r="111" spans="1:6" hidden="1">
      <c r="A111" s="199"/>
      <c r="B111" s="182"/>
      <c r="C111" s="183"/>
      <c r="D111" s="141" t="s">
        <v>194</v>
      </c>
      <c r="E111" s="184"/>
      <c r="F111" s="92"/>
    </row>
    <row r="112" spans="1:6" ht="13.5" hidden="1" customHeight="1">
      <c r="A112" s="148"/>
      <c r="B112" s="666"/>
      <c r="C112" s="666"/>
      <c r="D112" s="200"/>
      <c r="E112" s="657"/>
      <c r="F112" s="92"/>
    </row>
    <row r="113" spans="1:6" ht="13.5" hidden="1" customHeight="1">
      <c r="A113" s="149"/>
      <c r="B113" s="666"/>
      <c r="C113" s="666"/>
      <c r="D113" s="201" t="s">
        <v>195</v>
      </c>
      <c r="E113" s="658"/>
      <c r="F113" s="92"/>
    </row>
    <row r="114" spans="1:6" ht="44.25" hidden="1" customHeight="1">
      <c r="A114" s="149"/>
      <c r="B114" s="666"/>
      <c r="C114" s="666"/>
      <c r="D114" s="202"/>
      <c r="E114" s="658"/>
      <c r="F114" s="92"/>
    </row>
    <row r="115" spans="1:6" hidden="1">
      <c r="A115" s="149"/>
      <c r="B115" s="666"/>
      <c r="C115" s="666"/>
      <c r="D115" s="201" t="s">
        <v>196</v>
      </c>
      <c r="E115" s="658"/>
      <c r="F115" s="92"/>
    </row>
    <row r="116" spans="1:6" hidden="1">
      <c r="A116" s="149"/>
      <c r="B116" s="666"/>
      <c r="C116" s="666"/>
      <c r="D116" s="203"/>
      <c r="E116" s="659"/>
      <c r="F116" s="92"/>
    </row>
    <row r="117" spans="1:6" ht="15" hidden="1" customHeight="1">
      <c r="A117" s="149"/>
      <c r="B117" s="185"/>
      <c r="C117" s="186"/>
      <c r="D117" s="144" t="s">
        <v>197</v>
      </c>
      <c r="E117" s="187"/>
      <c r="F117" s="92"/>
    </row>
    <row r="118" spans="1:6" ht="12.75" hidden="1" customHeight="1">
      <c r="A118" s="149"/>
      <c r="B118" s="660"/>
      <c r="C118" s="660"/>
      <c r="D118" s="200"/>
      <c r="E118" s="657"/>
      <c r="F118" s="92"/>
    </row>
    <row r="119" spans="1:6" hidden="1">
      <c r="A119" s="149"/>
      <c r="B119" s="661"/>
      <c r="C119" s="661"/>
      <c r="D119" s="201" t="s">
        <v>198</v>
      </c>
      <c r="E119" s="658"/>
      <c r="F119" s="92"/>
    </row>
    <row r="120" spans="1:6" hidden="1">
      <c r="A120" s="149"/>
      <c r="B120" s="661"/>
      <c r="C120" s="661"/>
      <c r="D120" s="202"/>
      <c r="E120" s="658"/>
      <c r="F120" s="92"/>
    </row>
    <row r="121" spans="1:6" hidden="1">
      <c r="A121" s="149"/>
      <c r="B121" s="661"/>
      <c r="C121" s="661"/>
      <c r="D121" s="201" t="s">
        <v>199</v>
      </c>
      <c r="E121" s="658"/>
      <c r="F121" s="92"/>
    </row>
    <row r="122" spans="1:6" ht="30" hidden="1" customHeight="1">
      <c r="A122" s="150"/>
      <c r="B122" s="662"/>
      <c r="C122" s="662"/>
      <c r="D122" s="202"/>
      <c r="E122" s="659"/>
      <c r="F122" s="92"/>
    </row>
    <row r="123" spans="1:6" ht="19.5" hidden="1" customHeight="1">
      <c r="E123" s="204"/>
    </row>
    <row r="124" spans="1:6" ht="19.5" hidden="1" customHeight="1">
      <c r="E124" s="204"/>
    </row>
    <row r="125" spans="1:6" hidden="1">
      <c r="A125" s="205"/>
    </row>
    <row r="126" spans="1:6" ht="36" hidden="1" customHeight="1">
      <c r="A126" s="667" t="s">
        <v>239</v>
      </c>
      <c r="B126" s="668"/>
      <c r="C126" s="136" t="s">
        <v>1009</v>
      </c>
      <c r="D126" s="669" t="s">
        <v>1021</v>
      </c>
      <c r="E126" s="136" t="s">
        <v>243</v>
      </c>
    </row>
    <row r="127" spans="1:6" ht="41.25" hidden="1" customHeight="1">
      <c r="A127" s="137" t="s">
        <v>240</v>
      </c>
      <c r="B127" s="458" t="s">
        <v>241</v>
      </c>
      <c r="C127" s="138" t="s">
        <v>1022</v>
      </c>
      <c r="D127" s="670"/>
      <c r="E127" s="139" t="s">
        <v>1011</v>
      </c>
    </row>
    <row r="128" spans="1:6" ht="27.75" customHeight="1">
      <c r="A128" s="512">
        <v>1105</v>
      </c>
      <c r="B128" s="513"/>
      <c r="C128" s="186"/>
      <c r="D128" s="514" t="s">
        <v>1023</v>
      </c>
      <c r="E128" s="207"/>
    </row>
    <row r="129" spans="1:11" ht="27" customHeight="1">
      <c r="A129" s="666"/>
      <c r="B129" s="515"/>
      <c r="C129" s="515"/>
      <c r="D129" s="146" t="s">
        <v>1024</v>
      </c>
      <c r="E129" s="516">
        <f>E131+E136+E141+E146</f>
        <v>279907.08999999997</v>
      </c>
    </row>
    <row r="130" spans="1:11">
      <c r="A130" s="666"/>
      <c r="B130" s="185"/>
      <c r="C130" s="185"/>
      <c r="D130" s="145" t="s">
        <v>1025</v>
      </c>
      <c r="E130" s="517"/>
    </row>
    <row r="131" spans="1:11" ht="22.5" customHeight="1">
      <c r="A131" s="666"/>
      <c r="B131" s="660" t="s">
        <v>184</v>
      </c>
      <c r="C131" s="660" t="s">
        <v>247</v>
      </c>
      <c r="D131" s="188" t="s">
        <v>1042</v>
      </c>
      <c r="E131" s="671">
        <f>'N 9.1'!J42</f>
        <v>175768</v>
      </c>
    </row>
    <row r="132" spans="1:11">
      <c r="A132" s="666"/>
      <c r="B132" s="661"/>
      <c r="C132" s="661"/>
      <c r="D132" s="143" t="s">
        <v>1026</v>
      </c>
      <c r="E132" s="672"/>
    </row>
    <row r="133" spans="1:11" ht="79.5" customHeight="1">
      <c r="A133" s="666"/>
      <c r="B133" s="661"/>
      <c r="C133" s="661"/>
      <c r="D133" s="147" t="s">
        <v>1043</v>
      </c>
      <c r="E133" s="672"/>
    </row>
    <row r="134" spans="1:11" ht="25.5" customHeight="1">
      <c r="A134" s="666"/>
      <c r="B134" s="661"/>
      <c r="C134" s="661"/>
      <c r="D134" s="143" t="s">
        <v>1027</v>
      </c>
      <c r="E134" s="672"/>
    </row>
    <row r="135" spans="1:11" ht="34.799999999999997">
      <c r="A135" s="666"/>
      <c r="B135" s="662"/>
      <c r="C135" s="662"/>
      <c r="D135" s="147" t="s">
        <v>1044</v>
      </c>
      <c r="E135" s="673"/>
    </row>
    <row r="136" spans="1:11" s="95" customFormat="1" ht="22.5" customHeight="1">
      <c r="A136" s="198"/>
      <c r="B136" s="660" t="s">
        <v>276</v>
      </c>
      <c r="C136" s="660" t="s">
        <v>247</v>
      </c>
      <c r="D136" s="188" t="s">
        <v>1028</v>
      </c>
      <c r="E136" s="671">
        <f>'N 9.1'!J54</f>
        <v>63000</v>
      </c>
      <c r="G136" s="92"/>
      <c r="H136" s="92"/>
      <c r="I136" s="92"/>
      <c r="J136" s="92"/>
      <c r="K136" s="92"/>
    </row>
    <row r="137" spans="1:11" s="95" customFormat="1">
      <c r="A137" s="198"/>
      <c r="B137" s="661"/>
      <c r="C137" s="661"/>
      <c r="D137" s="143" t="s">
        <v>1026</v>
      </c>
      <c r="E137" s="672"/>
      <c r="G137" s="92"/>
      <c r="H137" s="92"/>
      <c r="I137" s="92"/>
      <c r="J137" s="92"/>
      <c r="K137" s="92"/>
    </row>
    <row r="138" spans="1:11" s="95" customFormat="1">
      <c r="A138" s="198"/>
      <c r="B138" s="661"/>
      <c r="C138" s="661"/>
      <c r="D138" s="147" t="s">
        <v>1045</v>
      </c>
      <c r="E138" s="672"/>
      <c r="G138" s="92"/>
      <c r="H138" s="92"/>
      <c r="I138" s="92"/>
      <c r="J138" s="92"/>
      <c r="K138" s="92"/>
    </row>
    <row r="139" spans="1:11" s="95" customFormat="1" ht="25.5" customHeight="1">
      <c r="A139" s="198"/>
      <c r="B139" s="661"/>
      <c r="C139" s="661"/>
      <c r="D139" s="143" t="s">
        <v>1027</v>
      </c>
      <c r="E139" s="672"/>
      <c r="G139" s="92"/>
      <c r="H139" s="92"/>
      <c r="I139" s="92"/>
      <c r="J139" s="92"/>
      <c r="K139" s="92"/>
    </row>
    <row r="140" spans="1:11" s="95" customFormat="1" ht="28.5" customHeight="1">
      <c r="A140" s="198"/>
      <c r="B140" s="662"/>
      <c r="C140" s="662"/>
      <c r="D140" s="147" t="s">
        <v>1029</v>
      </c>
      <c r="E140" s="673"/>
      <c r="G140" s="92"/>
      <c r="H140" s="92"/>
      <c r="I140" s="92"/>
      <c r="J140" s="92"/>
      <c r="K140" s="92"/>
    </row>
    <row r="141" spans="1:11" s="95" customFormat="1" ht="22.5" customHeight="1">
      <c r="A141" s="198"/>
      <c r="B141" s="660" t="s">
        <v>277</v>
      </c>
      <c r="C141" s="660" t="s">
        <v>247</v>
      </c>
      <c r="D141" s="188" t="s">
        <v>1030</v>
      </c>
      <c r="E141" s="671">
        <f>'N 9.1'!J68</f>
        <v>35339.089999999997</v>
      </c>
      <c r="G141" s="92"/>
      <c r="H141" s="92"/>
      <c r="I141" s="92"/>
      <c r="J141" s="92"/>
      <c r="K141" s="92"/>
    </row>
    <row r="142" spans="1:11" s="95" customFormat="1">
      <c r="A142" s="198"/>
      <c r="B142" s="661"/>
      <c r="C142" s="661"/>
      <c r="D142" s="143" t="s">
        <v>1026</v>
      </c>
      <c r="E142" s="672"/>
      <c r="G142" s="92"/>
      <c r="H142" s="92"/>
      <c r="I142" s="92"/>
      <c r="J142" s="92"/>
      <c r="K142" s="92"/>
    </row>
    <row r="143" spans="1:11" s="95" customFormat="1" ht="52.2">
      <c r="A143" s="198"/>
      <c r="B143" s="661"/>
      <c r="C143" s="661"/>
      <c r="D143" s="147" t="s">
        <v>1046</v>
      </c>
      <c r="E143" s="672"/>
      <c r="G143" s="92"/>
      <c r="H143" s="92"/>
      <c r="I143" s="92"/>
      <c r="J143" s="92"/>
      <c r="K143" s="92"/>
    </row>
    <row r="144" spans="1:11" s="95" customFormat="1" ht="25.5" customHeight="1">
      <c r="A144" s="198"/>
      <c r="B144" s="661"/>
      <c r="C144" s="661"/>
      <c r="D144" s="143" t="s">
        <v>1027</v>
      </c>
      <c r="E144" s="672"/>
      <c r="G144" s="92"/>
      <c r="H144" s="92"/>
      <c r="I144" s="92"/>
      <c r="J144" s="92"/>
      <c r="K144" s="92"/>
    </row>
    <row r="145" spans="1:11" s="95" customFormat="1" ht="28.5" customHeight="1">
      <c r="A145" s="198"/>
      <c r="B145" s="662"/>
      <c r="C145" s="662"/>
      <c r="D145" s="147" t="s">
        <v>1031</v>
      </c>
      <c r="E145" s="673"/>
      <c r="G145" s="92"/>
      <c r="H145" s="92"/>
      <c r="I145" s="92"/>
      <c r="J145" s="92"/>
      <c r="K145" s="92"/>
    </row>
    <row r="146" spans="1:11" ht="22.5" customHeight="1">
      <c r="A146" s="198"/>
      <c r="B146" s="660" t="s">
        <v>1069</v>
      </c>
      <c r="C146" s="660" t="s">
        <v>247</v>
      </c>
      <c r="D146" s="188" t="s">
        <v>897</v>
      </c>
      <c r="E146" s="671">
        <f>'N 9.1'!J80</f>
        <v>5800</v>
      </c>
    </row>
    <row r="147" spans="1:11" ht="24" customHeight="1">
      <c r="A147" s="198"/>
      <c r="B147" s="661"/>
      <c r="C147" s="661"/>
      <c r="D147" s="143" t="s">
        <v>1026</v>
      </c>
      <c r="E147" s="672"/>
    </row>
    <row r="148" spans="1:11" ht="34.799999999999997">
      <c r="A148" s="198"/>
      <c r="B148" s="661"/>
      <c r="C148" s="661"/>
      <c r="D148" s="147" t="s">
        <v>1071</v>
      </c>
      <c r="E148" s="672"/>
    </row>
    <row r="149" spans="1:11" ht="25.5" customHeight="1">
      <c r="A149" s="198"/>
      <c r="B149" s="661"/>
      <c r="C149" s="661"/>
      <c r="D149" s="143" t="s">
        <v>1027</v>
      </c>
      <c r="E149" s="672"/>
    </row>
    <row r="150" spans="1:11" ht="28.5" customHeight="1">
      <c r="A150" s="198"/>
      <c r="B150" s="662"/>
      <c r="C150" s="662"/>
      <c r="D150" s="147" t="s">
        <v>1070</v>
      </c>
      <c r="E150" s="673"/>
    </row>
    <row r="151" spans="1:11" s="95" customFormat="1">
      <c r="A151" s="205"/>
      <c r="B151" s="92"/>
      <c r="C151" s="92"/>
      <c r="D151" s="180"/>
      <c r="E151" s="92"/>
      <c r="G151" s="92"/>
      <c r="H151" s="92"/>
      <c r="I151" s="92"/>
      <c r="J151" s="92"/>
      <c r="K151" s="92"/>
    </row>
    <row r="152" spans="1:11" s="95" customFormat="1" hidden="1">
      <c r="A152" s="518" t="s">
        <v>214</v>
      </c>
      <c r="B152" s="181"/>
      <c r="C152" s="181"/>
      <c r="D152" s="181"/>
      <c r="E152" s="181"/>
      <c r="G152" s="92"/>
      <c r="H152" s="92"/>
      <c r="I152" s="92"/>
      <c r="J152" s="92"/>
      <c r="K152" s="92"/>
    </row>
    <row r="153" spans="1:11" s="95" customFormat="1" hidden="1">
      <c r="A153" s="181"/>
      <c r="B153" s="181"/>
      <c r="C153" s="181"/>
      <c r="D153" s="181"/>
      <c r="E153" s="181"/>
      <c r="G153" s="92"/>
      <c r="H153" s="92"/>
      <c r="I153" s="92"/>
      <c r="J153" s="92"/>
      <c r="K153" s="92"/>
    </row>
    <row r="154" spans="1:11" s="95" customFormat="1" hidden="1">
      <c r="A154" s="181" t="s">
        <v>215</v>
      </c>
      <c r="B154" s="181"/>
      <c r="C154" s="181"/>
      <c r="D154" s="181"/>
      <c r="E154" s="181"/>
      <c r="G154" s="92"/>
      <c r="H154" s="92"/>
      <c r="I154" s="92"/>
      <c r="J154" s="92"/>
      <c r="K154" s="92"/>
    </row>
    <row r="155" spans="1:11" s="95" customFormat="1" hidden="1">
      <c r="A155" s="181"/>
      <c r="B155" s="181"/>
      <c r="C155" s="181"/>
      <c r="D155" s="181"/>
      <c r="E155" s="181"/>
      <c r="G155" s="92"/>
      <c r="H155" s="92"/>
      <c r="I155" s="92"/>
      <c r="J155" s="92"/>
      <c r="K155" s="92"/>
    </row>
    <row r="156" spans="1:11" s="95" customFormat="1" ht="12.75" hidden="1" customHeight="1">
      <c r="A156" s="653" t="s">
        <v>188</v>
      </c>
      <c r="B156" s="667"/>
      <c r="C156" s="136" t="s">
        <v>189</v>
      </c>
      <c r="D156" s="674" t="s">
        <v>190</v>
      </c>
      <c r="E156" s="136" t="s">
        <v>216</v>
      </c>
      <c r="G156" s="92"/>
      <c r="H156" s="92"/>
      <c r="I156" s="92"/>
      <c r="J156" s="92"/>
      <c r="K156" s="92"/>
    </row>
    <row r="157" spans="1:11" s="95" customFormat="1" ht="34.799999999999997" hidden="1">
      <c r="A157" s="137" t="s">
        <v>191</v>
      </c>
      <c r="B157" s="458" t="s">
        <v>192</v>
      </c>
      <c r="C157" s="138" t="s">
        <v>210</v>
      </c>
      <c r="D157" s="675"/>
      <c r="E157" s="139" t="s">
        <v>193</v>
      </c>
      <c r="G157" s="92"/>
      <c r="H157" s="92"/>
      <c r="I157" s="92"/>
      <c r="J157" s="92"/>
      <c r="K157" s="92"/>
    </row>
    <row r="158" spans="1:11" s="95" customFormat="1" hidden="1">
      <c r="A158" s="512" t="s">
        <v>211</v>
      </c>
      <c r="B158" s="206"/>
      <c r="C158" s="186"/>
      <c r="D158" s="145" t="s">
        <v>217</v>
      </c>
      <c r="E158" s="207"/>
      <c r="G158" s="92"/>
      <c r="H158" s="92"/>
      <c r="I158" s="92"/>
      <c r="J158" s="92"/>
      <c r="K158" s="92"/>
    </row>
    <row r="159" spans="1:11" s="95" customFormat="1" ht="25.5" hidden="1" customHeight="1">
      <c r="A159" s="654"/>
      <c r="B159" s="515"/>
      <c r="C159" s="515"/>
      <c r="D159" s="146" t="s">
        <v>212</v>
      </c>
      <c r="E159" s="519"/>
      <c r="G159" s="92"/>
      <c r="H159" s="92"/>
      <c r="I159" s="92"/>
      <c r="J159" s="92"/>
      <c r="K159" s="92"/>
    </row>
    <row r="160" spans="1:11" s="95" customFormat="1" hidden="1">
      <c r="A160" s="655"/>
      <c r="B160" s="185"/>
      <c r="C160" s="185"/>
      <c r="D160" s="145" t="s">
        <v>218</v>
      </c>
      <c r="E160" s="208"/>
      <c r="G160" s="92"/>
      <c r="H160" s="92"/>
      <c r="I160" s="92"/>
      <c r="J160" s="92"/>
      <c r="K160" s="92"/>
    </row>
    <row r="161" spans="1:11" s="95" customFormat="1" hidden="1">
      <c r="A161" s="655"/>
      <c r="B161" s="660" t="s">
        <v>200</v>
      </c>
      <c r="C161" s="660" t="s">
        <v>201</v>
      </c>
      <c r="D161" s="188" t="s">
        <v>219</v>
      </c>
      <c r="E161" s="663"/>
      <c r="G161" s="92"/>
      <c r="H161" s="92"/>
      <c r="I161" s="92"/>
      <c r="J161" s="92"/>
      <c r="K161" s="92"/>
    </row>
    <row r="162" spans="1:11" s="95" customFormat="1" hidden="1">
      <c r="A162" s="655"/>
      <c r="B162" s="661"/>
      <c r="C162" s="661"/>
      <c r="D162" s="143" t="s">
        <v>220</v>
      </c>
      <c r="E162" s="664"/>
      <c r="G162" s="92"/>
      <c r="H162" s="92"/>
      <c r="I162" s="92"/>
      <c r="J162" s="92"/>
      <c r="K162" s="92"/>
    </row>
    <row r="163" spans="1:11" s="95" customFormat="1" hidden="1">
      <c r="A163" s="656"/>
      <c r="B163" s="662"/>
      <c r="C163" s="662"/>
      <c r="D163" s="147" t="s">
        <v>221</v>
      </c>
      <c r="E163" s="665"/>
      <c r="G163" s="92"/>
      <c r="H163" s="92"/>
      <c r="I163" s="92"/>
      <c r="J163" s="92"/>
      <c r="K163" s="92"/>
    </row>
    <row r="164" spans="1:11" s="95" customFormat="1" hidden="1">
      <c r="A164" s="512" t="s">
        <v>211</v>
      </c>
      <c r="B164" s="206"/>
      <c r="C164" s="189"/>
      <c r="D164" s="145" t="s">
        <v>217</v>
      </c>
      <c r="E164" s="207"/>
      <c r="G164" s="92"/>
      <c r="H164" s="92"/>
      <c r="I164" s="92"/>
      <c r="J164" s="92"/>
      <c r="K164" s="92"/>
    </row>
    <row r="165" spans="1:11" s="95" customFormat="1" hidden="1">
      <c r="A165" s="654"/>
      <c r="B165" s="520"/>
      <c r="C165" s="520"/>
      <c r="D165" s="188" t="s">
        <v>212</v>
      </c>
      <c r="E165" s="521"/>
      <c r="G165" s="92"/>
      <c r="H165" s="92"/>
      <c r="I165" s="92"/>
      <c r="J165" s="92"/>
      <c r="K165" s="92"/>
    </row>
    <row r="166" spans="1:11" s="95" customFormat="1" hidden="1">
      <c r="A166" s="655"/>
      <c r="B166" s="189"/>
      <c r="C166" s="189"/>
      <c r="D166" s="145" t="s">
        <v>222</v>
      </c>
      <c r="E166" s="208"/>
      <c r="G166" s="92"/>
      <c r="H166" s="92"/>
      <c r="I166" s="92"/>
      <c r="J166" s="92"/>
      <c r="K166" s="92"/>
    </row>
    <row r="167" spans="1:11" s="95" customFormat="1" hidden="1">
      <c r="A167" s="655"/>
      <c r="B167" s="660" t="s">
        <v>200</v>
      </c>
      <c r="C167" s="660" t="s">
        <v>201</v>
      </c>
      <c r="D167" s="188" t="s">
        <v>219</v>
      </c>
      <c r="E167" s="663"/>
      <c r="G167" s="92"/>
      <c r="H167" s="92"/>
      <c r="I167" s="92"/>
      <c r="J167" s="92"/>
      <c r="K167" s="92"/>
    </row>
    <row r="168" spans="1:11" s="95" customFormat="1" hidden="1">
      <c r="A168" s="655"/>
      <c r="B168" s="661"/>
      <c r="C168" s="661"/>
      <c r="D168" s="143" t="s">
        <v>220</v>
      </c>
      <c r="E168" s="664"/>
      <c r="G168" s="92"/>
      <c r="H168" s="92"/>
      <c r="I168" s="92"/>
      <c r="J168" s="92"/>
      <c r="K168" s="92"/>
    </row>
    <row r="169" spans="1:11" s="95" customFormat="1" hidden="1">
      <c r="A169" s="656"/>
      <c r="B169" s="662"/>
      <c r="C169" s="662"/>
      <c r="D169" s="147" t="s">
        <v>221</v>
      </c>
      <c r="E169" s="665"/>
      <c r="G169" s="92"/>
      <c r="H169" s="92"/>
      <c r="I169" s="92"/>
      <c r="J169" s="92"/>
      <c r="K169" s="92"/>
    </row>
    <row r="170" spans="1:11" s="95" customFormat="1" hidden="1">
      <c r="A170" s="512" t="s">
        <v>211</v>
      </c>
      <c r="B170" s="206"/>
      <c r="C170" s="189"/>
      <c r="D170" s="145" t="s">
        <v>217</v>
      </c>
      <c r="E170" s="207"/>
      <c r="G170" s="92"/>
      <c r="H170" s="92"/>
      <c r="I170" s="92"/>
      <c r="J170" s="92"/>
      <c r="K170" s="92"/>
    </row>
    <row r="171" spans="1:11" s="95" customFormat="1" hidden="1">
      <c r="A171" s="654"/>
      <c r="B171" s="520"/>
      <c r="C171" s="520"/>
      <c r="D171" s="188" t="s">
        <v>212</v>
      </c>
      <c r="E171" s="521"/>
      <c r="G171" s="92"/>
      <c r="H171" s="92"/>
      <c r="I171" s="92"/>
      <c r="J171" s="92"/>
      <c r="K171" s="92"/>
    </row>
    <row r="172" spans="1:11" s="95" customFormat="1" hidden="1">
      <c r="A172" s="655"/>
      <c r="B172" s="189"/>
      <c r="C172" s="189"/>
      <c r="D172" s="145" t="s">
        <v>223</v>
      </c>
      <c r="E172" s="208"/>
      <c r="G172" s="92"/>
      <c r="H172" s="92"/>
      <c r="I172" s="92"/>
      <c r="J172" s="92"/>
      <c r="K172" s="92"/>
    </row>
    <row r="173" spans="1:11" s="95" customFormat="1" hidden="1">
      <c r="A173" s="655"/>
      <c r="B173" s="660" t="s">
        <v>200</v>
      </c>
      <c r="C173" s="660" t="s">
        <v>201</v>
      </c>
      <c r="D173" s="188" t="s">
        <v>224</v>
      </c>
      <c r="E173" s="663"/>
      <c r="G173" s="92"/>
      <c r="H173" s="92"/>
      <c r="I173" s="92"/>
      <c r="J173" s="92"/>
      <c r="K173" s="92"/>
    </row>
    <row r="174" spans="1:11" s="95" customFormat="1" hidden="1">
      <c r="A174" s="655"/>
      <c r="B174" s="661"/>
      <c r="C174" s="661"/>
      <c r="D174" s="143" t="s">
        <v>225</v>
      </c>
      <c r="E174" s="664"/>
      <c r="G174" s="92"/>
      <c r="H174" s="92"/>
      <c r="I174" s="92"/>
      <c r="J174" s="92"/>
      <c r="K174" s="92"/>
    </row>
    <row r="175" spans="1:11" s="95" customFormat="1" hidden="1">
      <c r="A175" s="655"/>
      <c r="B175" s="661"/>
      <c r="C175" s="661"/>
      <c r="D175" s="147" t="s">
        <v>213</v>
      </c>
      <c r="E175" s="664"/>
      <c r="G175" s="92"/>
      <c r="H175" s="92"/>
      <c r="I175" s="92"/>
      <c r="J175" s="92"/>
      <c r="K175" s="92"/>
    </row>
    <row r="176" spans="1:11" s="95" customFormat="1" hidden="1">
      <c r="A176" s="655"/>
      <c r="B176" s="661"/>
      <c r="C176" s="661"/>
      <c r="D176" s="143" t="s">
        <v>226</v>
      </c>
      <c r="E176" s="664"/>
      <c r="G176" s="92"/>
      <c r="H176" s="92"/>
      <c r="I176" s="92"/>
      <c r="J176" s="92"/>
      <c r="K176" s="92"/>
    </row>
    <row r="177" spans="1:11" s="95" customFormat="1" hidden="1">
      <c r="A177" s="655"/>
      <c r="B177" s="661"/>
      <c r="C177" s="661"/>
      <c r="D177" s="147" t="s">
        <v>227</v>
      </c>
      <c r="E177" s="664"/>
      <c r="G177" s="92"/>
      <c r="H177" s="92"/>
      <c r="I177" s="92"/>
      <c r="J177" s="92"/>
      <c r="K177" s="92"/>
    </row>
    <row r="178" spans="1:11" s="95" customFormat="1" hidden="1">
      <c r="A178" s="655"/>
      <c r="B178" s="661"/>
      <c r="C178" s="661"/>
      <c r="D178" s="143" t="s">
        <v>228</v>
      </c>
      <c r="E178" s="664"/>
      <c r="G178" s="92"/>
      <c r="H178" s="92"/>
      <c r="I178" s="92"/>
      <c r="J178" s="92"/>
      <c r="K178" s="92"/>
    </row>
    <row r="179" spans="1:11" s="95" customFormat="1" ht="34.799999999999997" hidden="1">
      <c r="A179" s="656"/>
      <c r="B179" s="662"/>
      <c r="C179" s="662"/>
      <c r="D179" s="147" t="s">
        <v>229</v>
      </c>
      <c r="E179" s="665"/>
      <c r="G179" s="92"/>
      <c r="H179" s="92"/>
      <c r="I179" s="92"/>
      <c r="J179" s="92"/>
      <c r="K179" s="92"/>
    </row>
    <row r="180" spans="1:11" s="95" customFormat="1" hidden="1">
      <c r="A180" s="512" t="s">
        <v>211</v>
      </c>
      <c r="B180" s="206"/>
      <c r="C180" s="189"/>
      <c r="D180" s="145" t="s">
        <v>217</v>
      </c>
      <c r="E180" s="207"/>
      <c r="G180" s="92"/>
      <c r="H180" s="92"/>
      <c r="I180" s="92"/>
      <c r="J180" s="92"/>
      <c r="K180" s="92"/>
    </row>
    <row r="181" spans="1:11" s="95" customFormat="1" hidden="1">
      <c r="A181" s="654"/>
      <c r="B181" s="520"/>
      <c r="C181" s="520"/>
      <c r="D181" s="188" t="s">
        <v>212</v>
      </c>
      <c r="E181" s="521"/>
      <c r="G181" s="92"/>
      <c r="H181" s="92"/>
      <c r="I181" s="92"/>
      <c r="J181" s="92"/>
      <c r="K181" s="92"/>
    </row>
    <row r="182" spans="1:11" s="95" customFormat="1" hidden="1">
      <c r="A182" s="655"/>
      <c r="B182" s="189"/>
      <c r="C182" s="189"/>
      <c r="D182" s="145" t="s">
        <v>230</v>
      </c>
      <c r="E182" s="208"/>
      <c r="G182" s="92"/>
      <c r="H182" s="92"/>
      <c r="I182" s="92"/>
      <c r="J182" s="92"/>
      <c r="K182" s="92"/>
    </row>
    <row r="183" spans="1:11" s="95" customFormat="1" hidden="1">
      <c r="A183" s="655"/>
      <c r="B183" s="660" t="s">
        <v>200</v>
      </c>
      <c r="C183" s="660" t="s">
        <v>201</v>
      </c>
      <c r="D183" s="188" t="s">
        <v>231</v>
      </c>
      <c r="E183" s="663"/>
      <c r="G183" s="92"/>
      <c r="H183" s="92"/>
      <c r="I183" s="92"/>
      <c r="J183" s="92"/>
      <c r="K183" s="92"/>
    </row>
    <row r="184" spans="1:11" s="95" customFormat="1" hidden="1">
      <c r="A184" s="655"/>
      <c r="B184" s="661"/>
      <c r="C184" s="661"/>
      <c r="D184" s="143" t="s">
        <v>232</v>
      </c>
      <c r="E184" s="664"/>
      <c r="G184" s="92"/>
      <c r="H184" s="92"/>
      <c r="I184" s="92"/>
      <c r="J184" s="92"/>
      <c r="K184" s="92"/>
    </row>
    <row r="185" spans="1:11" s="95" customFormat="1" hidden="1">
      <c r="A185" s="656"/>
      <c r="B185" s="662"/>
      <c r="C185" s="662"/>
      <c r="D185" s="147" t="s">
        <v>233</v>
      </c>
      <c r="E185" s="665"/>
      <c r="G185" s="92"/>
      <c r="H185" s="92"/>
      <c r="I185" s="92"/>
      <c r="J185" s="92"/>
      <c r="K185" s="92"/>
    </row>
    <row r="186" spans="1:11" s="95" customFormat="1" hidden="1">
      <c r="A186" s="512" t="s">
        <v>211</v>
      </c>
      <c r="B186" s="206"/>
      <c r="C186" s="189"/>
      <c r="D186" s="145" t="s">
        <v>217</v>
      </c>
      <c r="E186" s="207"/>
      <c r="G186" s="92"/>
      <c r="H186" s="92"/>
      <c r="I186" s="92"/>
      <c r="J186" s="92"/>
      <c r="K186" s="92"/>
    </row>
    <row r="187" spans="1:11" s="95" customFormat="1" hidden="1">
      <c r="A187" s="654"/>
      <c r="B187" s="520"/>
      <c r="C187" s="520"/>
      <c r="D187" s="188" t="s">
        <v>212</v>
      </c>
      <c r="E187" s="521"/>
      <c r="G187" s="92"/>
      <c r="H187" s="92"/>
      <c r="I187" s="92"/>
      <c r="J187" s="92"/>
      <c r="K187" s="92"/>
    </row>
    <row r="188" spans="1:11" s="95" customFormat="1" hidden="1">
      <c r="A188" s="655"/>
      <c r="B188" s="522"/>
      <c r="C188" s="522"/>
      <c r="D188" s="145" t="s">
        <v>234</v>
      </c>
      <c r="E188" s="208"/>
      <c r="G188" s="92"/>
      <c r="H188" s="92"/>
      <c r="I188" s="92"/>
      <c r="J188" s="92"/>
      <c r="K188" s="92"/>
    </row>
    <row r="189" spans="1:11" s="95" customFormat="1" ht="1.5" hidden="1" customHeight="1">
      <c r="A189" s="655"/>
      <c r="B189" s="660" t="s">
        <v>200</v>
      </c>
      <c r="C189" s="660" t="s">
        <v>201</v>
      </c>
      <c r="D189" s="188" t="s">
        <v>235</v>
      </c>
      <c r="E189" s="663"/>
      <c r="G189" s="92"/>
      <c r="H189" s="92"/>
      <c r="I189" s="92"/>
      <c r="J189" s="92"/>
      <c r="K189" s="92"/>
    </row>
    <row r="190" spans="1:11" s="95" customFormat="1" ht="48.75" hidden="1" customHeight="1">
      <c r="A190" s="655"/>
      <c r="B190" s="661"/>
      <c r="C190" s="661"/>
      <c r="D190" s="143" t="s">
        <v>236</v>
      </c>
      <c r="E190" s="664"/>
      <c r="G190" s="92"/>
      <c r="H190" s="92"/>
      <c r="I190" s="92"/>
      <c r="J190" s="92"/>
      <c r="K190" s="92"/>
    </row>
    <row r="191" spans="1:11" s="95" customFormat="1" ht="19.5" hidden="1" customHeight="1">
      <c r="A191" s="656"/>
      <c r="B191" s="662"/>
      <c r="C191" s="662"/>
      <c r="D191" s="147" t="s">
        <v>237</v>
      </c>
      <c r="E191" s="665"/>
      <c r="G191" s="92"/>
      <c r="H191" s="92"/>
      <c r="I191" s="92"/>
      <c r="J191" s="92"/>
      <c r="K191" s="92"/>
    </row>
    <row r="192" spans="1:11" s="95" customFormat="1" hidden="1">
      <c r="A192" s="523"/>
      <c r="B192" s="92"/>
      <c r="C192" s="92"/>
      <c r="D192" s="180"/>
      <c r="E192" s="92"/>
      <c r="G192" s="92"/>
      <c r="H192" s="92"/>
      <c r="I192" s="92"/>
      <c r="J192" s="92"/>
      <c r="K192" s="92"/>
    </row>
    <row r="202" spans="1:11" s="95" customFormat="1">
      <c r="A202" s="524"/>
      <c r="B202" s="92"/>
      <c r="C202" s="92"/>
      <c r="D202" s="180"/>
      <c r="E202" s="92"/>
      <c r="G202" s="92"/>
      <c r="H202" s="92"/>
      <c r="I202" s="92"/>
      <c r="J202" s="92"/>
      <c r="K202" s="92"/>
    </row>
    <row r="203" spans="1:11" s="95" customFormat="1">
      <c r="A203" s="524"/>
      <c r="B203" s="92"/>
      <c r="C203" s="92"/>
      <c r="D203" s="180"/>
      <c r="E203" s="92"/>
      <c r="G203" s="92"/>
      <c r="H203" s="92"/>
      <c r="I203" s="92"/>
      <c r="J203" s="92"/>
      <c r="K203" s="92"/>
    </row>
  </sheetData>
  <mergeCells count="112">
    <mergeCell ref="A187:A191"/>
    <mergeCell ref="B189:B191"/>
    <mergeCell ref="C189:C191"/>
    <mergeCell ref="E189:E191"/>
    <mergeCell ref="A165:A169"/>
    <mergeCell ref="B167:B169"/>
    <mergeCell ref="C167:C169"/>
    <mergeCell ref="E167:E169"/>
    <mergeCell ref="A171:A179"/>
    <mergeCell ref="B173:B179"/>
    <mergeCell ref="C173:C179"/>
    <mergeCell ref="E173:E179"/>
    <mergeCell ref="A181:A185"/>
    <mergeCell ref="B183:B185"/>
    <mergeCell ref="C183:C185"/>
    <mergeCell ref="E183:E185"/>
    <mergeCell ref="B141:B145"/>
    <mergeCell ref="C141:C145"/>
    <mergeCell ref="E141:E145"/>
    <mergeCell ref="B136:B140"/>
    <mergeCell ref="C136:C140"/>
    <mergeCell ref="E136:E140"/>
    <mergeCell ref="A156:B156"/>
    <mergeCell ref="D156:D157"/>
    <mergeCell ref="A159:A163"/>
    <mergeCell ref="B161:B163"/>
    <mergeCell ref="C161:C163"/>
    <mergeCell ref="E161:E163"/>
    <mergeCell ref="B146:B150"/>
    <mergeCell ref="C146:C150"/>
    <mergeCell ref="E146:E150"/>
    <mergeCell ref="B118:B122"/>
    <mergeCell ref="C118:C122"/>
    <mergeCell ref="E118:E122"/>
    <mergeCell ref="A126:B126"/>
    <mergeCell ref="D126:D127"/>
    <mergeCell ref="A129:A135"/>
    <mergeCell ref="B131:B135"/>
    <mergeCell ref="C131:C135"/>
    <mergeCell ref="E131:E135"/>
    <mergeCell ref="B100:B104"/>
    <mergeCell ref="C100:C104"/>
    <mergeCell ref="E100:E104"/>
    <mergeCell ref="B106:B110"/>
    <mergeCell ref="C106:C110"/>
    <mergeCell ref="E106:E110"/>
    <mergeCell ref="B112:B116"/>
    <mergeCell ref="C112:C116"/>
    <mergeCell ref="E112:E116"/>
    <mergeCell ref="A80:A98"/>
    <mergeCell ref="B80:B84"/>
    <mergeCell ref="C80:C84"/>
    <mergeCell ref="E80:E84"/>
    <mergeCell ref="B86:B90"/>
    <mergeCell ref="C86:C90"/>
    <mergeCell ref="E86:E90"/>
    <mergeCell ref="B92:B94"/>
    <mergeCell ref="C92:C94"/>
    <mergeCell ref="E92:E94"/>
    <mergeCell ref="B96:B98"/>
    <mergeCell ref="C96:C98"/>
    <mergeCell ref="E96:E98"/>
    <mergeCell ref="A60:A78"/>
    <mergeCell ref="B60:B64"/>
    <mergeCell ref="C60:C64"/>
    <mergeCell ref="E60:E64"/>
    <mergeCell ref="B66:B70"/>
    <mergeCell ref="C66:C70"/>
    <mergeCell ref="E66:E70"/>
    <mergeCell ref="B72:B74"/>
    <mergeCell ref="C72:C74"/>
    <mergeCell ref="E72:E74"/>
    <mergeCell ref="B76:B78"/>
    <mergeCell ref="C76:C78"/>
    <mergeCell ref="E76:E78"/>
    <mergeCell ref="B34:B38"/>
    <mergeCell ref="C34:C38"/>
    <mergeCell ref="E34:E38"/>
    <mergeCell ref="A40:A58"/>
    <mergeCell ref="B40:B44"/>
    <mergeCell ref="C40:C44"/>
    <mergeCell ref="E40:E44"/>
    <mergeCell ref="B46:B50"/>
    <mergeCell ref="C46:C50"/>
    <mergeCell ref="E46:E50"/>
    <mergeCell ref="B52:B54"/>
    <mergeCell ref="C52:C54"/>
    <mergeCell ref="E52:E54"/>
    <mergeCell ref="B56:B58"/>
    <mergeCell ref="C56:C58"/>
    <mergeCell ref="E56:E58"/>
    <mergeCell ref="A28:A38"/>
    <mergeCell ref="B28:B32"/>
    <mergeCell ref="C28:C32"/>
    <mergeCell ref="E28:E32"/>
    <mergeCell ref="D1:E1"/>
    <mergeCell ref="D2:E2"/>
    <mergeCell ref="A4:E4"/>
    <mergeCell ref="B6:B7"/>
    <mergeCell ref="A9:A26"/>
    <mergeCell ref="B9:B13"/>
    <mergeCell ref="C9:C13"/>
    <mergeCell ref="E9:E13"/>
    <mergeCell ref="B15:B19"/>
    <mergeCell ref="C15:C19"/>
    <mergeCell ref="E15:E19"/>
    <mergeCell ref="B20:B22"/>
    <mergeCell ref="C20:C22"/>
    <mergeCell ref="E20:E22"/>
    <mergeCell ref="B24:B26"/>
    <mergeCell ref="C24:C26"/>
    <mergeCell ref="E24:E26"/>
  </mergeCells>
  <dataValidations count="1">
    <dataValidation type="decimal" operator="greaterThanOrEqual" allowBlank="1" showInputMessage="1" showErrorMessage="1" sqref="E106 E9 E28 E100 E86 E40 E46 E66 E80 E112:E116 E60">
      <formula1>0</formula1>
    </dataValidation>
  </dataValidations>
  <pageMargins left="0.39" right="0.15" top="0.21" bottom="0.2" header="0.21" footer="0.2"/>
  <pageSetup paperSize="9" scale="90" orientation="landscape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AI41"/>
  <sheetViews>
    <sheetView topLeftCell="A4" zoomScaleSheetLayoutView="70" workbookViewId="0">
      <selection activeCell="D15" sqref="D15"/>
    </sheetView>
  </sheetViews>
  <sheetFormatPr defaultColWidth="9.109375" defaultRowHeight="15"/>
  <cols>
    <col min="1" max="1" width="6.5546875" style="1" customWidth="1"/>
    <col min="2" max="2" width="59.88671875" style="1" customWidth="1"/>
    <col min="3" max="3" width="1.44140625" style="1" hidden="1" customWidth="1"/>
    <col min="4" max="4" width="17.44140625" style="1" customWidth="1"/>
    <col min="5" max="5" width="17.5546875" style="1" customWidth="1"/>
    <col min="6" max="6" width="15.109375" style="1" customWidth="1"/>
    <col min="7" max="16384" width="9.109375" style="1"/>
  </cols>
  <sheetData>
    <row r="1" spans="2:35">
      <c r="B1" s="265"/>
      <c r="C1" s="265"/>
      <c r="D1" s="265"/>
      <c r="E1" s="79"/>
      <c r="F1" s="79" t="s">
        <v>285</v>
      </c>
    </row>
    <row r="2" spans="2:35">
      <c r="B2" s="265"/>
      <c r="C2" s="265"/>
      <c r="D2" s="265"/>
      <c r="E2" s="79"/>
      <c r="F2" s="79" t="s">
        <v>27</v>
      </c>
    </row>
    <row r="3" spans="2:35">
      <c r="B3" s="265"/>
      <c r="C3" s="265"/>
      <c r="D3" s="265"/>
      <c r="E3" s="79"/>
      <c r="F3" s="79" t="s">
        <v>238</v>
      </c>
    </row>
    <row r="4" spans="2:35" ht="14.25" customHeight="1">
      <c r="B4" s="265"/>
      <c r="C4" s="265"/>
      <c r="D4" s="265"/>
      <c r="E4" s="265"/>
    </row>
    <row r="5" spans="2:35" ht="99" customHeight="1">
      <c r="B5" s="549" t="s">
        <v>287</v>
      </c>
      <c r="C5" s="549"/>
      <c r="D5" s="549"/>
      <c r="E5" s="549"/>
      <c r="F5" s="549"/>
    </row>
    <row r="6" spans="2:35" s="3" customFormat="1" ht="24.75" customHeight="1" thickBot="1">
      <c r="B6" s="266"/>
      <c r="C6" s="266"/>
      <c r="D6" s="266"/>
      <c r="E6" s="550" t="s">
        <v>7</v>
      </c>
      <c r="F6" s="550"/>
    </row>
    <row r="7" spans="2:35" s="3" customFormat="1" ht="54" customHeight="1">
      <c r="B7" s="551" t="s">
        <v>278</v>
      </c>
      <c r="C7" s="553" t="s">
        <v>279</v>
      </c>
      <c r="D7" s="553"/>
      <c r="E7" s="553"/>
      <c r="F7" s="554"/>
    </row>
    <row r="8" spans="2:35" s="3" customFormat="1" ht="63.75" customHeight="1">
      <c r="B8" s="552"/>
      <c r="C8" s="269" t="s">
        <v>152</v>
      </c>
      <c r="D8" s="269" t="s">
        <v>153</v>
      </c>
      <c r="E8" s="269" t="s">
        <v>154</v>
      </c>
      <c r="F8" s="106" t="s">
        <v>113</v>
      </c>
    </row>
    <row r="9" spans="2:35" s="5" customFormat="1" ht="18.75" customHeight="1">
      <c r="B9" s="286" t="s">
        <v>114</v>
      </c>
      <c r="C9" s="267">
        <f>+C11</f>
        <v>244866.49999999977</v>
      </c>
      <c r="D9" s="267">
        <f>+D11</f>
        <v>244866.5</v>
      </c>
      <c r="E9" s="267">
        <f>+E11</f>
        <v>244866.50000000093</v>
      </c>
      <c r="F9" s="287">
        <f>+F11</f>
        <v>244866.48981499951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2:35" s="5" customFormat="1" ht="17.399999999999999">
      <c r="B10" s="286" t="s">
        <v>115</v>
      </c>
      <c r="C10" s="267"/>
      <c r="D10" s="267"/>
      <c r="E10" s="267"/>
      <c r="F10" s="288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2:35" s="5" customFormat="1" ht="17.399999999999999">
      <c r="B11" s="286" t="s">
        <v>280</v>
      </c>
      <c r="C11" s="267">
        <f>+C13</f>
        <v>244866.49999999977</v>
      </c>
      <c r="D11" s="267">
        <f>+D13</f>
        <v>244866.5</v>
      </c>
      <c r="E11" s="267">
        <f>+E13</f>
        <v>244866.50000000093</v>
      </c>
      <c r="F11" s="287">
        <f>+F13</f>
        <v>244866.48981499951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2:35" s="5" customFormat="1" ht="17.399999999999999">
      <c r="B12" s="286" t="s">
        <v>115</v>
      </c>
      <c r="C12" s="267"/>
      <c r="D12" s="267"/>
      <c r="E12" s="267"/>
      <c r="F12" s="288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2:35" s="5" customFormat="1" ht="18" customHeight="1">
      <c r="B13" s="286" t="s">
        <v>281</v>
      </c>
      <c r="C13" s="270">
        <f>+C16</f>
        <v>244866.49999999977</v>
      </c>
      <c r="D13" s="270">
        <f>+D16</f>
        <v>244866.5</v>
      </c>
      <c r="E13" s="270">
        <f>+E16</f>
        <v>244866.50000000093</v>
      </c>
      <c r="F13" s="289">
        <f>+F16</f>
        <v>244866.48981499951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2:35" s="5" customFormat="1" ht="17.399999999999999">
      <c r="B14" s="286" t="s">
        <v>115</v>
      </c>
      <c r="C14" s="267"/>
      <c r="D14" s="267"/>
      <c r="E14" s="267"/>
      <c r="F14" s="288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2:35" s="5" customFormat="1" ht="17.399999999999999">
      <c r="B15" s="292" t="s">
        <v>25</v>
      </c>
      <c r="C15" s="270"/>
      <c r="D15" s="270">
        <f>D16</f>
        <v>244866.5</v>
      </c>
      <c r="E15" s="270">
        <f t="shared" ref="E15:F15" si="0">E16</f>
        <v>244866.50000000093</v>
      </c>
      <c r="F15" s="270">
        <f t="shared" si="0"/>
        <v>244866.48981499951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2:35" s="5" customFormat="1" ht="52.8" thickBot="1">
      <c r="B16" s="290" t="s">
        <v>26</v>
      </c>
      <c r="C16" s="293">
        <f>'N 4'!F9-'N3'!C11</f>
        <v>244866.49999999977</v>
      </c>
      <c r="D16" s="293">
        <f>'N 4'!G9-'N3'!D11</f>
        <v>244866.5</v>
      </c>
      <c r="E16" s="293">
        <f>'N 4'!H9-'N3'!E11</f>
        <v>244866.50000000093</v>
      </c>
      <c r="F16" s="294">
        <f>'N 4'!I9-'N3'!F15</f>
        <v>244866.48981499951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2:35" s="5" customFormat="1">
      <c r="B17" s="268"/>
      <c r="C17" s="268"/>
      <c r="D17" s="268"/>
      <c r="E17" s="268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2:35" s="5" customFormat="1">
      <c r="B18" s="268"/>
      <c r="C18" s="271"/>
      <c r="D18" s="271"/>
      <c r="E18" s="271"/>
      <c r="F18" s="271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2:35" s="5" customFormat="1">
      <c r="B19" s="268"/>
      <c r="C19" s="268"/>
      <c r="D19" s="268"/>
      <c r="E19" s="268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2:35" s="5" customFormat="1">
      <c r="B20" s="268"/>
      <c r="C20" s="268"/>
      <c r="D20" s="268"/>
      <c r="E20" s="268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2:35" s="5" customFormat="1">
      <c r="B21" s="268"/>
      <c r="C21" s="268"/>
      <c r="D21" s="268"/>
      <c r="E21" s="268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2:35" s="5" customFormat="1">
      <c r="B22" s="268"/>
      <c r="C22" s="268"/>
      <c r="D22" s="268"/>
      <c r="E22" s="268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2:35" s="5" customFormat="1">
      <c r="B23" s="268"/>
      <c r="C23" s="268"/>
      <c r="D23" s="268"/>
      <c r="E23" s="268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</row>
    <row r="24" spans="2:35" s="5" customFormat="1">
      <c r="B24" s="268"/>
      <c r="C24" s="268"/>
      <c r="D24" s="268"/>
      <c r="E24" s="268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2:35" s="5" customFormat="1">
      <c r="B25" s="268"/>
      <c r="C25" s="268"/>
      <c r="D25" s="268"/>
      <c r="E25" s="268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2:35" s="5" customFormat="1">
      <c r="B26" s="268"/>
      <c r="C26" s="268"/>
      <c r="D26" s="268"/>
      <c r="E26" s="268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</row>
    <row r="27" spans="2:35" s="5" customFormat="1">
      <c r="B27" s="268"/>
      <c r="C27" s="268"/>
      <c r="D27" s="268"/>
      <c r="E27" s="268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2:35" s="5" customFormat="1">
      <c r="B28" s="268"/>
      <c r="C28" s="268"/>
      <c r="D28" s="268"/>
      <c r="E28" s="268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</row>
    <row r="29" spans="2:35" s="5" customFormat="1">
      <c r="B29" s="268"/>
      <c r="C29" s="268"/>
      <c r="D29" s="268"/>
      <c r="E29" s="268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</row>
    <row r="30" spans="2:35" s="5" customFormat="1">
      <c r="B30" s="268"/>
      <c r="C30" s="268"/>
      <c r="D30" s="268"/>
      <c r="E30" s="268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</row>
    <row r="31" spans="2:35" s="5" customFormat="1">
      <c r="B31" s="268"/>
      <c r="C31" s="268"/>
      <c r="D31" s="268"/>
      <c r="E31" s="268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2:35" s="5" customFormat="1">
      <c r="B32" s="268"/>
      <c r="C32" s="268"/>
      <c r="D32" s="268"/>
      <c r="E32" s="268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</row>
    <row r="33" spans="2:35" s="5" customFormat="1">
      <c r="B33" s="268"/>
      <c r="C33" s="268"/>
      <c r="D33" s="268"/>
      <c r="E33" s="268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</row>
    <row r="34" spans="2:35" s="5" customFormat="1">
      <c r="B34" s="268"/>
      <c r="C34" s="268"/>
      <c r="D34" s="268"/>
      <c r="E34" s="268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</row>
    <row r="35" spans="2:35" s="5" customFormat="1">
      <c r="B35" s="268"/>
      <c r="C35" s="268"/>
      <c r="D35" s="268"/>
      <c r="E35" s="268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</row>
    <row r="36" spans="2:35" s="5" customFormat="1">
      <c r="B36" s="268"/>
      <c r="C36" s="268"/>
      <c r="D36" s="268"/>
      <c r="E36" s="268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2:35" s="5" customFormat="1">
      <c r="B37" s="268"/>
      <c r="C37" s="268"/>
      <c r="D37" s="268"/>
      <c r="E37" s="268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</row>
    <row r="38" spans="2:35" s="5" customFormat="1">
      <c r="B38" s="268"/>
      <c r="C38" s="268"/>
      <c r="D38" s="268"/>
      <c r="E38" s="268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</row>
    <row r="39" spans="2:35" s="5" customFormat="1">
      <c r="B39" s="268"/>
      <c r="C39" s="268"/>
      <c r="D39" s="268"/>
      <c r="E39" s="268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</row>
    <row r="40" spans="2:35" s="5" customFormat="1">
      <c r="B40" s="268"/>
      <c r="C40" s="268"/>
      <c r="D40" s="268"/>
      <c r="E40" s="268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</row>
    <row r="41" spans="2:35" s="5" customFormat="1">
      <c r="B41" s="268"/>
      <c r="C41" s="268"/>
      <c r="D41" s="268"/>
      <c r="E41" s="268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</row>
  </sheetData>
  <mergeCells count="4">
    <mergeCell ref="B5:F5"/>
    <mergeCell ref="E6:F6"/>
    <mergeCell ref="B7:B8"/>
    <mergeCell ref="C7:F7"/>
  </mergeCells>
  <phoneticPr fontId="60" type="noConversion"/>
  <printOptions horizontalCentered="1"/>
  <pageMargins left="0.15748031496062992" right="0.19685039370078741" top="0.31496062992125984" bottom="0.35433070866141736" header="0.26" footer="0.15748031496062992"/>
  <pageSetup paperSize="9" scale="85" firstPageNumber="2" orientation="portrait" useFirstPageNumber="1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B1:J17"/>
  <sheetViews>
    <sheetView topLeftCell="A7" zoomScaleSheetLayoutView="70" workbookViewId="0">
      <selection activeCell="C1" sqref="C1:C1048576"/>
    </sheetView>
  </sheetViews>
  <sheetFormatPr defaultColWidth="9.109375" defaultRowHeight="15"/>
  <cols>
    <col min="1" max="1" width="3.6640625" style="2" customWidth="1"/>
    <col min="2" max="2" width="43.5546875" style="2" customWidth="1"/>
    <col min="3" max="3" width="17.33203125" style="2" hidden="1" customWidth="1"/>
    <col min="4" max="5" width="18.109375" style="2" customWidth="1"/>
    <col min="6" max="6" width="17.5546875" style="2" customWidth="1"/>
    <col min="7" max="16384" width="9.109375" style="2"/>
  </cols>
  <sheetData>
    <row r="1" spans="2:10" s="54" customFormat="1" ht="19.5" customHeight="1">
      <c r="B1" s="155"/>
      <c r="C1" s="155"/>
      <c r="D1" s="155"/>
      <c r="E1" s="558" t="s">
        <v>258</v>
      </c>
      <c r="F1" s="558"/>
    </row>
    <row r="2" spans="2:10" s="54" customFormat="1" ht="15.75" customHeight="1">
      <c r="B2" s="155"/>
      <c r="C2" s="155"/>
      <c r="D2" s="155"/>
      <c r="E2" s="558" t="s">
        <v>27</v>
      </c>
      <c r="F2" s="558"/>
    </row>
    <row r="3" spans="2:10" s="54" customFormat="1" ht="16.5" customHeight="1">
      <c r="B3" s="155"/>
      <c r="C3" s="155"/>
      <c r="D3" s="155"/>
      <c r="E3" s="558" t="s">
        <v>238</v>
      </c>
      <c r="F3" s="558"/>
    </row>
    <row r="4" spans="2:10" s="54" customFormat="1" ht="11.25" customHeight="1">
      <c r="B4" s="155"/>
      <c r="C4" s="155"/>
      <c r="D4" s="155"/>
      <c r="E4" s="155"/>
      <c r="F4" s="239"/>
    </row>
    <row r="5" spans="2:10" s="54" customFormat="1">
      <c r="B5" s="155"/>
      <c r="C5" s="155"/>
      <c r="D5" s="155"/>
      <c r="E5" s="155"/>
      <c r="F5" s="82"/>
    </row>
    <row r="6" spans="2:10" s="55" customFormat="1" ht="9.75" customHeight="1">
      <c r="B6" s="559"/>
      <c r="C6" s="559"/>
      <c r="D6" s="559"/>
      <c r="E6" s="559"/>
      <c r="F6" s="559"/>
    </row>
    <row r="7" spans="2:10" s="56" customFormat="1" ht="88.5" customHeight="1">
      <c r="B7" s="555" t="s">
        <v>0</v>
      </c>
      <c r="C7" s="555"/>
      <c r="D7" s="555"/>
      <c r="E7" s="555"/>
      <c r="F7" s="555"/>
    </row>
    <row r="8" spans="2:10" s="57" customFormat="1" ht="21.75" customHeight="1">
      <c r="B8" s="93"/>
      <c r="C8" s="93"/>
      <c r="D8" s="93"/>
      <c r="E8" s="550" t="s">
        <v>7</v>
      </c>
      <c r="F8" s="550"/>
      <c r="G8" s="281"/>
    </row>
    <row r="9" spans="2:10" ht="52.5" customHeight="1">
      <c r="B9" s="556" t="s">
        <v>156</v>
      </c>
      <c r="C9" s="557" t="s">
        <v>160</v>
      </c>
      <c r="D9" s="557"/>
      <c r="E9" s="557"/>
      <c r="F9" s="557"/>
      <c r="G9" s="59"/>
    </row>
    <row r="10" spans="2:10" s="58" customFormat="1" ht="42" customHeight="1">
      <c r="B10" s="556"/>
      <c r="C10" s="151" t="s">
        <v>152</v>
      </c>
      <c r="D10" s="151" t="s">
        <v>153</v>
      </c>
      <c r="E10" s="151" t="s">
        <v>154</v>
      </c>
      <c r="F10" s="151" t="s">
        <v>113</v>
      </c>
    </row>
    <row r="11" spans="2:10" ht="25.5" customHeight="1">
      <c r="B11" s="151" t="s">
        <v>114</v>
      </c>
      <c r="C11" s="209">
        <f>+C15</f>
        <v>1993911.3</v>
      </c>
      <c r="D11" s="209">
        <f>+D15</f>
        <v>3941983</v>
      </c>
      <c r="E11" s="209">
        <f>+E15</f>
        <v>5890054.0999999996</v>
      </c>
      <c r="F11" s="237">
        <f>+F15</f>
        <v>7869831.6000000006</v>
      </c>
    </row>
    <row r="12" spans="2:10" ht="17.399999999999999">
      <c r="B12" s="94" t="s">
        <v>115</v>
      </c>
      <c r="C12" s="94"/>
      <c r="D12" s="94"/>
      <c r="E12" s="94"/>
      <c r="F12" s="259"/>
      <c r="J12" s="59"/>
    </row>
    <row r="13" spans="2:10" ht="17.399999999999999" hidden="1">
      <c r="B13" s="210" t="s">
        <v>157</v>
      </c>
      <c r="C13" s="210"/>
      <c r="D13" s="210"/>
      <c r="E13" s="210"/>
      <c r="F13" s="282"/>
    </row>
    <row r="14" spans="2:10" ht="17.399999999999999" hidden="1">
      <c r="B14" s="211" t="s">
        <v>158</v>
      </c>
      <c r="C14" s="211"/>
      <c r="D14" s="211"/>
      <c r="E14" s="211"/>
      <c r="F14" s="283"/>
    </row>
    <row r="15" spans="2:10" ht="26.25" customHeight="1">
      <c r="B15" s="210" t="s">
        <v>116</v>
      </c>
      <c r="C15" s="284">
        <v>1993911.3</v>
      </c>
      <c r="D15" s="284">
        <v>3941983</v>
      </c>
      <c r="E15" s="284">
        <v>5890054.0999999996</v>
      </c>
      <c r="F15" s="285">
        <f>7404775.5-13906.3+395384+7978.4+75000+600</f>
        <v>7869831.6000000006</v>
      </c>
      <c r="G15" s="59"/>
    </row>
    <row r="16" spans="2:10" hidden="1">
      <c r="B16" s="60" t="s">
        <v>159</v>
      </c>
      <c r="C16" s="63"/>
      <c r="D16" s="63"/>
      <c r="E16" s="63"/>
      <c r="F16" s="61"/>
    </row>
    <row r="17" spans="6:6">
      <c r="F17" s="62"/>
    </row>
  </sheetData>
  <mergeCells count="8">
    <mergeCell ref="B7:F7"/>
    <mergeCell ref="B9:B10"/>
    <mergeCell ref="C9:F9"/>
    <mergeCell ref="E1:F1"/>
    <mergeCell ref="E2:F2"/>
    <mergeCell ref="E3:F3"/>
    <mergeCell ref="B6:F6"/>
    <mergeCell ref="E8:F8"/>
  </mergeCells>
  <phoneticPr fontId="0" type="noConversion"/>
  <printOptions horizontalCentered="1"/>
  <pageMargins left="0.15748031496062992" right="0.19685039370078741" top="0.43307086614173229" bottom="0.47244094488188981" header="0.15748031496062992" footer="0.27559055118110237"/>
  <pageSetup paperSize="9" scale="85" firstPageNumber="3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B1:R451"/>
  <sheetViews>
    <sheetView topLeftCell="A7" zoomScaleSheetLayoutView="80" workbookViewId="0">
      <selection activeCell="F1" sqref="F1:F1048576"/>
    </sheetView>
  </sheetViews>
  <sheetFormatPr defaultColWidth="9.109375" defaultRowHeight="15"/>
  <cols>
    <col min="1" max="1" width="0.5546875" style="5" customWidth="1"/>
    <col min="2" max="2" width="7.88671875" style="5" customWidth="1"/>
    <col min="3" max="3" width="7.33203125" style="5" customWidth="1"/>
    <col min="4" max="4" width="6.109375" style="5" customWidth="1"/>
    <col min="5" max="5" width="39.33203125" style="5" customWidth="1"/>
    <col min="6" max="6" width="15.6640625" style="5" hidden="1" customWidth="1"/>
    <col min="7" max="8" width="16.88671875" style="5" customWidth="1"/>
    <col min="9" max="9" width="15.88671875" style="5" customWidth="1"/>
    <col min="10" max="10" width="17" style="4" customWidth="1"/>
    <col min="11" max="11" width="15.5546875" style="4" bestFit="1" customWidth="1"/>
    <col min="12" max="18" width="9.109375" style="4"/>
    <col min="19" max="16384" width="9.109375" style="5"/>
  </cols>
  <sheetData>
    <row r="1" spans="2:18">
      <c r="B1" s="157"/>
      <c r="C1" s="157"/>
      <c r="D1" s="157"/>
      <c r="E1" s="157"/>
      <c r="F1" s="157"/>
      <c r="G1" s="157"/>
      <c r="H1" s="560" t="s">
        <v>259</v>
      </c>
      <c r="I1" s="560"/>
    </row>
    <row r="2" spans="2:18">
      <c r="B2" s="157"/>
      <c r="C2" s="157"/>
      <c r="D2" s="157"/>
      <c r="E2" s="157"/>
      <c r="F2" s="157"/>
      <c r="G2" s="558" t="s">
        <v>27</v>
      </c>
      <c r="H2" s="558"/>
      <c r="I2" s="558"/>
    </row>
    <row r="3" spans="2:18">
      <c r="B3" s="157"/>
      <c r="C3" s="157"/>
      <c r="D3" s="157"/>
      <c r="E3" s="157"/>
      <c r="F3" s="157"/>
      <c r="G3" s="157"/>
      <c r="H3" s="558" t="s">
        <v>238</v>
      </c>
      <c r="I3" s="558"/>
    </row>
    <row r="4" spans="2:18">
      <c r="B4" s="157"/>
      <c r="C4" s="157"/>
      <c r="D4" s="157"/>
      <c r="E4" s="157"/>
      <c r="F4" s="157"/>
      <c r="G4" s="157"/>
      <c r="H4" s="157"/>
      <c r="I4" s="156"/>
    </row>
    <row r="5" spans="2:18" ht="74.25" customHeight="1">
      <c r="B5" s="555" t="s">
        <v>1</v>
      </c>
      <c r="C5" s="555"/>
      <c r="D5" s="555"/>
      <c r="E5" s="555"/>
      <c r="F5" s="555"/>
      <c r="G5" s="555"/>
      <c r="H5" s="555"/>
      <c r="I5" s="555"/>
      <c r="J5" s="9"/>
    </row>
    <row r="6" spans="2:18" ht="19.5" customHeight="1" thickBot="1">
      <c r="B6" s="95"/>
      <c r="C6" s="96"/>
      <c r="D6" s="85"/>
      <c r="E6" s="85"/>
      <c r="F6" s="85"/>
      <c r="G6" s="85"/>
      <c r="H6" s="564" t="s">
        <v>7</v>
      </c>
      <c r="I6" s="564"/>
    </row>
    <row r="7" spans="2:18" ht="55.5" customHeight="1">
      <c r="B7" s="565" t="s">
        <v>117</v>
      </c>
      <c r="C7" s="567" t="s">
        <v>118</v>
      </c>
      <c r="D7" s="567" t="s">
        <v>119</v>
      </c>
      <c r="E7" s="553" t="s">
        <v>162</v>
      </c>
      <c r="F7" s="561" t="s">
        <v>257</v>
      </c>
      <c r="G7" s="562"/>
      <c r="H7" s="562"/>
      <c r="I7" s="563"/>
    </row>
    <row r="8" spans="2:18" s="10" customFormat="1" ht="51" customHeight="1">
      <c r="B8" s="566"/>
      <c r="C8" s="568"/>
      <c r="D8" s="568"/>
      <c r="E8" s="569"/>
      <c r="F8" s="212" t="s">
        <v>152</v>
      </c>
      <c r="G8" s="212" t="s">
        <v>153</v>
      </c>
      <c r="H8" s="212" t="s">
        <v>154</v>
      </c>
      <c r="I8" s="106" t="s">
        <v>120</v>
      </c>
      <c r="J8" s="3"/>
      <c r="K8" s="3"/>
      <c r="L8" s="3"/>
      <c r="M8" s="3"/>
      <c r="N8" s="3"/>
    </row>
    <row r="9" spans="2:18" ht="17.25" customHeight="1">
      <c r="B9" s="97"/>
      <c r="C9" s="98"/>
      <c r="D9" s="99"/>
      <c r="E9" s="159" t="s">
        <v>121</v>
      </c>
      <c r="F9" s="213">
        <f>+F16</f>
        <v>2238777.7999999998</v>
      </c>
      <c r="G9" s="213">
        <f>+G16</f>
        <v>4186849.5</v>
      </c>
      <c r="H9" s="213">
        <f>+H16</f>
        <v>6134920.6000000006</v>
      </c>
      <c r="I9" s="103">
        <f>+I16</f>
        <v>8114698.0898150001</v>
      </c>
      <c r="J9" s="6"/>
      <c r="K9" s="7"/>
      <c r="L9" s="6"/>
      <c r="O9" s="5"/>
      <c r="P9" s="5"/>
      <c r="Q9" s="5"/>
      <c r="R9" s="5"/>
    </row>
    <row r="10" spans="2:18" ht="18" customHeight="1">
      <c r="B10" s="97"/>
      <c r="C10" s="99"/>
      <c r="D10" s="99"/>
      <c r="E10" s="100" t="s">
        <v>115</v>
      </c>
      <c r="F10" s="101"/>
      <c r="G10" s="101"/>
      <c r="H10" s="101"/>
      <c r="I10" s="103"/>
      <c r="J10" s="7"/>
      <c r="L10" s="7"/>
      <c r="O10" s="5"/>
      <c r="P10" s="5"/>
      <c r="Q10" s="5"/>
      <c r="R10" s="5"/>
    </row>
    <row r="11" spans="2:18" ht="17.399999999999999" hidden="1">
      <c r="B11" s="97"/>
      <c r="C11" s="99"/>
      <c r="D11" s="99"/>
      <c r="E11" s="100" t="s">
        <v>74</v>
      </c>
      <c r="F11" s="101"/>
      <c r="G11" s="101"/>
      <c r="H11" s="101"/>
      <c r="I11" s="103"/>
      <c r="O11" s="5"/>
      <c r="P11" s="5"/>
      <c r="Q11" s="5"/>
      <c r="R11" s="5"/>
    </row>
    <row r="12" spans="2:18" ht="34.799999999999997" hidden="1">
      <c r="B12" s="97"/>
      <c r="C12" s="99"/>
      <c r="D12" s="99"/>
      <c r="E12" s="100" t="s">
        <v>32</v>
      </c>
      <c r="F12" s="101"/>
      <c r="G12" s="101"/>
      <c r="H12" s="101"/>
      <c r="I12" s="103"/>
      <c r="O12" s="5"/>
      <c r="P12" s="5"/>
      <c r="Q12" s="5"/>
      <c r="R12" s="5"/>
    </row>
    <row r="13" spans="2:18" ht="17.399999999999999" hidden="1">
      <c r="B13" s="97"/>
      <c r="C13" s="99"/>
      <c r="D13" s="99"/>
      <c r="E13" s="102" t="s">
        <v>65</v>
      </c>
      <c r="F13" s="101"/>
      <c r="G13" s="101"/>
      <c r="H13" s="101"/>
      <c r="I13" s="103"/>
      <c r="O13" s="5"/>
      <c r="P13" s="5"/>
      <c r="Q13" s="5"/>
      <c r="R13" s="5"/>
    </row>
    <row r="14" spans="2:18" ht="17.399999999999999" hidden="1">
      <c r="B14" s="97"/>
      <c r="C14" s="99"/>
      <c r="D14" s="99"/>
      <c r="E14" s="102" t="s">
        <v>72</v>
      </c>
      <c r="F14" s="101"/>
      <c r="G14" s="101"/>
      <c r="H14" s="101"/>
      <c r="I14" s="103"/>
      <c r="O14" s="5"/>
      <c r="P14" s="5"/>
      <c r="Q14" s="5"/>
      <c r="R14" s="5"/>
    </row>
    <row r="15" spans="2:18" ht="17.399999999999999" hidden="1">
      <c r="B15" s="97"/>
      <c r="C15" s="99"/>
      <c r="D15" s="99"/>
      <c r="E15" s="102" t="s">
        <v>96</v>
      </c>
      <c r="F15" s="101"/>
      <c r="G15" s="101"/>
      <c r="H15" s="101"/>
      <c r="I15" s="103"/>
      <c r="O15" s="5"/>
      <c r="P15" s="5"/>
      <c r="Q15" s="5"/>
      <c r="R15" s="5"/>
    </row>
    <row r="16" spans="2:18" ht="83.25" customHeight="1">
      <c r="B16" s="158" t="s">
        <v>70</v>
      </c>
      <c r="C16" s="99"/>
      <c r="D16" s="99"/>
      <c r="E16" s="100" t="s">
        <v>122</v>
      </c>
      <c r="F16" s="213">
        <f>+F18</f>
        <v>2238777.7999999998</v>
      </c>
      <c r="G16" s="213">
        <f>+G18</f>
        <v>4186849.5</v>
      </c>
      <c r="H16" s="213">
        <f>+H18</f>
        <v>6134920.6000000006</v>
      </c>
      <c r="I16" s="103">
        <f>+I18</f>
        <v>8114698.0898150001</v>
      </c>
      <c r="O16" s="5"/>
      <c r="P16" s="5"/>
      <c r="Q16" s="5"/>
      <c r="R16" s="5"/>
    </row>
    <row r="17" spans="2:18" ht="18" customHeight="1">
      <c r="B17" s="97"/>
      <c r="C17" s="99"/>
      <c r="D17" s="99"/>
      <c r="E17" s="100" t="s">
        <v>115</v>
      </c>
      <c r="F17" s="101"/>
      <c r="G17" s="101"/>
      <c r="H17" s="101"/>
      <c r="I17" s="103"/>
      <c r="O17" s="5"/>
      <c r="P17" s="5"/>
      <c r="Q17" s="5"/>
      <c r="R17" s="5"/>
    </row>
    <row r="18" spans="2:18" ht="40.5" customHeight="1">
      <c r="B18" s="97"/>
      <c r="C18" s="99" t="s">
        <v>69</v>
      </c>
      <c r="D18" s="99"/>
      <c r="E18" s="159" t="s">
        <v>123</v>
      </c>
      <c r="F18" s="213">
        <f>+F20</f>
        <v>2238777.7999999998</v>
      </c>
      <c r="G18" s="213">
        <f>+G20</f>
        <v>4186849.5</v>
      </c>
      <c r="H18" s="213">
        <f>+H20</f>
        <v>6134920.6000000006</v>
      </c>
      <c r="I18" s="103">
        <f>+I20</f>
        <v>8114698.0898150001</v>
      </c>
      <c r="O18" s="5"/>
      <c r="P18" s="5"/>
      <c r="Q18" s="5"/>
      <c r="R18" s="5"/>
    </row>
    <row r="19" spans="2:18" ht="18" customHeight="1">
      <c r="B19" s="97"/>
      <c r="C19" s="99"/>
      <c r="D19" s="99"/>
      <c r="E19" s="100" t="s">
        <v>115</v>
      </c>
      <c r="F19" s="101"/>
      <c r="G19" s="101"/>
      <c r="H19" s="101"/>
      <c r="I19" s="103"/>
      <c r="O19" s="5"/>
      <c r="P19" s="5"/>
      <c r="Q19" s="5"/>
      <c r="R19" s="5"/>
    </row>
    <row r="20" spans="2:18" ht="24" customHeight="1" thickBot="1">
      <c r="B20" s="214"/>
      <c r="C20" s="215"/>
      <c r="D20" s="215" t="s">
        <v>69</v>
      </c>
      <c r="E20" s="216" t="s">
        <v>124</v>
      </c>
      <c r="F20" s="230">
        <f>'N 5'!C11</f>
        <v>2238777.7999999998</v>
      </c>
      <c r="G20" s="230">
        <f>'N 5'!D11</f>
        <v>4186849.5</v>
      </c>
      <c r="H20" s="230">
        <f>'N 5'!E11</f>
        <v>6134920.6000000006</v>
      </c>
      <c r="I20" s="230">
        <f>'N 5'!F11</f>
        <v>8114698.0898150001</v>
      </c>
      <c r="J20" s="65"/>
      <c r="O20" s="5"/>
      <c r="P20" s="5"/>
      <c r="Q20" s="5"/>
      <c r="R20" s="5"/>
    </row>
    <row r="21" spans="2:18" ht="105" hidden="1">
      <c r="B21" s="13"/>
      <c r="C21" s="14"/>
      <c r="D21" s="14"/>
      <c r="E21" s="15" t="s">
        <v>34</v>
      </c>
      <c r="F21" s="15"/>
      <c r="G21" s="15"/>
      <c r="H21" s="15"/>
      <c r="I21" s="16">
        <f>I22</f>
        <v>5244710</v>
      </c>
      <c r="O21" s="5"/>
      <c r="P21" s="5"/>
      <c r="Q21" s="5"/>
      <c r="R21" s="5"/>
    </row>
    <row r="22" spans="2:18" ht="30" hidden="1">
      <c r="B22" s="17"/>
      <c r="C22" s="11"/>
      <c r="D22" s="11"/>
      <c r="E22" s="12" t="s">
        <v>71</v>
      </c>
      <c r="F22" s="12"/>
      <c r="G22" s="12"/>
      <c r="H22" s="12"/>
      <c r="I22" s="18">
        <f>I24+I29+I32+I35+I40+I43+I53+I57+I50</f>
        <v>5244710</v>
      </c>
      <c r="O22" s="5"/>
      <c r="P22" s="5"/>
      <c r="Q22" s="5"/>
      <c r="R22" s="5"/>
    </row>
    <row r="23" spans="2:18" ht="30" hidden="1">
      <c r="B23" s="17"/>
      <c r="C23" s="11"/>
      <c r="D23" s="11"/>
      <c r="E23" s="12" t="s">
        <v>108</v>
      </c>
      <c r="F23" s="12"/>
      <c r="G23" s="12"/>
      <c r="H23" s="12"/>
      <c r="I23" s="18"/>
      <c r="O23" s="5"/>
      <c r="P23" s="5"/>
      <c r="Q23" s="5"/>
      <c r="R23" s="5"/>
    </row>
    <row r="24" spans="2:18" hidden="1">
      <c r="B24" s="17"/>
      <c r="C24" s="11"/>
      <c r="D24" s="11"/>
      <c r="E24" s="19" t="s">
        <v>76</v>
      </c>
      <c r="F24" s="19"/>
      <c r="G24" s="19"/>
      <c r="H24" s="19"/>
      <c r="I24" s="18">
        <f>I27+I28+I26</f>
        <v>1859353.6000000001</v>
      </c>
      <c r="O24" s="5"/>
      <c r="P24" s="5"/>
      <c r="Q24" s="5"/>
      <c r="R24" s="5"/>
    </row>
    <row r="25" spans="2:18" hidden="1">
      <c r="B25" s="17"/>
      <c r="C25" s="11"/>
      <c r="D25" s="11"/>
      <c r="E25" s="12" t="s">
        <v>72</v>
      </c>
      <c r="F25" s="12"/>
      <c r="G25" s="12"/>
      <c r="H25" s="12"/>
      <c r="I25" s="18"/>
      <c r="O25" s="5"/>
      <c r="P25" s="5"/>
      <c r="Q25" s="5"/>
      <c r="R25" s="5"/>
    </row>
    <row r="26" spans="2:18" hidden="1">
      <c r="B26" s="17"/>
      <c r="C26" s="11"/>
      <c r="D26" s="11"/>
      <c r="E26" s="19" t="s">
        <v>91</v>
      </c>
      <c r="F26" s="19"/>
      <c r="G26" s="19"/>
      <c r="H26" s="19"/>
      <c r="I26" s="18">
        <v>1835353.6</v>
      </c>
      <c r="O26" s="5"/>
      <c r="P26" s="5"/>
      <c r="Q26" s="5"/>
      <c r="R26" s="5"/>
    </row>
    <row r="27" spans="2:18" ht="30" hidden="1">
      <c r="B27" s="17"/>
      <c r="C27" s="11"/>
      <c r="D27" s="11"/>
      <c r="E27" s="19" t="s">
        <v>77</v>
      </c>
      <c r="F27" s="19"/>
      <c r="G27" s="19"/>
      <c r="H27" s="19"/>
      <c r="I27" s="18">
        <v>6000</v>
      </c>
      <c r="O27" s="5"/>
      <c r="P27" s="5"/>
      <c r="Q27" s="5"/>
      <c r="R27" s="5"/>
    </row>
    <row r="28" spans="2:18" ht="30" hidden="1">
      <c r="B28" s="17"/>
      <c r="C28" s="11"/>
      <c r="D28" s="11"/>
      <c r="E28" s="19" t="s">
        <v>33</v>
      </c>
      <c r="F28" s="19"/>
      <c r="G28" s="19"/>
      <c r="H28" s="19"/>
      <c r="I28" s="18">
        <v>18000</v>
      </c>
      <c r="O28" s="5"/>
      <c r="P28" s="5"/>
      <c r="Q28" s="5"/>
      <c r="R28" s="5"/>
    </row>
    <row r="29" spans="2:18" hidden="1">
      <c r="B29" s="17"/>
      <c r="C29" s="11"/>
      <c r="D29" s="11"/>
      <c r="E29" s="19" t="s">
        <v>40</v>
      </c>
      <c r="F29" s="19"/>
      <c r="G29" s="19"/>
      <c r="H29" s="19"/>
      <c r="I29" s="18">
        <f>I31</f>
        <v>6228.4</v>
      </c>
      <c r="O29" s="5"/>
      <c r="P29" s="5"/>
      <c r="Q29" s="5"/>
      <c r="R29" s="5"/>
    </row>
    <row r="30" spans="2:18" hidden="1">
      <c r="B30" s="17"/>
      <c r="C30" s="11"/>
      <c r="D30" s="11"/>
      <c r="E30" s="12" t="s">
        <v>72</v>
      </c>
      <c r="F30" s="12"/>
      <c r="G30" s="12"/>
      <c r="H30" s="12"/>
      <c r="I30" s="18"/>
      <c r="O30" s="5"/>
      <c r="P30" s="5"/>
      <c r="Q30" s="5"/>
      <c r="R30" s="5"/>
    </row>
    <row r="31" spans="2:18" hidden="1">
      <c r="B31" s="17"/>
      <c r="C31" s="11"/>
      <c r="D31" s="11"/>
      <c r="E31" s="12" t="s">
        <v>80</v>
      </c>
      <c r="F31" s="12"/>
      <c r="G31" s="12"/>
      <c r="H31" s="12"/>
      <c r="I31" s="18">
        <v>6228.4</v>
      </c>
      <c r="O31" s="5"/>
      <c r="P31" s="5"/>
      <c r="Q31" s="5"/>
      <c r="R31" s="5"/>
    </row>
    <row r="32" spans="2:18" ht="30" hidden="1">
      <c r="B32" s="17"/>
      <c r="C32" s="11"/>
      <c r="D32" s="11"/>
      <c r="E32" s="19" t="s">
        <v>41</v>
      </c>
      <c r="F32" s="19"/>
      <c r="G32" s="19"/>
      <c r="H32" s="19"/>
      <c r="I32" s="18">
        <f>I34+I33</f>
        <v>2904</v>
      </c>
      <c r="O32" s="5"/>
      <c r="P32" s="5"/>
      <c r="Q32" s="5"/>
      <c r="R32" s="5"/>
    </row>
    <row r="33" spans="2:18" hidden="1">
      <c r="B33" s="17"/>
      <c r="C33" s="11"/>
      <c r="D33" s="11"/>
      <c r="E33" s="19" t="s">
        <v>93</v>
      </c>
      <c r="F33" s="19"/>
      <c r="G33" s="19"/>
      <c r="H33" s="19"/>
      <c r="I33" s="18">
        <v>1904</v>
      </c>
      <c r="O33" s="5"/>
      <c r="P33" s="5"/>
      <c r="Q33" s="5"/>
      <c r="R33" s="5"/>
    </row>
    <row r="34" spans="2:18" ht="30" hidden="1">
      <c r="B34" s="17"/>
      <c r="C34" s="11"/>
      <c r="D34" s="11"/>
      <c r="E34" s="12" t="s">
        <v>81</v>
      </c>
      <c r="F34" s="12"/>
      <c r="G34" s="12"/>
      <c r="H34" s="12"/>
      <c r="I34" s="18">
        <v>1000</v>
      </c>
      <c r="O34" s="5"/>
      <c r="P34" s="5"/>
      <c r="Q34" s="5"/>
      <c r="R34" s="5"/>
    </row>
    <row r="35" spans="2:18" ht="30" hidden="1">
      <c r="B35" s="17"/>
      <c r="C35" s="11"/>
      <c r="D35" s="11"/>
      <c r="E35" s="19" t="s">
        <v>42</v>
      </c>
      <c r="F35" s="19"/>
      <c r="G35" s="19"/>
      <c r="H35" s="19"/>
      <c r="I35" s="18">
        <f>I37+I38+I39</f>
        <v>119500</v>
      </c>
      <c r="O35" s="5"/>
      <c r="P35" s="5"/>
      <c r="Q35" s="5"/>
      <c r="R35" s="5"/>
    </row>
    <row r="36" spans="2:18" hidden="1">
      <c r="B36" s="17"/>
      <c r="C36" s="11"/>
      <c r="D36" s="11"/>
      <c r="E36" s="12" t="s">
        <v>72</v>
      </c>
      <c r="F36" s="12"/>
      <c r="G36" s="12"/>
      <c r="H36" s="12"/>
      <c r="I36" s="18"/>
      <c r="O36" s="5"/>
      <c r="P36" s="5"/>
      <c r="Q36" s="5"/>
      <c r="R36" s="5"/>
    </row>
    <row r="37" spans="2:18" hidden="1">
      <c r="B37" s="17"/>
      <c r="C37" s="11"/>
      <c r="D37" s="11"/>
      <c r="E37" s="19" t="s">
        <v>82</v>
      </c>
      <c r="F37" s="19"/>
      <c r="G37" s="19"/>
      <c r="H37" s="19"/>
      <c r="I37" s="18">
        <v>16500</v>
      </c>
      <c r="O37" s="5"/>
      <c r="P37" s="5"/>
      <c r="Q37" s="5"/>
      <c r="R37" s="5"/>
    </row>
    <row r="38" spans="2:18" hidden="1">
      <c r="B38" s="17"/>
      <c r="C38" s="11"/>
      <c r="D38" s="11"/>
      <c r="E38" s="12" t="s">
        <v>83</v>
      </c>
      <c r="F38" s="12"/>
      <c r="G38" s="12"/>
      <c r="H38" s="12"/>
      <c r="I38" s="18">
        <v>3000</v>
      </c>
      <c r="O38" s="5"/>
      <c r="P38" s="5"/>
      <c r="Q38" s="5"/>
      <c r="R38" s="5"/>
    </row>
    <row r="39" spans="2:18" ht="30" hidden="1">
      <c r="B39" s="17"/>
      <c r="C39" s="11"/>
      <c r="D39" s="11"/>
      <c r="E39" s="12" t="s">
        <v>84</v>
      </c>
      <c r="F39" s="12"/>
      <c r="G39" s="12"/>
      <c r="H39" s="12"/>
      <c r="I39" s="18">
        <v>100000</v>
      </c>
      <c r="O39" s="5"/>
      <c r="P39" s="5"/>
      <c r="Q39" s="5"/>
      <c r="R39" s="5"/>
    </row>
    <row r="40" spans="2:18" ht="30" hidden="1">
      <c r="B40" s="17"/>
      <c r="C40" s="11"/>
      <c r="D40" s="11"/>
      <c r="E40" s="19" t="s">
        <v>44</v>
      </c>
      <c r="F40" s="19"/>
      <c r="G40" s="19"/>
      <c r="H40" s="19"/>
      <c r="I40" s="18">
        <f>I42</f>
        <v>95000</v>
      </c>
      <c r="O40" s="5"/>
      <c r="P40" s="5"/>
      <c r="Q40" s="5"/>
      <c r="R40" s="5"/>
    </row>
    <row r="41" spans="2:18" hidden="1">
      <c r="B41" s="17"/>
      <c r="C41" s="11"/>
      <c r="D41" s="11"/>
      <c r="E41" s="12" t="s">
        <v>72</v>
      </c>
      <c r="F41" s="12"/>
      <c r="G41" s="12"/>
      <c r="H41" s="12"/>
      <c r="I41" s="18"/>
      <c r="O41" s="5"/>
      <c r="P41" s="5"/>
      <c r="Q41" s="5"/>
      <c r="R41" s="5"/>
    </row>
    <row r="42" spans="2:18" ht="30" hidden="1">
      <c r="B42" s="17"/>
      <c r="C42" s="11"/>
      <c r="D42" s="11"/>
      <c r="E42" s="12" t="s">
        <v>85</v>
      </c>
      <c r="F42" s="12"/>
      <c r="G42" s="12"/>
      <c r="H42" s="12"/>
      <c r="I42" s="18">
        <v>95000</v>
      </c>
      <c r="O42" s="5"/>
      <c r="P42" s="5"/>
      <c r="Q42" s="5"/>
      <c r="R42" s="5"/>
    </row>
    <row r="43" spans="2:18" hidden="1">
      <c r="B43" s="17"/>
      <c r="C43" s="11"/>
      <c r="D43" s="11"/>
      <c r="E43" s="19" t="s">
        <v>45</v>
      </c>
      <c r="F43" s="19"/>
      <c r="G43" s="19"/>
      <c r="H43" s="19"/>
      <c r="I43" s="18">
        <f>I45+I47+I48+I46+I49</f>
        <v>301319.90000000002</v>
      </c>
      <c r="O43" s="5"/>
      <c r="P43" s="5"/>
      <c r="Q43" s="5"/>
      <c r="R43" s="5"/>
    </row>
    <row r="44" spans="2:18" hidden="1">
      <c r="B44" s="17"/>
      <c r="C44" s="11"/>
      <c r="D44" s="11"/>
      <c r="E44" s="12" t="s">
        <v>72</v>
      </c>
      <c r="F44" s="12"/>
      <c r="G44" s="12"/>
      <c r="H44" s="12"/>
      <c r="I44" s="18"/>
      <c r="O44" s="5"/>
      <c r="P44" s="5"/>
      <c r="Q44" s="5"/>
      <c r="R44" s="5"/>
    </row>
    <row r="45" spans="2:18" hidden="1">
      <c r="B45" s="17"/>
      <c r="C45" s="11"/>
      <c r="D45" s="11"/>
      <c r="E45" s="12" t="s">
        <v>86</v>
      </c>
      <c r="F45" s="12"/>
      <c r="G45" s="12"/>
      <c r="H45" s="12"/>
      <c r="I45" s="18">
        <v>237319.9</v>
      </c>
      <c r="O45" s="5"/>
      <c r="P45" s="5"/>
      <c r="Q45" s="5"/>
      <c r="R45" s="5"/>
    </row>
    <row r="46" spans="2:18" hidden="1">
      <c r="B46" s="17"/>
      <c r="C46" s="11"/>
      <c r="D46" s="11"/>
      <c r="E46" s="12" t="s">
        <v>94</v>
      </c>
      <c r="F46" s="12"/>
      <c r="G46" s="12"/>
      <c r="H46" s="12"/>
      <c r="I46" s="18"/>
      <c r="O46" s="5"/>
      <c r="P46" s="5"/>
      <c r="Q46" s="5"/>
      <c r="R46" s="5"/>
    </row>
    <row r="47" spans="2:18" hidden="1">
      <c r="B47" s="17"/>
      <c r="C47" s="11"/>
      <c r="D47" s="11"/>
      <c r="E47" s="12" t="s">
        <v>87</v>
      </c>
      <c r="F47" s="12"/>
      <c r="G47" s="12"/>
      <c r="H47" s="12"/>
      <c r="I47" s="18">
        <v>60000</v>
      </c>
      <c r="O47" s="5"/>
      <c r="P47" s="5"/>
      <c r="Q47" s="5"/>
      <c r="R47" s="5"/>
    </row>
    <row r="48" spans="2:18" ht="30" hidden="1">
      <c r="B48" s="17"/>
      <c r="C48" s="11"/>
      <c r="D48" s="11"/>
      <c r="E48" s="12" t="s">
        <v>88</v>
      </c>
      <c r="F48" s="12"/>
      <c r="G48" s="12"/>
      <c r="H48" s="12"/>
      <c r="I48" s="18">
        <v>2000</v>
      </c>
      <c r="O48" s="5"/>
      <c r="P48" s="5"/>
      <c r="Q48" s="5"/>
      <c r="R48" s="5"/>
    </row>
    <row r="49" spans="2:18" hidden="1">
      <c r="B49" s="17"/>
      <c r="C49" s="11"/>
      <c r="D49" s="11"/>
      <c r="E49" s="20" t="s">
        <v>89</v>
      </c>
      <c r="F49" s="20"/>
      <c r="G49" s="20"/>
      <c r="H49" s="20"/>
      <c r="I49" s="18">
        <v>2000</v>
      </c>
      <c r="O49" s="5"/>
      <c r="P49" s="5"/>
      <c r="Q49" s="5"/>
      <c r="R49" s="5"/>
    </row>
    <row r="50" spans="2:18" hidden="1">
      <c r="B50" s="17"/>
      <c r="C50" s="11"/>
      <c r="D50" s="11"/>
      <c r="E50" s="19" t="s">
        <v>51</v>
      </c>
      <c r="F50" s="19"/>
      <c r="G50" s="19"/>
      <c r="H50" s="19"/>
      <c r="I50" s="18">
        <f>I52</f>
        <v>550000</v>
      </c>
      <c r="O50" s="5"/>
      <c r="P50" s="5"/>
      <c r="Q50" s="5"/>
      <c r="R50" s="5"/>
    </row>
    <row r="51" spans="2:18" hidden="1">
      <c r="B51" s="17"/>
      <c r="C51" s="11"/>
      <c r="D51" s="11"/>
      <c r="E51" s="19" t="s">
        <v>72</v>
      </c>
      <c r="F51" s="19"/>
      <c r="G51" s="19"/>
      <c r="H51" s="19"/>
      <c r="I51" s="18"/>
      <c r="O51" s="5"/>
      <c r="P51" s="5"/>
      <c r="Q51" s="5"/>
      <c r="R51" s="5"/>
    </row>
    <row r="52" spans="2:18" ht="30" hidden="1">
      <c r="B52" s="17"/>
      <c r="C52" s="11"/>
      <c r="D52" s="11"/>
      <c r="E52" s="19" t="s">
        <v>53</v>
      </c>
      <c r="F52" s="19"/>
      <c r="G52" s="19"/>
      <c r="H52" s="19"/>
      <c r="I52" s="18">
        <v>550000</v>
      </c>
      <c r="O52" s="5"/>
      <c r="P52" s="5"/>
      <c r="Q52" s="5"/>
      <c r="R52" s="5"/>
    </row>
    <row r="53" spans="2:18" hidden="1">
      <c r="B53" s="17"/>
      <c r="C53" s="11"/>
      <c r="D53" s="11"/>
      <c r="E53" s="19" t="s">
        <v>65</v>
      </c>
      <c r="F53" s="19"/>
      <c r="G53" s="19"/>
      <c r="H53" s="19"/>
      <c r="I53" s="18">
        <f>I55</f>
        <v>1290</v>
      </c>
      <c r="O53" s="5"/>
      <c r="P53" s="5"/>
      <c r="Q53" s="5"/>
      <c r="R53" s="5"/>
    </row>
    <row r="54" spans="2:18" hidden="1">
      <c r="B54" s="17"/>
      <c r="C54" s="11"/>
      <c r="D54" s="11"/>
      <c r="E54" s="19" t="s">
        <v>72</v>
      </c>
      <c r="F54" s="19"/>
      <c r="G54" s="19"/>
      <c r="H54" s="19"/>
      <c r="I54" s="18"/>
      <c r="O54" s="5"/>
      <c r="P54" s="5"/>
      <c r="Q54" s="5"/>
      <c r="R54" s="5"/>
    </row>
    <row r="55" spans="2:18" ht="45" hidden="1">
      <c r="B55" s="17"/>
      <c r="C55" s="11"/>
      <c r="D55" s="11"/>
      <c r="E55" s="19" t="s">
        <v>66</v>
      </c>
      <c r="F55" s="19"/>
      <c r="G55" s="19"/>
      <c r="H55" s="19"/>
      <c r="I55" s="18">
        <v>1290</v>
      </c>
      <c r="O55" s="5"/>
      <c r="P55" s="5"/>
      <c r="Q55" s="5"/>
      <c r="R55" s="5"/>
    </row>
    <row r="56" spans="2:18" hidden="1">
      <c r="B56" s="17"/>
      <c r="C56" s="11"/>
      <c r="D56" s="11"/>
      <c r="E56" s="19" t="s">
        <v>90</v>
      </c>
      <c r="F56" s="19"/>
      <c r="G56" s="19"/>
      <c r="H56" s="19"/>
      <c r="I56" s="18">
        <v>3000</v>
      </c>
      <c r="O56" s="5"/>
      <c r="P56" s="5"/>
      <c r="Q56" s="5"/>
      <c r="R56" s="5"/>
    </row>
    <row r="57" spans="2:18" hidden="1">
      <c r="B57" s="17"/>
      <c r="C57" s="11"/>
      <c r="D57" s="11"/>
      <c r="E57" s="19" t="s">
        <v>67</v>
      </c>
      <c r="F57" s="19"/>
      <c r="G57" s="19"/>
      <c r="H57" s="19"/>
      <c r="I57" s="18">
        <f>I60+I61+I62+I63+I59</f>
        <v>2309114.0999999996</v>
      </c>
      <c r="O57" s="5"/>
      <c r="P57" s="5"/>
      <c r="Q57" s="5"/>
      <c r="R57" s="5"/>
    </row>
    <row r="58" spans="2:18" hidden="1">
      <c r="B58" s="17"/>
      <c r="C58" s="11"/>
      <c r="D58" s="11"/>
      <c r="E58" s="19" t="s">
        <v>72</v>
      </c>
      <c r="F58" s="19"/>
      <c r="G58" s="19"/>
      <c r="H58" s="19"/>
      <c r="I58" s="18"/>
      <c r="O58" s="5"/>
      <c r="P58" s="5"/>
      <c r="Q58" s="5"/>
      <c r="R58" s="5"/>
    </row>
    <row r="59" spans="2:18" hidden="1">
      <c r="B59" s="17"/>
      <c r="C59" s="11"/>
      <c r="D59" s="11"/>
      <c r="E59" s="19" t="s">
        <v>37</v>
      </c>
      <c r="F59" s="19"/>
      <c r="G59" s="19"/>
      <c r="H59" s="19"/>
      <c r="I59" s="18">
        <v>150000</v>
      </c>
      <c r="O59" s="5"/>
      <c r="P59" s="5"/>
      <c r="Q59" s="5"/>
      <c r="R59" s="5"/>
    </row>
    <row r="60" spans="2:18" ht="30" hidden="1">
      <c r="B60" s="17"/>
      <c r="C60" s="11"/>
      <c r="D60" s="11"/>
      <c r="E60" s="20" t="s">
        <v>97</v>
      </c>
      <c r="F60" s="20"/>
      <c r="G60" s="20"/>
      <c r="H60" s="20"/>
      <c r="I60" s="18">
        <v>207009.7</v>
      </c>
      <c r="O60" s="5"/>
      <c r="P60" s="5"/>
      <c r="Q60" s="5"/>
      <c r="R60" s="5"/>
    </row>
    <row r="61" spans="2:18" hidden="1">
      <c r="B61" s="17"/>
      <c r="C61" s="11"/>
      <c r="D61" s="11"/>
      <c r="E61" s="20" t="s">
        <v>98</v>
      </c>
      <c r="F61" s="20"/>
      <c r="G61" s="20"/>
      <c r="H61" s="20"/>
      <c r="I61" s="18">
        <v>663333.5</v>
      </c>
      <c r="O61" s="5"/>
      <c r="P61" s="5"/>
      <c r="Q61" s="5"/>
      <c r="R61" s="5"/>
    </row>
    <row r="62" spans="2:18" hidden="1">
      <c r="B62" s="17"/>
      <c r="C62" s="11"/>
      <c r="D62" s="11"/>
      <c r="E62" s="19" t="s">
        <v>68</v>
      </c>
      <c r="F62" s="19"/>
      <c r="G62" s="19"/>
      <c r="H62" s="19"/>
      <c r="I62" s="18">
        <v>1251570.8999999999</v>
      </c>
      <c r="O62" s="5"/>
      <c r="P62" s="5"/>
      <c r="Q62" s="5"/>
      <c r="R62" s="5"/>
    </row>
    <row r="63" spans="2:18" hidden="1">
      <c r="B63" s="17"/>
      <c r="C63" s="11"/>
      <c r="D63" s="11"/>
      <c r="E63" s="19" t="s">
        <v>99</v>
      </c>
      <c r="F63" s="19"/>
      <c r="G63" s="19"/>
      <c r="H63" s="19"/>
      <c r="I63" s="18">
        <v>37200</v>
      </c>
      <c r="O63" s="5"/>
      <c r="P63" s="5"/>
      <c r="Q63" s="5"/>
      <c r="R63" s="5"/>
    </row>
    <row r="64" spans="2:18" ht="69" hidden="1" customHeight="1">
      <c r="B64" s="17"/>
      <c r="C64" s="11"/>
      <c r="D64" s="11"/>
      <c r="E64" s="21" t="s">
        <v>35</v>
      </c>
      <c r="F64" s="21"/>
      <c r="G64" s="21"/>
      <c r="H64" s="21"/>
      <c r="I64" s="22">
        <f>I65</f>
        <v>5450208.4999999991</v>
      </c>
      <c r="O64" s="5"/>
      <c r="P64" s="5"/>
      <c r="Q64" s="5"/>
      <c r="R64" s="5"/>
    </row>
    <row r="65" spans="2:18" ht="30" hidden="1">
      <c r="B65" s="17"/>
      <c r="C65" s="11"/>
      <c r="D65" s="11"/>
      <c r="E65" s="12" t="s">
        <v>71</v>
      </c>
      <c r="F65" s="12"/>
      <c r="G65" s="12"/>
      <c r="H65" s="12"/>
      <c r="I65" s="18">
        <f>I67+I73+I79+I82+I88+I91+I95+I102+I107+I110</f>
        <v>5450208.4999999991</v>
      </c>
      <c r="J65" s="6"/>
      <c r="O65" s="5"/>
      <c r="P65" s="5"/>
      <c r="Q65" s="5"/>
      <c r="R65" s="5"/>
    </row>
    <row r="66" spans="2:18" ht="30" hidden="1">
      <c r="B66" s="17"/>
      <c r="C66" s="11"/>
      <c r="D66" s="11"/>
      <c r="E66" s="12" t="s">
        <v>108</v>
      </c>
      <c r="F66" s="12"/>
      <c r="G66" s="12"/>
      <c r="H66" s="12"/>
      <c r="I66" s="18"/>
      <c r="O66" s="5"/>
      <c r="P66" s="5"/>
      <c r="Q66" s="5"/>
      <c r="R66" s="5"/>
    </row>
    <row r="67" spans="2:18" hidden="1">
      <c r="B67" s="17"/>
      <c r="C67" s="11"/>
      <c r="D67" s="11"/>
      <c r="E67" s="19" t="s">
        <v>76</v>
      </c>
      <c r="F67" s="19"/>
      <c r="G67" s="19"/>
      <c r="H67" s="19"/>
      <c r="I67" s="18">
        <f>I70+I72+I69+I71</f>
        <v>4491277.6999999993</v>
      </c>
      <c r="O67" s="5"/>
      <c r="P67" s="5"/>
      <c r="Q67" s="5"/>
      <c r="R67" s="5"/>
    </row>
    <row r="68" spans="2:18" hidden="1">
      <c r="B68" s="17"/>
      <c r="C68" s="11"/>
      <c r="D68" s="11"/>
      <c r="E68" s="19" t="s">
        <v>72</v>
      </c>
      <c r="F68" s="19"/>
      <c r="G68" s="19"/>
      <c r="H68" s="19"/>
      <c r="I68" s="18"/>
      <c r="O68" s="5"/>
      <c r="P68" s="5"/>
      <c r="Q68" s="5"/>
      <c r="R68" s="5"/>
    </row>
    <row r="69" spans="2:18" hidden="1">
      <c r="B69" s="17"/>
      <c r="C69" s="11"/>
      <c r="D69" s="11"/>
      <c r="E69" s="19" t="s">
        <v>91</v>
      </c>
      <c r="F69" s="19"/>
      <c r="G69" s="19"/>
      <c r="H69" s="19"/>
      <c r="I69" s="18">
        <v>3397238.3</v>
      </c>
      <c r="O69" s="5"/>
      <c r="P69" s="5"/>
      <c r="Q69" s="5"/>
      <c r="R69" s="5"/>
    </row>
    <row r="70" spans="2:18" ht="30" hidden="1">
      <c r="B70" s="17"/>
      <c r="C70" s="11"/>
      <c r="D70" s="11"/>
      <c r="E70" s="19" t="s">
        <v>77</v>
      </c>
      <c r="F70" s="19"/>
      <c r="G70" s="19"/>
      <c r="H70" s="19"/>
      <c r="I70" s="18">
        <v>435081.4</v>
      </c>
      <c r="O70" s="5"/>
      <c r="P70" s="5"/>
      <c r="Q70" s="5"/>
      <c r="R70" s="5"/>
    </row>
    <row r="71" spans="2:18" hidden="1">
      <c r="B71" s="17"/>
      <c r="C71" s="11"/>
      <c r="D71" s="11"/>
      <c r="E71" s="19" t="s">
        <v>102</v>
      </c>
      <c r="F71" s="19"/>
      <c r="G71" s="19"/>
      <c r="H71" s="19"/>
      <c r="I71" s="18">
        <v>451940</v>
      </c>
      <c r="O71" s="5"/>
      <c r="P71" s="5"/>
      <c r="Q71" s="5"/>
      <c r="R71" s="5"/>
    </row>
    <row r="72" spans="2:18" ht="30" hidden="1">
      <c r="B72" s="17"/>
      <c r="C72" s="11"/>
      <c r="D72" s="11"/>
      <c r="E72" s="19" t="s">
        <v>33</v>
      </c>
      <c r="F72" s="19"/>
      <c r="G72" s="19"/>
      <c r="H72" s="19"/>
      <c r="I72" s="18">
        <v>207018</v>
      </c>
      <c r="O72" s="5"/>
      <c r="P72" s="5"/>
      <c r="Q72" s="5"/>
      <c r="R72" s="5"/>
    </row>
    <row r="73" spans="2:18" hidden="1">
      <c r="B73" s="17"/>
      <c r="C73" s="11"/>
      <c r="D73" s="11"/>
      <c r="E73" s="19" t="s">
        <v>40</v>
      </c>
      <c r="F73" s="19"/>
      <c r="G73" s="19"/>
      <c r="H73" s="19"/>
      <c r="I73" s="18">
        <f>I75+I76+I77+I78</f>
        <v>105138</v>
      </c>
      <c r="O73" s="5"/>
      <c r="P73" s="5"/>
      <c r="Q73" s="5"/>
      <c r="R73" s="5"/>
    </row>
    <row r="74" spans="2:18" hidden="1">
      <c r="B74" s="17"/>
      <c r="C74" s="11"/>
      <c r="D74" s="11"/>
      <c r="E74" s="19" t="s">
        <v>72</v>
      </c>
      <c r="F74" s="19"/>
      <c r="G74" s="19"/>
      <c r="H74" s="19"/>
      <c r="I74" s="18"/>
      <c r="O74" s="5"/>
      <c r="P74" s="5"/>
      <c r="Q74" s="5"/>
      <c r="R74" s="5"/>
    </row>
    <row r="75" spans="2:18" hidden="1">
      <c r="B75" s="17"/>
      <c r="C75" s="11"/>
      <c r="D75" s="11"/>
      <c r="E75" s="19" t="s">
        <v>103</v>
      </c>
      <c r="F75" s="19"/>
      <c r="G75" s="19"/>
      <c r="H75" s="19"/>
      <c r="I75" s="18">
        <v>30948</v>
      </c>
      <c r="O75" s="5"/>
      <c r="P75" s="5"/>
      <c r="Q75" s="5"/>
      <c r="R75" s="5"/>
    </row>
    <row r="76" spans="2:18" hidden="1">
      <c r="B76" s="17"/>
      <c r="C76" s="11"/>
      <c r="D76" s="11"/>
      <c r="E76" s="19" t="s">
        <v>104</v>
      </c>
      <c r="F76" s="19"/>
      <c r="G76" s="19"/>
      <c r="H76" s="19"/>
      <c r="I76" s="18">
        <v>4774</v>
      </c>
      <c r="O76" s="5"/>
      <c r="P76" s="5"/>
      <c r="Q76" s="5"/>
      <c r="R76" s="5"/>
    </row>
    <row r="77" spans="2:18" hidden="1">
      <c r="B77" s="17"/>
      <c r="C77" s="11"/>
      <c r="D77" s="11"/>
      <c r="E77" s="12" t="s">
        <v>80</v>
      </c>
      <c r="F77" s="12"/>
      <c r="G77" s="12"/>
      <c r="H77" s="12"/>
      <c r="I77" s="18">
        <v>59952</v>
      </c>
      <c r="O77" s="5"/>
      <c r="P77" s="5"/>
      <c r="Q77" s="5"/>
      <c r="R77" s="5"/>
    </row>
    <row r="78" spans="2:18" ht="30" hidden="1">
      <c r="B78" s="17"/>
      <c r="C78" s="11"/>
      <c r="D78" s="11"/>
      <c r="E78" s="20" t="s">
        <v>95</v>
      </c>
      <c r="F78" s="20"/>
      <c r="G78" s="20"/>
      <c r="H78" s="20"/>
      <c r="I78" s="18">
        <v>9464</v>
      </c>
      <c r="O78" s="5"/>
      <c r="P78" s="5"/>
      <c r="Q78" s="5"/>
      <c r="R78" s="5"/>
    </row>
    <row r="79" spans="2:18" ht="30" hidden="1">
      <c r="B79" s="17"/>
      <c r="C79" s="11"/>
      <c r="D79" s="11"/>
      <c r="E79" s="19" t="s">
        <v>41</v>
      </c>
      <c r="F79" s="19"/>
      <c r="G79" s="19"/>
      <c r="H79" s="19"/>
      <c r="I79" s="18">
        <f>I81+I80</f>
        <v>29227</v>
      </c>
      <c r="O79" s="5"/>
      <c r="P79" s="5"/>
      <c r="Q79" s="5"/>
      <c r="R79" s="5"/>
    </row>
    <row r="80" spans="2:18" hidden="1">
      <c r="B80" s="17"/>
      <c r="C80" s="11"/>
      <c r="D80" s="11"/>
      <c r="E80" s="19" t="s">
        <v>93</v>
      </c>
      <c r="F80" s="19"/>
      <c r="G80" s="19"/>
      <c r="H80" s="19"/>
      <c r="I80" s="18">
        <v>26227</v>
      </c>
      <c r="O80" s="5"/>
      <c r="P80" s="5"/>
      <c r="Q80" s="5"/>
      <c r="R80" s="5"/>
    </row>
    <row r="81" spans="2:18" ht="30" hidden="1">
      <c r="B81" s="17"/>
      <c r="C81" s="11"/>
      <c r="D81" s="11"/>
      <c r="E81" s="12" t="s">
        <v>81</v>
      </c>
      <c r="F81" s="12"/>
      <c r="G81" s="12"/>
      <c r="H81" s="12"/>
      <c r="I81" s="18">
        <v>3000</v>
      </c>
      <c r="O81" s="5"/>
      <c r="P81" s="5"/>
      <c r="Q81" s="5"/>
      <c r="R81" s="5"/>
    </row>
    <row r="82" spans="2:18" ht="30" hidden="1">
      <c r="B82" s="17"/>
      <c r="C82" s="11"/>
      <c r="D82" s="11"/>
      <c r="E82" s="19" t="s">
        <v>42</v>
      </c>
      <c r="F82" s="19"/>
      <c r="G82" s="19"/>
      <c r="H82" s="19"/>
      <c r="I82" s="18">
        <f>I84+I86+I87+I85</f>
        <v>23604</v>
      </c>
      <c r="O82" s="5"/>
      <c r="P82" s="5"/>
      <c r="Q82" s="5"/>
      <c r="R82" s="5"/>
    </row>
    <row r="83" spans="2:18" hidden="1">
      <c r="B83" s="17"/>
      <c r="C83" s="11"/>
      <c r="D83" s="11"/>
      <c r="E83" s="19" t="s">
        <v>72</v>
      </c>
      <c r="F83" s="19"/>
      <c r="G83" s="19"/>
      <c r="H83" s="19"/>
      <c r="I83" s="18"/>
      <c r="O83" s="5"/>
      <c r="P83" s="5"/>
      <c r="Q83" s="5"/>
      <c r="R83" s="5"/>
    </row>
    <row r="84" spans="2:18" hidden="1">
      <c r="B84" s="17"/>
      <c r="C84" s="11"/>
      <c r="D84" s="11"/>
      <c r="E84" s="19" t="s">
        <v>82</v>
      </c>
      <c r="F84" s="19"/>
      <c r="G84" s="19"/>
      <c r="H84" s="19"/>
      <c r="I84" s="18">
        <v>500</v>
      </c>
      <c r="O84" s="5"/>
      <c r="P84" s="5"/>
      <c r="Q84" s="5"/>
      <c r="R84" s="5"/>
    </row>
    <row r="85" spans="2:18" hidden="1">
      <c r="B85" s="17"/>
      <c r="C85" s="11"/>
      <c r="D85" s="11"/>
      <c r="E85" s="19" t="s">
        <v>78</v>
      </c>
      <c r="F85" s="19"/>
      <c r="G85" s="19"/>
      <c r="H85" s="19"/>
      <c r="I85" s="18">
        <v>2372</v>
      </c>
      <c r="O85" s="5"/>
      <c r="P85" s="5"/>
      <c r="Q85" s="5"/>
      <c r="R85" s="5"/>
    </row>
    <row r="86" spans="2:18" hidden="1">
      <c r="B86" s="17"/>
      <c r="C86" s="11"/>
      <c r="D86" s="11"/>
      <c r="E86" s="12" t="s">
        <v>83</v>
      </c>
      <c r="F86" s="12"/>
      <c r="G86" s="12"/>
      <c r="H86" s="12"/>
      <c r="I86" s="18">
        <v>15400</v>
      </c>
      <c r="O86" s="5"/>
      <c r="P86" s="5"/>
      <c r="Q86" s="5"/>
      <c r="R86" s="5"/>
    </row>
    <row r="87" spans="2:18" ht="30" hidden="1">
      <c r="B87" s="17"/>
      <c r="C87" s="11"/>
      <c r="D87" s="11"/>
      <c r="E87" s="12" t="s">
        <v>84</v>
      </c>
      <c r="F87" s="12"/>
      <c r="G87" s="12"/>
      <c r="H87" s="12"/>
      <c r="I87" s="18">
        <v>5332</v>
      </c>
      <c r="O87" s="5"/>
      <c r="P87" s="5"/>
      <c r="Q87" s="5"/>
      <c r="R87" s="5"/>
    </row>
    <row r="88" spans="2:18" ht="30" hidden="1">
      <c r="B88" s="17"/>
      <c r="C88" s="11"/>
      <c r="D88" s="11"/>
      <c r="E88" s="19" t="s">
        <v>43</v>
      </c>
      <c r="F88" s="19"/>
      <c r="G88" s="19"/>
      <c r="H88" s="19"/>
      <c r="I88" s="18">
        <f>I90</f>
        <v>600</v>
      </c>
      <c r="O88" s="5"/>
      <c r="P88" s="5"/>
      <c r="Q88" s="5"/>
      <c r="R88" s="5"/>
    </row>
    <row r="89" spans="2:18" hidden="1">
      <c r="B89" s="17"/>
      <c r="C89" s="11"/>
      <c r="D89" s="11"/>
      <c r="E89" s="19" t="s">
        <v>72</v>
      </c>
      <c r="F89" s="19"/>
      <c r="G89" s="19"/>
      <c r="H89" s="19"/>
      <c r="I89" s="18">
        <v>0</v>
      </c>
      <c r="O89" s="5"/>
      <c r="P89" s="5"/>
      <c r="Q89" s="5"/>
      <c r="R89" s="5"/>
    </row>
    <row r="90" spans="2:18" hidden="1">
      <c r="B90" s="17"/>
      <c r="C90" s="11"/>
      <c r="D90" s="11"/>
      <c r="E90" s="20" t="s">
        <v>79</v>
      </c>
      <c r="F90" s="20"/>
      <c r="G90" s="20"/>
      <c r="H90" s="20"/>
      <c r="I90" s="18">
        <v>600</v>
      </c>
      <c r="O90" s="5"/>
      <c r="P90" s="5"/>
      <c r="Q90" s="5"/>
      <c r="R90" s="5"/>
    </row>
    <row r="91" spans="2:18" ht="30" hidden="1">
      <c r="B91" s="17"/>
      <c r="C91" s="11"/>
      <c r="D91" s="11"/>
      <c r="E91" s="19" t="s">
        <v>44</v>
      </c>
      <c r="F91" s="19"/>
      <c r="G91" s="19"/>
      <c r="H91" s="19"/>
      <c r="I91" s="18">
        <f>I93+I94</f>
        <v>76623</v>
      </c>
      <c r="O91" s="5"/>
      <c r="P91" s="5"/>
      <c r="Q91" s="5"/>
      <c r="R91" s="5"/>
    </row>
    <row r="92" spans="2:18" hidden="1">
      <c r="B92" s="17"/>
      <c r="C92" s="11"/>
      <c r="D92" s="11"/>
      <c r="E92" s="19" t="s">
        <v>72</v>
      </c>
      <c r="F92" s="19"/>
      <c r="G92" s="19"/>
      <c r="H92" s="19"/>
      <c r="I92" s="18"/>
      <c r="O92" s="5"/>
      <c r="P92" s="5"/>
      <c r="Q92" s="5"/>
      <c r="R92" s="5"/>
    </row>
    <row r="93" spans="2:18" ht="30" hidden="1">
      <c r="B93" s="17"/>
      <c r="C93" s="11"/>
      <c r="D93" s="11"/>
      <c r="E93" s="19" t="s">
        <v>92</v>
      </c>
      <c r="F93" s="19"/>
      <c r="G93" s="19"/>
      <c r="H93" s="19"/>
      <c r="I93" s="18">
        <v>15319</v>
      </c>
      <c r="O93" s="5"/>
      <c r="P93" s="5"/>
      <c r="Q93" s="5"/>
      <c r="R93" s="5"/>
    </row>
    <row r="94" spans="2:18" ht="30" hidden="1">
      <c r="B94" s="17"/>
      <c r="C94" s="11"/>
      <c r="D94" s="11"/>
      <c r="E94" s="12" t="s">
        <v>85</v>
      </c>
      <c r="F94" s="12"/>
      <c r="G94" s="12"/>
      <c r="H94" s="12"/>
      <c r="I94" s="18">
        <v>61304</v>
      </c>
      <c r="O94" s="5"/>
      <c r="P94" s="5"/>
      <c r="Q94" s="5"/>
      <c r="R94" s="5"/>
    </row>
    <row r="95" spans="2:18" hidden="1">
      <c r="B95" s="17"/>
      <c r="C95" s="11"/>
      <c r="D95" s="11"/>
      <c r="E95" s="19" t="s">
        <v>45</v>
      </c>
      <c r="F95" s="19"/>
      <c r="G95" s="19"/>
      <c r="H95" s="19"/>
      <c r="I95" s="18">
        <f>I97+I98+I99+I100+I101</f>
        <v>473230</v>
      </c>
      <c r="O95" s="5"/>
      <c r="P95" s="5"/>
      <c r="Q95" s="5"/>
      <c r="R95" s="5"/>
    </row>
    <row r="96" spans="2:18" hidden="1">
      <c r="B96" s="17"/>
      <c r="C96" s="11"/>
      <c r="D96" s="11"/>
      <c r="E96" s="19" t="s">
        <v>72</v>
      </c>
      <c r="F96" s="19"/>
      <c r="G96" s="19"/>
      <c r="H96" s="19"/>
      <c r="I96" s="18"/>
      <c r="O96" s="5"/>
      <c r="P96" s="5"/>
      <c r="Q96" s="5"/>
      <c r="R96" s="5"/>
    </row>
    <row r="97" spans="2:18" hidden="1">
      <c r="B97" s="17"/>
      <c r="C97" s="11"/>
      <c r="D97" s="11"/>
      <c r="E97" s="12" t="s">
        <v>86</v>
      </c>
      <c r="F97" s="12"/>
      <c r="G97" s="12"/>
      <c r="H97" s="12"/>
      <c r="I97" s="18">
        <v>172283</v>
      </c>
      <c r="O97" s="5"/>
      <c r="P97" s="5"/>
      <c r="Q97" s="5"/>
      <c r="R97" s="5"/>
    </row>
    <row r="98" spans="2:18" hidden="1">
      <c r="B98" s="17"/>
      <c r="C98" s="11"/>
      <c r="D98" s="11"/>
      <c r="E98" s="12" t="s">
        <v>87</v>
      </c>
      <c r="F98" s="12"/>
      <c r="G98" s="12"/>
      <c r="H98" s="12"/>
      <c r="I98" s="18">
        <v>236285</v>
      </c>
      <c r="O98" s="5"/>
      <c r="P98" s="5"/>
      <c r="Q98" s="5"/>
      <c r="R98" s="5"/>
    </row>
    <row r="99" spans="2:18" hidden="1">
      <c r="B99" s="17"/>
      <c r="C99" s="11"/>
      <c r="D99" s="11"/>
      <c r="E99" s="12" t="s">
        <v>101</v>
      </c>
      <c r="F99" s="12"/>
      <c r="G99" s="12"/>
      <c r="H99" s="12"/>
      <c r="I99" s="18">
        <v>10170</v>
      </c>
      <c r="O99" s="5"/>
      <c r="P99" s="5"/>
      <c r="Q99" s="5"/>
      <c r="R99" s="5"/>
    </row>
    <row r="100" spans="2:18" ht="30" hidden="1">
      <c r="B100" s="17"/>
      <c r="C100" s="11"/>
      <c r="D100" s="11"/>
      <c r="E100" s="12" t="s">
        <v>88</v>
      </c>
      <c r="F100" s="12"/>
      <c r="G100" s="12"/>
      <c r="H100" s="12"/>
      <c r="I100" s="18">
        <v>50308</v>
      </c>
      <c r="O100" s="5"/>
      <c r="P100" s="5"/>
      <c r="Q100" s="5"/>
      <c r="R100" s="5"/>
    </row>
    <row r="101" spans="2:18" hidden="1">
      <c r="B101" s="17"/>
      <c r="C101" s="11"/>
      <c r="D101" s="11"/>
      <c r="E101" s="20" t="s">
        <v>89</v>
      </c>
      <c r="F101" s="20"/>
      <c r="G101" s="20"/>
      <c r="H101" s="20"/>
      <c r="I101" s="18">
        <v>4184</v>
      </c>
      <c r="O101" s="5"/>
      <c r="P101" s="5"/>
      <c r="Q101" s="5"/>
      <c r="R101" s="5"/>
    </row>
    <row r="102" spans="2:18" hidden="1">
      <c r="B102" s="17"/>
      <c r="C102" s="11"/>
      <c r="D102" s="11"/>
      <c r="E102" s="19" t="s">
        <v>51</v>
      </c>
      <c r="F102" s="19"/>
      <c r="G102" s="19"/>
      <c r="H102" s="19"/>
      <c r="I102" s="18">
        <f>I104</f>
        <v>53080</v>
      </c>
      <c r="O102" s="5"/>
      <c r="P102" s="5"/>
      <c r="Q102" s="5"/>
      <c r="R102" s="5"/>
    </row>
    <row r="103" spans="2:18" hidden="1">
      <c r="B103" s="17"/>
      <c r="C103" s="11"/>
      <c r="D103" s="11"/>
      <c r="E103" s="19" t="s">
        <v>73</v>
      </c>
      <c r="F103" s="19"/>
      <c r="G103" s="19"/>
      <c r="H103" s="19"/>
      <c r="I103" s="18"/>
      <c r="O103" s="5"/>
      <c r="P103" s="5"/>
      <c r="Q103" s="5"/>
      <c r="R103" s="5"/>
    </row>
    <row r="104" spans="2:18" ht="30" hidden="1">
      <c r="B104" s="17"/>
      <c r="C104" s="11"/>
      <c r="D104" s="11"/>
      <c r="E104" s="19" t="s">
        <v>53</v>
      </c>
      <c r="F104" s="19"/>
      <c r="G104" s="19"/>
      <c r="H104" s="19"/>
      <c r="I104" s="18">
        <f>I106</f>
        <v>53080</v>
      </c>
      <c r="O104" s="5"/>
      <c r="P104" s="5"/>
      <c r="Q104" s="5"/>
      <c r="R104" s="5"/>
    </row>
    <row r="105" spans="2:18" hidden="1">
      <c r="B105" s="17"/>
      <c r="C105" s="11"/>
      <c r="D105" s="11"/>
      <c r="E105" s="19" t="s">
        <v>72</v>
      </c>
      <c r="F105" s="19"/>
      <c r="G105" s="19"/>
      <c r="H105" s="19"/>
      <c r="I105" s="18"/>
      <c r="O105" s="5"/>
      <c r="P105" s="5"/>
      <c r="Q105" s="5"/>
      <c r="R105" s="5"/>
    </row>
    <row r="106" spans="2:18" hidden="1">
      <c r="B106" s="17"/>
      <c r="C106" s="11"/>
      <c r="D106" s="11"/>
      <c r="E106" s="19" t="s">
        <v>54</v>
      </c>
      <c r="F106" s="19"/>
      <c r="G106" s="19"/>
      <c r="H106" s="19"/>
      <c r="I106" s="18">
        <v>53080</v>
      </c>
      <c r="O106" s="5"/>
      <c r="P106" s="5"/>
      <c r="Q106" s="5"/>
      <c r="R106" s="5"/>
    </row>
    <row r="107" spans="2:18" ht="30" hidden="1">
      <c r="B107" s="17"/>
      <c r="C107" s="11"/>
      <c r="D107" s="11"/>
      <c r="E107" s="19" t="s">
        <v>55</v>
      </c>
      <c r="F107" s="19"/>
      <c r="G107" s="19"/>
      <c r="H107" s="19"/>
      <c r="I107" s="18">
        <f>I109</f>
        <v>43856.800000000003</v>
      </c>
      <c r="O107" s="5"/>
      <c r="P107" s="5"/>
      <c r="Q107" s="5"/>
      <c r="R107" s="5"/>
    </row>
    <row r="108" spans="2:18" hidden="1">
      <c r="B108" s="17"/>
      <c r="C108" s="11"/>
      <c r="D108" s="11"/>
      <c r="E108" s="19" t="s">
        <v>72</v>
      </c>
      <c r="F108" s="19"/>
      <c r="G108" s="19"/>
      <c r="H108" s="19"/>
      <c r="I108" s="18">
        <v>0</v>
      </c>
      <c r="O108" s="5"/>
      <c r="P108" s="5"/>
      <c r="Q108" s="5"/>
      <c r="R108" s="5"/>
    </row>
    <row r="109" spans="2:18" hidden="1">
      <c r="B109" s="17"/>
      <c r="C109" s="11"/>
      <c r="D109" s="11"/>
      <c r="E109" s="19" t="s">
        <v>63</v>
      </c>
      <c r="F109" s="19"/>
      <c r="G109" s="19"/>
      <c r="H109" s="19"/>
      <c r="I109" s="18">
        <v>43856.800000000003</v>
      </c>
      <c r="O109" s="5"/>
      <c r="P109" s="5"/>
      <c r="Q109" s="5"/>
      <c r="R109" s="5"/>
    </row>
    <row r="110" spans="2:18" hidden="1">
      <c r="B110" s="17"/>
      <c r="C110" s="11"/>
      <c r="D110" s="11"/>
      <c r="E110" s="19" t="s">
        <v>67</v>
      </c>
      <c r="F110" s="19"/>
      <c r="G110" s="19"/>
      <c r="H110" s="19"/>
      <c r="I110" s="18">
        <f>I112+I113+I114+I115</f>
        <v>153572</v>
      </c>
      <c r="O110" s="5"/>
      <c r="P110" s="5"/>
      <c r="Q110" s="5"/>
      <c r="R110" s="5"/>
    </row>
    <row r="111" spans="2:18" hidden="1">
      <c r="B111" s="17"/>
      <c r="C111" s="11"/>
      <c r="D111" s="11"/>
      <c r="E111" s="19" t="s">
        <v>72</v>
      </c>
      <c r="F111" s="19"/>
      <c r="G111" s="19"/>
      <c r="H111" s="19"/>
      <c r="I111" s="18"/>
      <c r="O111" s="5"/>
      <c r="P111" s="5"/>
      <c r="Q111" s="5"/>
      <c r="R111" s="5"/>
    </row>
    <row r="112" spans="2:18" ht="30" hidden="1">
      <c r="B112" s="17"/>
      <c r="C112" s="11"/>
      <c r="D112" s="11"/>
      <c r="E112" s="20" t="s">
        <v>97</v>
      </c>
      <c r="F112" s="20"/>
      <c r="G112" s="20"/>
      <c r="H112" s="20"/>
      <c r="I112" s="18">
        <v>30540</v>
      </c>
      <c r="O112" s="5"/>
      <c r="P112" s="5"/>
      <c r="Q112" s="5"/>
      <c r="R112" s="5"/>
    </row>
    <row r="113" spans="2:18" hidden="1">
      <c r="B113" s="17"/>
      <c r="C113" s="11"/>
      <c r="D113" s="11"/>
      <c r="E113" s="20" t="s">
        <v>98</v>
      </c>
      <c r="F113" s="20"/>
      <c r="G113" s="20"/>
      <c r="H113" s="20"/>
      <c r="I113" s="18">
        <v>57968</v>
      </c>
      <c r="O113" s="5"/>
      <c r="P113" s="5"/>
      <c r="Q113" s="5"/>
      <c r="R113" s="5"/>
    </row>
    <row r="114" spans="2:18" hidden="1">
      <c r="B114" s="17"/>
      <c r="C114" s="11"/>
      <c r="D114" s="11"/>
      <c r="E114" s="20" t="s">
        <v>106</v>
      </c>
      <c r="F114" s="20"/>
      <c r="G114" s="20"/>
      <c r="H114" s="20"/>
      <c r="I114" s="18">
        <v>45912</v>
      </c>
      <c r="O114" s="5"/>
      <c r="P114" s="5"/>
      <c r="Q114" s="5"/>
      <c r="R114" s="5"/>
    </row>
    <row r="115" spans="2:18" hidden="1">
      <c r="B115" s="17"/>
      <c r="C115" s="11"/>
      <c r="D115" s="11"/>
      <c r="E115" s="19" t="s">
        <v>105</v>
      </c>
      <c r="F115" s="19"/>
      <c r="G115" s="19"/>
      <c r="H115" s="19"/>
      <c r="I115" s="18">
        <v>19152</v>
      </c>
      <c r="O115" s="5"/>
      <c r="P115" s="5"/>
      <c r="Q115" s="5"/>
      <c r="R115" s="5"/>
    </row>
    <row r="116" spans="2:18" ht="30" hidden="1" customHeight="1">
      <c r="B116" s="17"/>
      <c r="C116" s="11"/>
      <c r="D116" s="11"/>
      <c r="E116" s="21" t="s">
        <v>36</v>
      </c>
      <c r="F116" s="21"/>
      <c r="G116" s="21"/>
      <c r="H116" s="21"/>
      <c r="I116" s="22">
        <f>I117</f>
        <v>8089.1</v>
      </c>
      <c r="O116" s="5"/>
      <c r="P116" s="5"/>
      <c r="Q116" s="5"/>
      <c r="R116" s="5"/>
    </row>
    <row r="117" spans="2:18" ht="30" hidden="1">
      <c r="B117" s="17"/>
      <c r="C117" s="11"/>
      <c r="D117" s="11"/>
      <c r="E117" s="12" t="s">
        <v>71</v>
      </c>
      <c r="F117" s="12"/>
      <c r="G117" s="12"/>
      <c r="H117" s="12"/>
      <c r="I117" s="18">
        <f>I119+I123+I126+I129+I132+I137</f>
        <v>8089.1</v>
      </c>
      <c r="O117" s="5"/>
      <c r="P117" s="5"/>
      <c r="Q117" s="5"/>
      <c r="R117" s="5"/>
    </row>
    <row r="118" spans="2:18" ht="30" hidden="1">
      <c r="B118" s="17"/>
      <c r="C118" s="11"/>
      <c r="D118" s="11"/>
      <c r="E118" s="12" t="s">
        <v>32</v>
      </c>
      <c r="F118" s="12"/>
      <c r="G118" s="12"/>
      <c r="H118" s="12"/>
      <c r="I118" s="18"/>
      <c r="O118" s="5"/>
      <c r="P118" s="5"/>
      <c r="Q118" s="5"/>
      <c r="R118" s="5"/>
    </row>
    <row r="119" spans="2:18" hidden="1">
      <c r="B119" s="17"/>
      <c r="C119" s="11"/>
      <c r="D119" s="11"/>
      <c r="E119" s="19" t="s">
        <v>76</v>
      </c>
      <c r="F119" s="19"/>
      <c r="G119" s="19"/>
      <c r="H119" s="19"/>
      <c r="I119" s="18">
        <f>I121+I122</f>
        <v>575</v>
      </c>
      <c r="O119" s="5"/>
      <c r="P119" s="5"/>
      <c r="Q119" s="5"/>
      <c r="R119" s="5"/>
    </row>
    <row r="120" spans="2:18" hidden="1">
      <c r="B120" s="17"/>
      <c r="C120" s="11"/>
      <c r="D120" s="11"/>
      <c r="E120" s="19" t="s">
        <v>72</v>
      </c>
      <c r="F120" s="19"/>
      <c r="G120" s="19"/>
      <c r="H120" s="19"/>
      <c r="I120" s="18"/>
      <c r="O120" s="5"/>
      <c r="P120" s="5"/>
      <c r="Q120" s="5"/>
      <c r="R120" s="5"/>
    </row>
    <row r="121" spans="2:18" ht="30" hidden="1">
      <c r="B121" s="17"/>
      <c r="C121" s="11"/>
      <c r="D121" s="11"/>
      <c r="E121" s="19" t="s">
        <v>77</v>
      </c>
      <c r="F121" s="19"/>
      <c r="G121" s="19"/>
      <c r="H121" s="19"/>
      <c r="I121" s="18">
        <v>500</v>
      </c>
      <c r="O121" s="5"/>
      <c r="P121" s="5"/>
      <c r="Q121" s="5"/>
      <c r="R121" s="5"/>
    </row>
    <row r="122" spans="2:18" ht="30" hidden="1">
      <c r="B122" s="17" t="s">
        <v>38</v>
      </c>
      <c r="C122" s="11"/>
      <c r="D122" s="11"/>
      <c r="E122" s="19" t="s">
        <v>33</v>
      </c>
      <c r="F122" s="19"/>
      <c r="G122" s="19"/>
      <c r="H122" s="19"/>
      <c r="I122" s="18">
        <v>75</v>
      </c>
      <c r="O122" s="5"/>
      <c r="P122" s="5"/>
      <c r="Q122" s="5"/>
      <c r="R122" s="5"/>
    </row>
    <row r="123" spans="2:18" hidden="1">
      <c r="B123" s="17"/>
      <c r="C123" s="11"/>
      <c r="D123" s="11"/>
      <c r="E123" s="19" t="s">
        <v>40</v>
      </c>
      <c r="F123" s="19"/>
      <c r="G123" s="19"/>
      <c r="H123" s="19"/>
      <c r="I123" s="18">
        <f>I125</f>
        <v>300</v>
      </c>
      <c r="O123" s="5"/>
      <c r="P123" s="5"/>
      <c r="Q123" s="5"/>
      <c r="R123" s="5"/>
    </row>
    <row r="124" spans="2:18" hidden="1">
      <c r="B124" s="17"/>
      <c r="C124" s="11"/>
      <c r="D124" s="11"/>
      <c r="E124" s="19" t="s">
        <v>72</v>
      </c>
      <c r="F124" s="19"/>
      <c r="G124" s="19"/>
      <c r="H124" s="19"/>
      <c r="I124" s="18"/>
      <c r="O124" s="5"/>
      <c r="P124" s="5"/>
      <c r="Q124" s="5"/>
      <c r="R124" s="5"/>
    </row>
    <row r="125" spans="2:18" hidden="1">
      <c r="B125" s="17"/>
      <c r="C125" s="11"/>
      <c r="D125" s="11"/>
      <c r="E125" s="19" t="s">
        <v>104</v>
      </c>
      <c r="F125" s="19"/>
      <c r="G125" s="19"/>
      <c r="H125" s="19"/>
      <c r="I125" s="18">
        <v>300</v>
      </c>
      <c r="O125" s="5"/>
      <c r="P125" s="5"/>
      <c r="Q125" s="5"/>
      <c r="R125" s="5"/>
    </row>
    <row r="126" spans="2:18" ht="30" hidden="1">
      <c r="B126" s="17"/>
      <c r="C126" s="11"/>
      <c r="D126" s="11"/>
      <c r="E126" s="19" t="s">
        <v>42</v>
      </c>
      <c r="F126" s="19"/>
      <c r="G126" s="19"/>
      <c r="H126" s="19"/>
      <c r="I126" s="18">
        <f>I128</f>
        <v>990</v>
      </c>
      <c r="O126" s="5"/>
      <c r="P126" s="5"/>
      <c r="Q126" s="5"/>
      <c r="R126" s="5"/>
    </row>
    <row r="127" spans="2:18" hidden="1">
      <c r="B127" s="17"/>
      <c r="C127" s="11"/>
      <c r="D127" s="11"/>
      <c r="E127" s="19" t="s">
        <v>72</v>
      </c>
      <c r="F127" s="19"/>
      <c r="G127" s="19"/>
      <c r="H127" s="19"/>
      <c r="I127" s="18"/>
      <c r="O127" s="5"/>
      <c r="P127" s="5"/>
      <c r="Q127" s="5"/>
      <c r="R127" s="5"/>
    </row>
    <row r="128" spans="2:18" ht="30" hidden="1">
      <c r="B128" s="17"/>
      <c r="C128" s="11"/>
      <c r="D128" s="11"/>
      <c r="E128" s="12" t="s">
        <v>84</v>
      </c>
      <c r="F128" s="12"/>
      <c r="G128" s="12"/>
      <c r="H128" s="12"/>
      <c r="I128" s="18">
        <v>990</v>
      </c>
      <c r="O128" s="5"/>
      <c r="P128" s="5"/>
      <c r="Q128" s="5"/>
      <c r="R128" s="5"/>
    </row>
    <row r="129" spans="2:18" ht="30" hidden="1">
      <c r="B129" s="17"/>
      <c r="C129" s="11"/>
      <c r="D129" s="11"/>
      <c r="E129" s="19" t="s">
        <v>44</v>
      </c>
      <c r="F129" s="19"/>
      <c r="G129" s="19"/>
      <c r="H129" s="19"/>
      <c r="I129" s="18">
        <f>I131</f>
        <v>2224.1</v>
      </c>
      <c r="O129" s="5"/>
      <c r="P129" s="5"/>
      <c r="Q129" s="5"/>
      <c r="R129" s="5"/>
    </row>
    <row r="130" spans="2:18" hidden="1">
      <c r="B130" s="17"/>
      <c r="C130" s="11"/>
      <c r="D130" s="11"/>
      <c r="E130" s="19" t="s">
        <v>72</v>
      </c>
      <c r="F130" s="19"/>
      <c r="G130" s="19"/>
      <c r="H130" s="19"/>
      <c r="I130" s="18"/>
      <c r="O130" s="5"/>
      <c r="P130" s="5"/>
      <c r="Q130" s="5"/>
      <c r="R130" s="5"/>
    </row>
    <row r="131" spans="2:18" ht="30" hidden="1">
      <c r="B131" s="17"/>
      <c r="C131" s="11"/>
      <c r="D131" s="11"/>
      <c r="E131" s="12" t="s">
        <v>100</v>
      </c>
      <c r="F131" s="12"/>
      <c r="G131" s="12"/>
      <c r="H131" s="12"/>
      <c r="I131" s="18">
        <v>2224.1</v>
      </c>
      <c r="O131" s="5"/>
      <c r="P131" s="5"/>
      <c r="Q131" s="5"/>
      <c r="R131" s="5"/>
    </row>
    <row r="132" spans="2:18" hidden="1">
      <c r="B132" s="17"/>
      <c r="C132" s="11"/>
      <c r="D132" s="11"/>
      <c r="E132" s="19" t="s">
        <v>45</v>
      </c>
      <c r="F132" s="19"/>
      <c r="G132" s="19"/>
      <c r="H132" s="19"/>
      <c r="I132" s="18">
        <f>I134+I135+I136</f>
        <v>3800</v>
      </c>
      <c r="O132" s="5"/>
      <c r="P132" s="5"/>
      <c r="Q132" s="5"/>
      <c r="R132" s="5"/>
    </row>
    <row r="133" spans="2:18" hidden="1">
      <c r="B133" s="17"/>
      <c r="C133" s="11"/>
      <c r="D133" s="11"/>
      <c r="E133" s="19" t="s">
        <v>72</v>
      </c>
      <c r="F133" s="19"/>
      <c r="G133" s="19"/>
      <c r="H133" s="19"/>
      <c r="I133" s="18"/>
      <c r="O133" s="5"/>
      <c r="P133" s="5"/>
      <c r="Q133" s="5"/>
      <c r="R133" s="5"/>
    </row>
    <row r="134" spans="2:18" hidden="1">
      <c r="B134" s="17"/>
      <c r="C134" s="11"/>
      <c r="D134" s="11"/>
      <c r="E134" s="19" t="s">
        <v>86</v>
      </c>
      <c r="F134" s="19"/>
      <c r="G134" s="19"/>
      <c r="H134" s="19"/>
      <c r="I134" s="18">
        <v>300</v>
      </c>
      <c r="O134" s="5"/>
      <c r="P134" s="5"/>
      <c r="Q134" s="5"/>
      <c r="R134" s="5"/>
    </row>
    <row r="135" spans="2:18" hidden="1">
      <c r="B135" s="17"/>
      <c r="C135" s="11"/>
      <c r="D135" s="11"/>
      <c r="E135" s="12" t="s">
        <v>101</v>
      </c>
      <c r="F135" s="12"/>
      <c r="G135" s="12"/>
      <c r="H135" s="12"/>
      <c r="I135" s="18">
        <v>3000</v>
      </c>
      <c r="O135" s="5"/>
      <c r="P135" s="5"/>
      <c r="Q135" s="5"/>
      <c r="R135" s="5"/>
    </row>
    <row r="136" spans="2:18" ht="30" hidden="1">
      <c r="B136" s="17"/>
      <c r="C136" s="11"/>
      <c r="D136" s="11"/>
      <c r="E136" s="20" t="s">
        <v>88</v>
      </c>
      <c r="F136" s="20"/>
      <c r="G136" s="20"/>
      <c r="H136" s="20"/>
      <c r="I136" s="18">
        <v>500</v>
      </c>
      <c r="O136" s="5"/>
      <c r="P136" s="5"/>
      <c r="Q136" s="5"/>
      <c r="R136" s="5"/>
    </row>
    <row r="137" spans="2:18" hidden="1">
      <c r="B137" s="17"/>
      <c r="C137" s="11"/>
      <c r="D137" s="11"/>
      <c r="E137" s="19" t="s">
        <v>67</v>
      </c>
      <c r="F137" s="19"/>
      <c r="G137" s="19"/>
      <c r="H137" s="19"/>
      <c r="I137" s="18">
        <f>I139</f>
        <v>200</v>
      </c>
      <c r="O137" s="5"/>
      <c r="P137" s="5"/>
      <c r="Q137" s="5"/>
      <c r="R137" s="5"/>
    </row>
    <row r="138" spans="2:18" hidden="1">
      <c r="B138" s="17"/>
      <c r="C138" s="11"/>
      <c r="D138" s="11"/>
      <c r="E138" s="19" t="s">
        <v>72</v>
      </c>
      <c r="F138" s="19"/>
      <c r="G138" s="19"/>
      <c r="H138" s="19"/>
      <c r="I138" s="18"/>
      <c r="O138" s="5"/>
      <c r="P138" s="5"/>
      <c r="Q138" s="5"/>
      <c r="R138" s="5"/>
    </row>
    <row r="139" spans="2:18" hidden="1">
      <c r="B139" s="17"/>
      <c r="C139" s="11"/>
      <c r="D139" s="11"/>
      <c r="E139" s="20" t="s">
        <v>106</v>
      </c>
      <c r="F139" s="20"/>
      <c r="G139" s="20"/>
      <c r="H139" s="20"/>
      <c r="I139" s="18">
        <v>200</v>
      </c>
      <c r="O139" s="5"/>
      <c r="P139" s="5"/>
      <c r="Q139" s="5"/>
      <c r="R139" s="5"/>
    </row>
    <row r="140" spans="2:18" ht="45.75" hidden="1" customHeight="1">
      <c r="B140" s="17"/>
      <c r="C140" s="11"/>
      <c r="D140" s="11"/>
      <c r="E140" s="21" t="s">
        <v>39</v>
      </c>
      <c r="F140" s="21"/>
      <c r="G140" s="21"/>
      <c r="H140" s="21"/>
      <c r="I140" s="22">
        <f>I141</f>
        <v>135000</v>
      </c>
      <c r="O140" s="5"/>
      <c r="P140" s="5"/>
      <c r="Q140" s="5"/>
      <c r="R140" s="5"/>
    </row>
    <row r="141" spans="2:18" ht="30" hidden="1">
      <c r="B141" s="17"/>
      <c r="C141" s="11"/>
      <c r="D141" s="11"/>
      <c r="E141" s="12" t="s">
        <v>71</v>
      </c>
      <c r="F141" s="12"/>
      <c r="G141" s="12"/>
      <c r="H141" s="12"/>
      <c r="I141" s="18">
        <f>I143++I148++I153++I158</f>
        <v>135000</v>
      </c>
      <c r="J141" s="6"/>
      <c r="O141" s="5"/>
      <c r="P141" s="5"/>
      <c r="Q141" s="5"/>
      <c r="R141" s="5"/>
    </row>
    <row r="142" spans="2:18" ht="30" hidden="1">
      <c r="B142" s="17"/>
      <c r="C142" s="11"/>
      <c r="D142" s="11"/>
      <c r="E142" s="12" t="s">
        <v>108</v>
      </c>
      <c r="F142" s="12"/>
      <c r="G142" s="12"/>
      <c r="H142" s="12"/>
      <c r="I142" s="18"/>
      <c r="O142" s="5"/>
      <c r="P142" s="5"/>
      <c r="Q142" s="5"/>
      <c r="R142" s="5"/>
    </row>
    <row r="143" spans="2:18" hidden="1">
      <c r="B143" s="17"/>
      <c r="C143" s="11"/>
      <c r="D143" s="11"/>
      <c r="E143" s="19" t="s">
        <v>76</v>
      </c>
      <c r="F143" s="19"/>
      <c r="G143" s="19"/>
      <c r="H143" s="19"/>
      <c r="I143" s="18">
        <f>I146+I147+I145</f>
        <v>99000</v>
      </c>
      <c r="O143" s="5"/>
      <c r="P143" s="5"/>
      <c r="Q143" s="5"/>
      <c r="R143" s="5"/>
    </row>
    <row r="144" spans="2:18" hidden="1">
      <c r="B144" s="17"/>
      <c r="C144" s="11"/>
      <c r="D144" s="11"/>
      <c r="E144" s="19" t="s">
        <v>72</v>
      </c>
      <c r="F144" s="19"/>
      <c r="G144" s="19"/>
      <c r="H144" s="19"/>
      <c r="I144" s="18"/>
      <c r="O144" s="5"/>
      <c r="P144" s="5"/>
      <c r="Q144" s="5"/>
      <c r="R144" s="5"/>
    </row>
    <row r="145" spans="2:18" hidden="1">
      <c r="B145" s="17"/>
      <c r="C145" s="11"/>
      <c r="D145" s="11"/>
      <c r="E145" s="19" t="s">
        <v>91</v>
      </c>
      <c r="F145" s="19"/>
      <c r="G145" s="19"/>
      <c r="H145" s="19"/>
      <c r="I145" s="18">
        <v>75590</v>
      </c>
      <c r="O145" s="5"/>
      <c r="P145" s="5"/>
      <c r="Q145" s="5"/>
      <c r="R145" s="5"/>
    </row>
    <row r="146" spans="2:18" ht="30" hidden="1">
      <c r="B146" s="17"/>
      <c r="C146" s="11"/>
      <c r="D146" s="11"/>
      <c r="E146" s="19" t="s">
        <v>77</v>
      </c>
      <c r="F146" s="19"/>
      <c r="G146" s="19"/>
      <c r="H146" s="19"/>
      <c r="I146" s="18">
        <v>15000</v>
      </c>
      <c r="O146" s="5"/>
      <c r="P146" s="5"/>
      <c r="Q146" s="5"/>
      <c r="R146" s="5"/>
    </row>
    <row r="147" spans="2:18" ht="30" hidden="1">
      <c r="B147" s="17"/>
      <c r="C147" s="11"/>
      <c r="D147" s="11"/>
      <c r="E147" s="19" t="s">
        <v>33</v>
      </c>
      <c r="F147" s="19"/>
      <c r="G147" s="19"/>
      <c r="H147" s="19"/>
      <c r="I147" s="18">
        <v>8410</v>
      </c>
      <c r="O147" s="5"/>
      <c r="P147" s="5"/>
      <c r="Q147" s="5"/>
      <c r="R147" s="5"/>
    </row>
    <row r="148" spans="2:18" ht="30" hidden="1">
      <c r="B148" s="17"/>
      <c r="C148" s="11"/>
      <c r="D148" s="11"/>
      <c r="E148" s="19" t="s">
        <v>42</v>
      </c>
      <c r="F148" s="19"/>
      <c r="G148" s="19"/>
      <c r="H148" s="19"/>
      <c r="I148" s="18">
        <f>I150+I152+I151</f>
        <v>3000</v>
      </c>
      <c r="O148" s="5"/>
      <c r="P148" s="5"/>
      <c r="Q148" s="5"/>
      <c r="R148" s="5"/>
    </row>
    <row r="149" spans="2:18" hidden="1">
      <c r="B149" s="17"/>
      <c r="C149" s="11"/>
      <c r="D149" s="11"/>
      <c r="E149" s="19" t="s">
        <v>72</v>
      </c>
      <c r="F149" s="19"/>
      <c r="G149" s="19"/>
      <c r="H149" s="19"/>
      <c r="I149" s="18"/>
      <c r="O149" s="5"/>
      <c r="P149" s="5"/>
      <c r="Q149" s="5"/>
      <c r="R149" s="5"/>
    </row>
    <row r="150" spans="2:18" hidden="1">
      <c r="B150" s="17"/>
      <c r="C150" s="11"/>
      <c r="D150" s="11"/>
      <c r="E150" s="19" t="s">
        <v>82</v>
      </c>
      <c r="F150" s="19"/>
      <c r="G150" s="19"/>
      <c r="H150" s="19"/>
      <c r="I150" s="18">
        <v>500</v>
      </c>
      <c r="O150" s="5"/>
      <c r="P150" s="5"/>
      <c r="Q150" s="5"/>
      <c r="R150" s="5"/>
    </row>
    <row r="151" spans="2:18" hidden="1">
      <c r="B151" s="17"/>
      <c r="C151" s="11"/>
      <c r="D151" s="11"/>
      <c r="E151" s="19" t="s">
        <v>78</v>
      </c>
      <c r="F151" s="19"/>
      <c r="G151" s="19"/>
      <c r="H151" s="19"/>
      <c r="I151" s="18">
        <v>1000</v>
      </c>
      <c r="O151" s="5"/>
      <c r="P151" s="5"/>
      <c r="Q151" s="5"/>
      <c r="R151" s="5"/>
    </row>
    <row r="152" spans="2:18" hidden="1">
      <c r="B152" s="17"/>
      <c r="C152" s="11"/>
      <c r="D152" s="11"/>
      <c r="E152" s="12" t="s">
        <v>83</v>
      </c>
      <c r="F152" s="12"/>
      <c r="G152" s="12"/>
      <c r="H152" s="12"/>
      <c r="I152" s="18">
        <v>1500</v>
      </c>
      <c r="O152" s="5"/>
      <c r="P152" s="5"/>
      <c r="Q152" s="5"/>
      <c r="R152" s="5"/>
    </row>
    <row r="153" spans="2:18" hidden="1">
      <c r="B153" s="17"/>
      <c r="C153" s="11"/>
      <c r="D153" s="11"/>
      <c r="E153" s="19" t="s">
        <v>45</v>
      </c>
      <c r="F153" s="19"/>
      <c r="G153" s="19"/>
      <c r="H153" s="19"/>
      <c r="I153" s="18">
        <f>I155+I156+I157</f>
        <v>2500</v>
      </c>
      <c r="O153" s="5"/>
      <c r="P153" s="5"/>
      <c r="Q153" s="5"/>
      <c r="R153" s="5"/>
    </row>
    <row r="154" spans="2:18" hidden="1">
      <c r="B154" s="17"/>
      <c r="C154" s="11"/>
      <c r="D154" s="11"/>
      <c r="E154" s="19" t="s">
        <v>72</v>
      </c>
      <c r="F154" s="19"/>
      <c r="G154" s="19"/>
      <c r="H154" s="19"/>
      <c r="I154" s="18"/>
      <c r="O154" s="5"/>
      <c r="P154" s="5"/>
      <c r="Q154" s="5"/>
      <c r="R154" s="5"/>
    </row>
    <row r="155" spans="2:18" hidden="1">
      <c r="B155" s="17"/>
      <c r="C155" s="11"/>
      <c r="D155" s="11"/>
      <c r="E155" s="12" t="s">
        <v>86</v>
      </c>
      <c r="F155" s="12"/>
      <c r="G155" s="12"/>
      <c r="H155" s="12"/>
      <c r="I155" s="18">
        <v>2000</v>
      </c>
      <c r="O155" s="5"/>
      <c r="P155" s="5"/>
      <c r="Q155" s="5"/>
      <c r="R155" s="5"/>
    </row>
    <row r="156" spans="2:18" ht="30" hidden="1">
      <c r="B156" s="17"/>
      <c r="C156" s="11"/>
      <c r="D156" s="11"/>
      <c r="E156" s="12" t="s">
        <v>88</v>
      </c>
      <c r="F156" s="12"/>
      <c r="G156" s="12"/>
      <c r="H156" s="12"/>
      <c r="I156" s="18">
        <v>500</v>
      </c>
      <c r="O156" s="5"/>
      <c r="P156" s="5"/>
      <c r="Q156" s="5"/>
      <c r="R156" s="5"/>
    </row>
    <row r="157" spans="2:18" hidden="1">
      <c r="B157" s="17"/>
      <c r="C157" s="11"/>
      <c r="D157" s="11"/>
      <c r="E157" s="20" t="s">
        <v>89</v>
      </c>
      <c r="F157" s="20"/>
      <c r="G157" s="20"/>
      <c r="H157" s="20"/>
      <c r="I157" s="18">
        <v>0</v>
      </c>
      <c r="O157" s="5"/>
      <c r="P157" s="5"/>
      <c r="Q157" s="5"/>
      <c r="R157" s="5"/>
    </row>
    <row r="158" spans="2:18" hidden="1">
      <c r="B158" s="17"/>
      <c r="C158" s="11"/>
      <c r="D158" s="11"/>
      <c r="E158" s="19" t="s">
        <v>67</v>
      </c>
      <c r="F158" s="19"/>
      <c r="G158" s="19"/>
      <c r="H158" s="19"/>
      <c r="I158" s="18">
        <f>I160+I161</f>
        <v>30500</v>
      </c>
      <c r="O158" s="5"/>
      <c r="P158" s="5"/>
      <c r="Q158" s="5"/>
      <c r="R158" s="5"/>
    </row>
    <row r="159" spans="2:18" hidden="1">
      <c r="B159" s="17"/>
      <c r="C159" s="11"/>
      <c r="D159" s="11"/>
      <c r="E159" s="19" t="s">
        <v>72</v>
      </c>
      <c r="F159" s="19"/>
      <c r="G159" s="19"/>
      <c r="H159" s="19"/>
      <c r="I159" s="18"/>
      <c r="O159" s="5"/>
      <c r="P159" s="5"/>
      <c r="Q159" s="5"/>
      <c r="R159" s="5"/>
    </row>
    <row r="160" spans="2:18" ht="30" hidden="1">
      <c r="B160" s="17"/>
      <c r="C160" s="11"/>
      <c r="D160" s="11"/>
      <c r="E160" s="20" t="s">
        <v>97</v>
      </c>
      <c r="F160" s="20"/>
      <c r="G160" s="20"/>
      <c r="H160" s="20"/>
      <c r="I160" s="18">
        <v>24000</v>
      </c>
      <c r="O160" s="5"/>
      <c r="P160" s="5"/>
      <c r="Q160" s="5"/>
      <c r="R160" s="5"/>
    </row>
    <row r="161" spans="2:18" hidden="1">
      <c r="B161" s="17"/>
      <c r="C161" s="11"/>
      <c r="D161" s="11"/>
      <c r="E161" s="20" t="s">
        <v>106</v>
      </c>
      <c r="F161" s="20"/>
      <c r="G161" s="20"/>
      <c r="H161" s="20"/>
      <c r="I161" s="18">
        <v>6500</v>
      </c>
      <c r="O161" s="5"/>
      <c r="P161" s="5"/>
      <c r="Q161" s="5"/>
      <c r="R161" s="5"/>
    </row>
    <row r="162" spans="2:18" hidden="1">
      <c r="B162" s="23"/>
      <c r="C162" s="24"/>
      <c r="D162" s="24"/>
      <c r="E162" s="21" t="s">
        <v>107</v>
      </c>
      <c r="F162" s="21"/>
      <c r="G162" s="21"/>
      <c r="H162" s="21"/>
      <c r="I162" s="22" t="e">
        <f>#REF!</f>
        <v>#REF!</v>
      </c>
      <c r="O162" s="5"/>
      <c r="P162" s="5"/>
      <c r="Q162" s="5"/>
      <c r="R162" s="5"/>
    </row>
    <row r="163" spans="2:18">
      <c r="E163" s="8"/>
      <c r="F163" s="8"/>
      <c r="G163" s="8"/>
      <c r="H163" s="8"/>
      <c r="O163" s="5"/>
      <c r="P163" s="5"/>
      <c r="Q163" s="5"/>
      <c r="R163" s="5"/>
    </row>
    <row r="164" spans="2:18">
      <c r="E164" s="8"/>
      <c r="F164" s="8"/>
      <c r="G164" s="8"/>
      <c r="H164" s="8"/>
      <c r="O164" s="5"/>
      <c r="P164" s="5"/>
      <c r="Q164" s="5"/>
      <c r="R164" s="5"/>
    </row>
    <row r="165" spans="2:18">
      <c r="E165" s="8"/>
      <c r="F165" s="8"/>
      <c r="G165" s="8"/>
      <c r="H165" s="8"/>
      <c r="O165" s="5"/>
      <c r="P165" s="5"/>
      <c r="Q165" s="5"/>
      <c r="R165" s="5"/>
    </row>
    <row r="166" spans="2:18">
      <c r="E166" s="8"/>
      <c r="F166" s="8"/>
      <c r="G166" s="8"/>
      <c r="H166" s="8"/>
      <c r="I166" s="25"/>
      <c r="O166" s="5"/>
      <c r="P166" s="5"/>
      <c r="Q166" s="5"/>
      <c r="R166" s="5"/>
    </row>
    <row r="167" spans="2:18">
      <c r="E167" s="8"/>
      <c r="F167" s="8"/>
      <c r="G167" s="8"/>
      <c r="H167" s="8"/>
      <c r="I167" s="4"/>
      <c r="O167" s="5"/>
      <c r="P167" s="5"/>
      <c r="Q167" s="5"/>
      <c r="R167" s="5"/>
    </row>
    <row r="168" spans="2:18">
      <c r="E168" s="8"/>
      <c r="F168" s="8"/>
      <c r="G168" s="8"/>
      <c r="H168" s="8"/>
      <c r="O168" s="5"/>
      <c r="P168" s="5"/>
      <c r="Q168" s="5"/>
      <c r="R168" s="5"/>
    </row>
    <row r="169" spans="2:18">
      <c r="E169" s="8"/>
      <c r="F169" s="8"/>
      <c r="G169" s="8"/>
      <c r="H169" s="8"/>
      <c r="O169" s="5"/>
      <c r="P169" s="5"/>
      <c r="Q169" s="5"/>
      <c r="R169" s="5"/>
    </row>
    <row r="170" spans="2:18">
      <c r="E170" s="8"/>
      <c r="F170" s="8"/>
      <c r="G170" s="8"/>
      <c r="H170" s="8"/>
      <c r="O170" s="5"/>
      <c r="P170" s="5"/>
      <c r="Q170" s="5"/>
      <c r="R170" s="5"/>
    </row>
    <row r="171" spans="2:18">
      <c r="E171" s="8"/>
      <c r="F171" s="8"/>
      <c r="G171" s="8"/>
      <c r="H171" s="8"/>
      <c r="O171" s="5"/>
      <c r="P171" s="5"/>
      <c r="Q171" s="5"/>
      <c r="R171" s="5"/>
    </row>
    <row r="172" spans="2:18">
      <c r="E172" s="8"/>
      <c r="F172" s="8"/>
      <c r="G172" s="8"/>
      <c r="H172" s="8"/>
      <c r="O172" s="5"/>
      <c r="P172" s="5"/>
      <c r="Q172" s="5"/>
      <c r="R172" s="5"/>
    </row>
    <row r="173" spans="2:18">
      <c r="E173" s="8"/>
      <c r="F173" s="8"/>
      <c r="G173" s="8"/>
      <c r="H173" s="8"/>
      <c r="O173" s="5"/>
      <c r="P173" s="5"/>
      <c r="Q173" s="5"/>
      <c r="R173" s="5"/>
    </row>
    <row r="174" spans="2:18">
      <c r="E174" s="8"/>
      <c r="F174" s="8"/>
      <c r="G174" s="8"/>
      <c r="H174" s="8"/>
      <c r="O174" s="5"/>
      <c r="P174" s="5"/>
      <c r="Q174" s="5"/>
      <c r="R174" s="5"/>
    </row>
    <row r="175" spans="2:18">
      <c r="E175" s="8"/>
      <c r="F175" s="8"/>
      <c r="G175" s="8"/>
      <c r="H175" s="8"/>
      <c r="O175" s="5"/>
      <c r="P175" s="5"/>
      <c r="Q175" s="5"/>
      <c r="R175" s="5"/>
    </row>
    <row r="176" spans="2:18">
      <c r="E176" s="8"/>
      <c r="F176" s="8"/>
      <c r="G176" s="8"/>
      <c r="H176" s="8"/>
      <c r="O176" s="5"/>
      <c r="P176" s="5"/>
      <c r="Q176" s="5"/>
      <c r="R176" s="5"/>
    </row>
    <row r="177" spans="5:18">
      <c r="E177" s="8"/>
      <c r="F177" s="8"/>
      <c r="G177" s="8"/>
      <c r="H177" s="8"/>
      <c r="O177" s="5"/>
      <c r="P177" s="5"/>
      <c r="Q177" s="5"/>
      <c r="R177" s="5"/>
    </row>
    <row r="178" spans="5:18">
      <c r="E178" s="8"/>
      <c r="F178" s="8"/>
      <c r="G178" s="8"/>
      <c r="H178" s="8"/>
      <c r="O178" s="5"/>
      <c r="P178" s="5"/>
      <c r="Q178" s="5"/>
      <c r="R178" s="5"/>
    </row>
    <row r="179" spans="5:18">
      <c r="E179" s="8"/>
      <c r="F179" s="8"/>
      <c r="G179" s="8"/>
      <c r="H179" s="8"/>
      <c r="O179" s="5"/>
      <c r="P179" s="5"/>
      <c r="Q179" s="5"/>
      <c r="R179" s="5"/>
    </row>
    <row r="180" spans="5:18">
      <c r="E180" s="8"/>
      <c r="F180" s="8"/>
      <c r="G180" s="8"/>
      <c r="H180" s="8"/>
      <c r="O180" s="5"/>
      <c r="P180" s="5"/>
      <c r="Q180" s="5"/>
      <c r="R180" s="5"/>
    </row>
    <row r="181" spans="5:18">
      <c r="E181" s="8"/>
      <c r="F181" s="8"/>
      <c r="G181" s="8"/>
      <c r="H181" s="8"/>
      <c r="O181" s="5"/>
      <c r="P181" s="5"/>
      <c r="Q181" s="5"/>
      <c r="R181" s="5"/>
    </row>
    <row r="182" spans="5:18">
      <c r="E182" s="8"/>
      <c r="F182" s="8"/>
      <c r="G182" s="8"/>
      <c r="H182" s="8"/>
      <c r="O182" s="5"/>
      <c r="P182" s="5"/>
      <c r="Q182" s="5"/>
      <c r="R182" s="5"/>
    </row>
    <row r="183" spans="5:18">
      <c r="E183" s="8"/>
      <c r="F183" s="8"/>
      <c r="G183" s="8"/>
      <c r="H183" s="8"/>
      <c r="O183" s="5"/>
      <c r="P183" s="5"/>
      <c r="Q183" s="5"/>
      <c r="R183" s="5"/>
    </row>
    <row r="184" spans="5:18">
      <c r="E184" s="8"/>
      <c r="F184" s="8"/>
      <c r="G184" s="8"/>
      <c r="H184" s="8"/>
      <c r="O184" s="5"/>
      <c r="P184" s="5"/>
      <c r="Q184" s="5"/>
      <c r="R184" s="5"/>
    </row>
    <row r="185" spans="5:18">
      <c r="E185" s="8"/>
      <c r="F185" s="8"/>
      <c r="G185" s="8"/>
      <c r="H185" s="8"/>
      <c r="O185" s="5"/>
      <c r="P185" s="5"/>
      <c r="Q185" s="5"/>
      <c r="R185" s="5"/>
    </row>
    <row r="186" spans="5:18">
      <c r="E186" s="8"/>
      <c r="F186" s="8"/>
      <c r="G186" s="8"/>
      <c r="H186" s="8"/>
      <c r="O186" s="5"/>
      <c r="P186" s="5"/>
      <c r="Q186" s="5"/>
      <c r="R186" s="5"/>
    </row>
    <row r="187" spans="5:18">
      <c r="E187" s="8"/>
      <c r="F187" s="8"/>
      <c r="G187" s="8"/>
      <c r="H187" s="8"/>
      <c r="O187" s="5"/>
      <c r="P187" s="5"/>
      <c r="Q187" s="5"/>
      <c r="R187" s="5"/>
    </row>
    <row r="188" spans="5:18">
      <c r="E188" s="8"/>
      <c r="F188" s="8"/>
      <c r="G188" s="8"/>
      <c r="H188" s="8"/>
      <c r="O188" s="5"/>
      <c r="P188" s="5"/>
      <c r="Q188" s="5"/>
      <c r="R188" s="5"/>
    </row>
    <row r="189" spans="5:18">
      <c r="E189" s="8"/>
      <c r="F189" s="8"/>
      <c r="G189" s="8"/>
      <c r="H189" s="8"/>
      <c r="O189" s="5"/>
      <c r="P189" s="5"/>
      <c r="Q189" s="5"/>
      <c r="R189" s="5"/>
    </row>
    <row r="190" spans="5:18">
      <c r="E190" s="8"/>
      <c r="F190" s="8"/>
      <c r="G190" s="8"/>
      <c r="H190" s="8"/>
      <c r="O190" s="5"/>
      <c r="P190" s="5"/>
      <c r="Q190" s="5"/>
      <c r="R190" s="5"/>
    </row>
    <row r="191" spans="5:18">
      <c r="E191" s="8"/>
      <c r="F191" s="8"/>
      <c r="G191" s="8"/>
      <c r="H191" s="8"/>
      <c r="O191" s="5"/>
      <c r="P191" s="5"/>
      <c r="Q191" s="5"/>
      <c r="R191" s="5"/>
    </row>
    <row r="192" spans="5:18">
      <c r="E192" s="8"/>
      <c r="F192" s="8"/>
      <c r="G192" s="8"/>
      <c r="H192" s="8"/>
      <c r="O192" s="5"/>
      <c r="P192" s="5"/>
      <c r="Q192" s="5"/>
      <c r="R192" s="5"/>
    </row>
    <row r="193" spans="5:18">
      <c r="E193" s="8"/>
      <c r="F193" s="8"/>
      <c r="G193" s="8"/>
      <c r="H193" s="8"/>
      <c r="O193" s="5"/>
      <c r="P193" s="5"/>
      <c r="Q193" s="5"/>
      <c r="R193" s="5"/>
    </row>
    <row r="194" spans="5:18">
      <c r="E194" s="8"/>
      <c r="F194" s="8"/>
      <c r="G194" s="8"/>
      <c r="H194" s="8"/>
      <c r="O194" s="5"/>
      <c r="P194" s="5"/>
      <c r="Q194" s="5"/>
      <c r="R194" s="5"/>
    </row>
    <row r="195" spans="5:18">
      <c r="E195" s="8"/>
      <c r="F195" s="8"/>
      <c r="G195" s="8"/>
      <c r="H195" s="8"/>
      <c r="O195" s="5"/>
      <c r="P195" s="5"/>
      <c r="Q195" s="5"/>
      <c r="R195" s="5"/>
    </row>
    <row r="196" spans="5:18">
      <c r="E196" s="8"/>
      <c r="F196" s="8"/>
      <c r="G196" s="8"/>
      <c r="H196" s="8"/>
      <c r="O196" s="5"/>
      <c r="P196" s="5"/>
      <c r="Q196" s="5"/>
      <c r="R196" s="5"/>
    </row>
    <row r="197" spans="5:18">
      <c r="E197" s="8"/>
      <c r="F197" s="8"/>
      <c r="G197" s="8"/>
      <c r="H197" s="8"/>
      <c r="O197" s="5"/>
      <c r="P197" s="5"/>
      <c r="Q197" s="5"/>
      <c r="R197" s="5"/>
    </row>
    <row r="198" spans="5:18">
      <c r="E198" s="8"/>
      <c r="F198" s="8"/>
      <c r="G198" s="8"/>
      <c r="H198" s="8"/>
      <c r="O198" s="5"/>
      <c r="P198" s="5"/>
      <c r="Q198" s="5"/>
      <c r="R198" s="5"/>
    </row>
    <row r="199" spans="5:18">
      <c r="E199" s="8"/>
      <c r="F199" s="8"/>
      <c r="G199" s="8"/>
      <c r="H199" s="8"/>
      <c r="O199" s="5"/>
      <c r="P199" s="5"/>
      <c r="Q199" s="5"/>
      <c r="R199" s="5"/>
    </row>
    <row r="200" spans="5:18">
      <c r="E200" s="8"/>
      <c r="F200" s="8"/>
      <c r="G200" s="8"/>
      <c r="H200" s="8"/>
      <c r="O200" s="5"/>
      <c r="P200" s="5"/>
      <c r="Q200" s="5"/>
      <c r="R200" s="5"/>
    </row>
    <row r="201" spans="5:18">
      <c r="E201" s="8"/>
      <c r="F201" s="8"/>
      <c r="G201" s="8"/>
      <c r="H201" s="8"/>
      <c r="O201" s="5"/>
      <c r="P201" s="5"/>
      <c r="Q201" s="5"/>
      <c r="R201" s="5"/>
    </row>
    <row r="202" spans="5:18">
      <c r="E202" s="8"/>
      <c r="F202" s="8"/>
      <c r="G202" s="8"/>
      <c r="H202" s="8"/>
      <c r="O202" s="5"/>
      <c r="P202" s="5"/>
      <c r="Q202" s="5"/>
      <c r="R202" s="5"/>
    </row>
    <row r="203" spans="5:18">
      <c r="E203" s="8"/>
      <c r="F203" s="8"/>
      <c r="G203" s="8"/>
      <c r="H203" s="8"/>
      <c r="O203" s="5"/>
      <c r="P203" s="5"/>
      <c r="Q203" s="5"/>
      <c r="R203" s="5"/>
    </row>
    <row r="204" spans="5:18">
      <c r="E204" s="8"/>
      <c r="F204" s="8"/>
      <c r="G204" s="8"/>
      <c r="H204" s="8"/>
      <c r="O204" s="5"/>
      <c r="P204" s="5"/>
      <c r="Q204" s="5"/>
      <c r="R204" s="5"/>
    </row>
    <row r="205" spans="5:18">
      <c r="E205" s="8"/>
      <c r="F205" s="8"/>
      <c r="G205" s="8"/>
      <c r="H205" s="8"/>
      <c r="O205" s="5"/>
      <c r="P205" s="5"/>
      <c r="Q205" s="5"/>
      <c r="R205" s="5"/>
    </row>
    <row r="206" spans="5:18">
      <c r="E206" s="8"/>
      <c r="F206" s="8"/>
      <c r="G206" s="8"/>
      <c r="H206" s="8"/>
      <c r="O206" s="5"/>
      <c r="P206" s="5"/>
      <c r="Q206" s="5"/>
      <c r="R206" s="5"/>
    </row>
    <row r="207" spans="5:18">
      <c r="E207" s="8"/>
      <c r="F207" s="8"/>
      <c r="G207" s="8"/>
      <c r="H207" s="8"/>
      <c r="O207" s="5"/>
      <c r="P207" s="5"/>
      <c r="Q207" s="5"/>
      <c r="R207" s="5"/>
    </row>
    <row r="208" spans="5:18">
      <c r="E208" s="8"/>
      <c r="F208" s="8"/>
      <c r="G208" s="8"/>
      <c r="H208" s="8"/>
      <c r="O208" s="5"/>
      <c r="P208" s="5"/>
      <c r="Q208" s="5"/>
      <c r="R208" s="5"/>
    </row>
    <row r="209" spans="5:18">
      <c r="E209" s="8"/>
      <c r="F209" s="8"/>
      <c r="G209" s="8"/>
      <c r="H209" s="8"/>
      <c r="O209" s="5"/>
      <c r="P209" s="5"/>
      <c r="Q209" s="5"/>
      <c r="R209" s="5"/>
    </row>
    <row r="210" spans="5:18">
      <c r="E210" s="8"/>
      <c r="F210" s="8"/>
      <c r="G210" s="8"/>
      <c r="H210" s="8"/>
      <c r="O210" s="5"/>
      <c r="P210" s="5"/>
      <c r="Q210" s="5"/>
      <c r="R210" s="5"/>
    </row>
    <row r="211" spans="5:18">
      <c r="E211" s="8"/>
      <c r="F211" s="8"/>
      <c r="G211" s="8"/>
      <c r="H211" s="8"/>
      <c r="O211" s="5"/>
      <c r="P211" s="5"/>
      <c r="Q211" s="5"/>
      <c r="R211" s="5"/>
    </row>
    <row r="212" spans="5:18">
      <c r="E212" s="8"/>
      <c r="F212" s="8"/>
      <c r="G212" s="8"/>
      <c r="H212" s="8"/>
      <c r="O212" s="5"/>
      <c r="P212" s="5"/>
      <c r="Q212" s="5"/>
      <c r="R212" s="5"/>
    </row>
    <row r="213" spans="5:18">
      <c r="E213" s="8"/>
      <c r="F213" s="8"/>
      <c r="G213" s="8"/>
      <c r="H213" s="8"/>
      <c r="O213" s="5"/>
      <c r="P213" s="5"/>
      <c r="Q213" s="5"/>
      <c r="R213" s="5"/>
    </row>
    <row r="214" spans="5:18">
      <c r="E214" s="8"/>
      <c r="F214" s="8"/>
      <c r="G214" s="8"/>
      <c r="H214" s="8"/>
      <c r="O214" s="5"/>
      <c r="P214" s="5"/>
      <c r="Q214" s="5"/>
      <c r="R214" s="5"/>
    </row>
    <row r="215" spans="5:18">
      <c r="E215" s="8"/>
      <c r="F215" s="8"/>
      <c r="G215" s="8"/>
      <c r="H215" s="8"/>
      <c r="O215" s="5"/>
      <c r="P215" s="5"/>
      <c r="Q215" s="5"/>
      <c r="R215" s="5"/>
    </row>
    <row r="216" spans="5:18">
      <c r="E216" s="8"/>
      <c r="F216" s="8"/>
      <c r="G216" s="8"/>
      <c r="H216" s="8"/>
      <c r="O216" s="5"/>
      <c r="P216" s="5"/>
      <c r="Q216" s="5"/>
      <c r="R216" s="5"/>
    </row>
    <row r="217" spans="5:18">
      <c r="E217" s="8"/>
      <c r="F217" s="8"/>
      <c r="G217" s="8"/>
      <c r="H217" s="8"/>
      <c r="O217" s="5"/>
      <c r="P217" s="5"/>
      <c r="Q217" s="5"/>
      <c r="R217" s="5"/>
    </row>
    <row r="218" spans="5:18">
      <c r="E218" s="8"/>
      <c r="F218" s="8"/>
      <c r="G218" s="8"/>
      <c r="H218" s="8"/>
      <c r="O218" s="5"/>
      <c r="P218" s="5"/>
      <c r="Q218" s="5"/>
      <c r="R218" s="5"/>
    </row>
    <row r="219" spans="5:18">
      <c r="E219" s="8"/>
      <c r="F219" s="8"/>
      <c r="G219" s="8"/>
      <c r="H219" s="8"/>
      <c r="O219" s="5"/>
      <c r="P219" s="5"/>
      <c r="Q219" s="5"/>
      <c r="R219" s="5"/>
    </row>
    <row r="220" spans="5:18">
      <c r="E220" s="8"/>
      <c r="F220" s="8"/>
      <c r="G220" s="8"/>
      <c r="H220" s="8"/>
      <c r="O220" s="5"/>
      <c r="P220" s="5"/>
      <c r="Q220" s="5"/>
      <c r="R220" s="5"/>
    </row>
    <row r="221" spans="5:18">
      <c r="E221" s="8"/>
      <c r="F221" s="8"/>
      <c r="G221" s="8"/>
      <c r="H221" s="8"/>
      <c r="O221" s="5"/>
      <c r="P221" s="5"/>
      <c r="Q221" s="5"/>
      <c r="R221" s="5"/>
    </row>
    <row r="222" spans="5:18">
      <c r="E222" s="8"/>
      <c r="F222" s="8"/>
      <c r="G222" s="8"/>
      <c r="H222" s="8"/>
      <c r="O222" s="5"/>
      <c r="P222" s="5"/>
      <c r="Q222" s="5"/>
      <c r="R222" s="5"/>
    </row>
    <row r="223" spans="5:18">
      <c r="E223" s="8"/>
      <c r="F223" s="8"/>
      <c r="G223" s="8"/>
      <c r="H223" s="8"/>
      <c r="O223" s="5"/>
      <c r="P223" s="5"/>
      <c r="Q223" s="5"/>
      <c r="R223" s="5"/>
    </row>
    <row r="224" spans="5:18">
      <c r="E224" s="8"/>
      <c r="F224" s="8"/>
      <c r="G224" s="8"/>
      <c r="H224" s="8"/>
      <c r="O224" s="5"/>
      <c r="P224" s="5"/>
      <c r="Q224" s="5"/>
      <c r="R224" s="5"/>
    </row>
    <row r="225" spans="5:18">
      <c r="E225" s="8"/>
      <c r="F225" s="8"/>
      <c r="G225" s="8"/>
      <c r="H225" s="8"/>
      <c r="O225" s="5"/>
      <c r="P225" s="5"/>
      <c r="Q225" s="5"/>
      <c r="R225" s="5"/>
    </row>
    <row r="226" spans="5:18">
      <c r="E226" s="8"/>
      <c r="F226" s="8"/>
      <c r="G226" s="8"/>
      <c r="H226" s="8"/>
      <c r="O226" s="5"/>
      <c r="P226" s="5"/>
      <c r="Q226" s="5"/>
      <c r="R226" s="5"/>
    </row>
    <row r="227" spans="5:18">
      <c r="E227" s="8"/>
      <c r="F227" s="8"/>
      <c r="G227" s="8"/>
      <c r="H227" s="8"/>
      <c r="O227" s="5"/>
      <c r="P227" s="5"/>
      <c r="Q227" s="5"/>
      <c r="R227" s="5"/>
    </row>
    <row r="228" spans="5:18">
      <c r="E228" s="8"/>
      <c r="F228" s="8"/>
      <c r="G228" s="8"/>
      <c r="H228" s="8"/>
      <c r="O228" s="5"/>
      <c r="P228" s="5"/>
      <c r="Q228" s="5"/>
      <c r="R228" s="5"/>
    </row>
    <row r="229" spans="5:18">
      <c r="E229" s="8"/>
      <c r="F229" s="8"/>
      <c r="G229" s="8"/>
      <c r="H229" s="8"/>
      <c r="O229" s="5"/>
      <c r="P229" s="5"/>
      <c r="Q229" s="5"/>
      <c r="R229" s="5"/>
    </row>
    <row r="230" spans="5:18">
      <c r="E230" s="8"/>
      <c r="F230" s="8"/>
      <c r="G230" s="8"/>
      <c r="H230" s="8"/>
      <c r="O230" s="5"/>
      <c r="P230" s="5"/>
      <c r="Q230" s="5"/>
      <c r="R230" s="5"/>
    </row>
    <row r="231" spans="5:18">
      <c r="E231" s="8"/>
      <c r="F231" s="8"/>
      <c r="G231" s="8"/>
      <c r="H231" s="8"/>
      <c r="O231" s="5"/>
      <c r="P231" s="5"/>
      <c r="Q231" s="5"/>
      <c r="R231" s="5"/>
    </row>
    <row r="232" spans="5:18">
      <c r="E232" s="8"/>
      <c r="F232" s="8"/>
      <c r="G232" s="8"/>
      <c r="H232" s="8"/>
      <c r="O232" s="5"/>
      <c r="P232" s="5"/>
      <c r="Q232" s="5"/>
      <c r="R232" s="5"/>
    </row>
    <row r="233" spans="5:18">
      <c r="E233" s="8"/>
      <c r="F233" s="8"/>
      <c r="G233" s="8"/>
      <c r="H233" s="8"/>
      <c r="O233" s="5"/>
      <c r="P233" s="5"/>
      <c r="Q233" s="5"/>
      <c r="R233" s="5"/>
    </row>
    <row r="234" spans="5:18">
      <c r="E234" s="8"/>
      <c r="F234" s="8"/>
      <c r="G234" s="8"/>
      <c r="H234" s="8"/>
      <c r="O234" s="5"/>
      <c r="P234" s="5"/>
      <c r="Q234" s="5"/>
      <c r="R234" s="5"/>
    </row>
    <row r="235" spans="5:18">
      <c r="E235" s="8"/>
      <c r="F235" s="8"/>
      <c r="G235" s="8"/>
      <c r="H235" s="8"/>
      <c r="O235" s="5"/>
      <c r="P235" s="5"/>
      <c r="Q235" s="5"/>
      <c r="R235" s="5"/>
    </row>
    <row r="236" spans="5:18">
      <c r="E236" s="8"/>
      <c r="F236" s="8"/>
      <c r="G236" s="8"/>
      <c r="H236" s="8"/>
      <c r="O236" s="5"/>
      <c r="P236" s="5"/>
      <c r="Q236" s="5"/>
      <c r="R236" s="5"/>
    </row>
    <row r="237" spans="5:18">
      <c r="E237" s="8"/>
      <c r="F237" s="8"/>
      <c r="G237" s="8"/>
      <c r="H237" s="8"/>
      <c r="O237" s="5"/>
      <c r="P237" s="5"/>
      <c r="Q237" s="5"/>
      <c r="R237" s="5"/>
    </row>
    <row r="238" spans="5:18">
      <c r="E238" s="8"/>
      <c r="F238" s="8"/>
      <c r="G238" s="8"/>
      <c r="H238" s="8"/>
      <c r="O238" s="5"/>
      <c r="P238" s="5"/>
      <c r="Q238" s="5"/>
      <c r="R238" s="5"/>
    </row>
    <row r="239" spans="5:18">
      <c r="E239" s="8"/>
      <c r="F239" s="8"/>
      <c r="G239" s="8"/>
      <c r="H239" s="8"/>
      <c r="O239" s="5"/>
      <c r="P239" s="5"/>
      <c r="Q239" s="5"/>
      <c r="R239" s="5"/>
    </row>
    <row r="240" spans="5:18">
      <c r="E240" s="8"/>
      <c r="F240" s="8"/>
      <c r="G240" s="8"/>
      <c r="H240" s="8"/>
      <c r="O240" s="5"/>
      <c r="P240" s="5"/>
      <c r="Q240" s="5"/>
      <c r="R240" s="5"/>
    </row>
    <row r="241" spans="5:18">
      <c r="E241" s="8"/>
      <c r="F241" s="8"/>
      <c r="G241" s="8"/>
      <c r="H241" s="8"/>
      <c r="O241" s="5"/>
      <c r="P241" s="5"/>
      <c r="Q241" s="5"/>
      <c r="R241" s="5"/>
    </row>
    <row r="242" spans="5:18">
      <c r="E242" s="8"/>
      <c r="F242" s="8"/>
      <c r="G242" s="8"/>
      <c r="H242" s="8"/>
      <c r="O242" s="5"/>
      <c r="P242" s="5"/>
      <c r="Q242" s="5"/>
      <c r="R242" s="5"/>
    </row>
    <row r="243" spans="5:18">
      <c r="E243" s="8"/>
      <c r="F243" s="8"/>
      <c r="G243" s="8"/>
      <c r="H243" s="8"/>
      <c r="O243" s="5"/>
      <c r="P243" s="5"/>
      <c r="Q243" s="5"/>
      <c r="R243" s="5"/>
    </row>
    <row r="244" spans="5:18">
      <c r="E244" s="8"/>
      <c r="F244" s="8"/>
      <c r="G244" s="8"/>
      <c r="H244" s="8"/>
      <c r="O244" s="5"/>
      <c r="P244" s="5"/>
      <c r="Q244" s="5"/>
      <c r="R244" s="5"/>
    </row>
    <row r="245" spans="5:18">
      <c r="E245" s="8"/>
      <c r="F245" s="8"/>
      <c r="G245" s="8"/>
      <c r="H245" s="8"/>
      <c r="O245" s="5"/>
      <c r="P245" s="5"/>
      <c r="Q245" s="5"/>
      <c r="R245" s="5"/>
    </row>
    <row r="246" spans="5:18">
      <c r="E246" s="8"/>
      <c r="F246" s="8"/>
      <c r="G246" s="8"/>
      <c r="H246" s="8"/>
      <c r="O246" s="5"/>
      <c r="P246" s="5"/>
      <c r="Q246" s="5"/>
      <c r="R246" s="5"/>
    </row>
    <row r="247" spans="5:18">
      <c r="E247" s="8"/>
      <c r="F247" s="8"/>
      <c r="G247" s="8"/>
      <c r="H247" s="8"/>
      <c r="O247" s="5"/>
      <c r="P247" s="5"/>
      <c r="Q247" s="5"/>
      <c r="R247" s="5"/>
    </row>
    <row r="248" spans="5:18">
      <c r="E248" s="8"/>
      <c r="F248" s="8"/>
      <c r="G248" s="8"/>
      <c r="H248" s="8"/>
      <c r="O248" s="5"/>
      <c r="P248" s="5"/>
      <c r="Q248" s="5"/>
      <c r="R248" s="5"/>
    </row>
    <row r="249" spans="5:18">
      <c r="E249" s="8"/>
      <c r="F249" s="8"/>
      <c r="G249" s="8"/>
      <c r="H249" s="8"/>
      <c r="O249" s="5"/>
      <c r="P249" s="5"/>
      <c r="Q249" s="5"/>
      <c r="R249" s="5"/>
    </row>
    <row r="250" spans="5:18">
      <c r="E250" s="8"/>
      <c r="F250" s="8"/>
      <c r="G250" s="8"/>
      <c r="H250" s="8"/>
      <c r="O250" s="5"/>
      <c r="P250" s="5"/>
      <c r="Q250" s="5"/>
      <c r="R250" s="5"/>
    </row>
    <row r="251" spans="5:18">
      <c r="E251" s="8"/>
      <c r="F251" s="8"/>
      <c r="G251" s="8"/>
      <c r="H251" s="8"/>
      <c r="O251" s="5"/>
      <c r="P251" s="5"/>
      <c r="Q251" s="5"/>
      <c r="R251" s="5"/>
    </row>
    <row r="252" spans="5:18">
      <c r="E252" s="8"/>
      <c r="F252" s="8"/>
      <c r="G252" s="8"/>
      <c r="H252" s="8"/>
      <c r="O252" s="5"/>
      <c r="P252" s="5"/>
      <c r="Q252" s="5"/>
      <c r="R252" s="5"/>
    </row>
    <row r="253" spans="5:18">
      <c r="E253" s="8"/>
      <c r="F253" s="8"/>
      <c r="G253" s="8"/>
      <c r="H253" s="8"/>
      <c r="O253" s="5"/>
      <c r="P253" s="5"/>
      <c r="Q253" s="5"/>
      <c r="R253" s="5"/>
    </row>
    <row r="254" spans="5:18">
      <c r="E254" s="8"/>
      <c r="F254" s="8"/>
      <c r="G254" s="8"/>
      <c r="H254" s="8"/>
      <c r="O254" s="5"/>
      <c r="P254" s="5"/>
      <c r="Q254" s="5"/>
      <c r="R254" s="5"/>
    </row>
    <row r="255" spans="5:18">
      <c r="E255" s="8"/>
      <c r="F255" s="8"/>
      <c r="G255" s="8"/>
      <c r="H255" s="8"/>
      <c r="O255" s="5"/>
      <c r="P255" s="5"/>
      <c r="Q255" s="5"/>
      <c r="R255" s="5"/>
    </row>
    <row r="256" spans="5:18">
      <c r="E256" s="8"/>
      <c r="F256" s="8"/>
      <c r="G256" s="8"/>
      <c r="H256" s="8"/>
      <c r="O256" s="5"/>
      <c r="P256" s="5"/>
      <c r="Q256" s="5"/>
      <c r="R256" s="5"/>
    </row>
    <row r="257" spans="5:18">
      <c r="E257" s="8"/>
      <c r="F257" s="8"/>
      <c r="G257" s="8"/>
      <c r="H257" s="8"/>
      <c r="O257" s="5"/>
      <c r="P257" s="5"/>
      <c r="Q257" s="5"/>
      <c r="R257" s="5"/>
    </row>
    <row r="258" spans="5:18">
      <c r="E258" s="8"/>
      <c r="F258" s="8"/>
      <c r="G258" s="8"/>
      <c r="H258" s="8"/>
      <c r="O258" s="5"/>
      <c r="P258" s="5"/>
      <c r="Q258" s="5"/>
      <c r="R258" s="5"/>
    </row>
    <row r="259" spans="5:18">
      <c r="E259" s="8"/>
      <c r="F259" s="8"/>
      <c r="G259" s="8"/>
      <c r="H259" s="8"/>
      <c r="O259" s="5"/>
      <c r="P259" s="5"/>
      <c r="Q259" s="5"/>
      <c r="R259" s="5"/>
    </row>
    <row r="260" spans="5:18">
      <c r="E260" s="8"/>
      <c r="F260" s="8"/>
      <c r="G260" s="8"/>
      <c r="H260" s="8"/>
      <c r="O260" s="5"/>
      <c r="P260" s="5"/>
      <c r="Q260" s="5"/>
      <c r="R260" s="5"/>
    </row>
    <row r="261" spans="5:18">
      <c r="E261" s="8"/>
      <c r="F261" s="8"/>
      <c r="G261" s="8"/>
      <c r="H261" s="8"/>
      <c r="O261" s="5"/>
      <c r="P261" s="5"/>
      <c r="Q261" s="5"/>
      <c r="R261" s="5"/>
    </row>
    <row r="262" spans="5:18">
      <c r="E262" s="8"/>
      <c r="F262" s="8"/>
      <c r="G262" s="8"/>
      <c r="H262" s="8"/>
      <c r="O262" s="5"/>
      <c r="P262" s="5"/>
      <c r="Q262" s="5"/>
      <c r="R262" s="5"/>
    </row>
    <row r="263" spans="5:18">
      <c r="E263" s="8"/>
      <c r="F263" s="8"/>
      <c r="G263" s="8"/>
      <c r="H263" s="8"/>
      <c r="O263" s="5"/>
      <c r="P263" s="5"/>
      <c r="Q263" s="5"/>
      <c r="R263" s="5"/>
    </row>
    <row r="264" spans="5:18">
      <c r="E264" s="8"/>
      <c r="F264" s="8"/>
      <c r="G264" s="8"/>
      <c r="H264" s="8"/>
      <c r="O264" s="5"/>
      <c r="P264" s="5"/>
      <c r="Q264" s="5"/>
      <c r="R264" s="5"/>
    </row>
    <row r="265" spans="5:18">
      <c r="E265" s="8"/>
      <c r="F265" s="8"/>
      <c r="G265" s="8"/>
      <c r="H265" s="8"/>
      <c r="O265" s="5"/>
      <c r="P265" s="5"/>
      <c r="Q265" s="5"/>
      <c r="R265" s="5"/>
    </row>
    <row r="266" spans="5:18">
      <c r="E266" s="8"/>
      <c r="F266" s="8"/>
      <c r="G266" s="8"/>
      <c r="H266" s="8"/>
      <c r="O266" s="5"/>
      <c r="P266" s="5"/>
      <c r="Q266" s="5"/>
      <c r="R266" s="5"/>
    </row>
    <row r="267" spans="5:18">
      <c r="E267" s="8"/>
      <c r="F267" s="8"/>
      <c r="G267" s="8"/>
      <c r="H267" s="8"/>
      <c r="O267" s="5"/>
      <c r="P267" s="5"/>
      <c r="Q267" s="5"/>
      <c r="R267" s="5"/>
    </row>
    <row r="268" spans="5:18">
      <c r="E268" s="8"/>
      <c r="F268" s="8"/>
      <c r="G268" s="8"/>
      <c r="H268" s="8"/>
      <c r="O268" s="5"/>
      <c r="P268" s="5"/>
      <c r="Q268" s="5"/>
      <c r="R268" s="5"/>
    </row>
    <row r="269" spans="5:18">
      <c r="E269" s="8"/>
      <c r="F269" s="8"/>
      <c r="G269" s="8"/>
      <c r="H269" s="8"/>
      <c r="O269" s="5"/>
      <c r="P269" s="5"/>
      <c r="Q269" s="5"/>
      <c r="R269" s="5"/>
    </row>
    <row r="270" spans="5:18">
      <c r="E270" s="8"/>
      <c r="F270" s="8"/>
      <c r="G270" s="8"/>
      <c r="H270" s="8"/>
      <c r="O270" s="5"/>
      <c r="P270" s="5"/>
      <c r="Q270" s="5"/>
      <c r="R270" s="5"/>
    </row>
    <row r="271" spans="5:18">
      <c r="E271" s="8"/>
      <c r="F271" s="8"/>
      <c r="G271" s="8"/>
      <c r="H271" s="8"/>
      <c r="O271" s="5"/>
      <c r="P271" s="5"/>
      <c r="Q271" s="5"/>
      <c r="R271" s="5"/>
    </row>
    <row r="272" spans="5:18">
      <c r="E272" s="8"/>
      <c r="F272" s="8"/>
      <c r="G272" s="8"/>
      <c r="H272" s="8"/>
      <c r="O272" s="5"/>
      <c r="P272" s="5"/>
      <c r="Q272" s="5"/>
      <c r="R272" s="5"/>
    </row>
    <row r="273" spans="5:18">
      <c r="E273" s="8"/>
      <c r="F273" s="8"/>
      <c r="G273" s="8"/>
      <c r="H273" s="8"/>
      <c r="O273" s="5"/>
      <c r="P273" s="5"/>
      <c r="Q273" s="5"/>
      <c r="R273" s="5"/>
    </row>
    <row r="274" spans="5:18">
      <c r="E274" s="8"/>
      <c r="F274" s="8"/>
      <c r="G274" s="8"/>
      <c r="H274" s="8"/>
      <c r="O274" s="5"/>
      <c r="P274" s="5"/>
      <c r="Q274" s="5"/>
      <c r="R274" s="5"/>
    </row>
    <row r="275" spans="5:18">
      <c r="E275" s="8"/>
      <c r="F275" s="8"/>
      <c r="G275" s="8"/>
      <c r="H275" s="8"/>
      <c r="O275" s="5"/>
      <c r="P275" s="5"/>
      <c r="Q275" s="5"/>
      <c r="R275" s="5"/>
    </row>
    <row r="276" spans="5:18">
      <c r="E276" s="8"/>
      <c r="F276" s="8"/>
      <c r="G276" s="8"/>
      <c r="H276" s="8"/>
      <c r="O276" s="5"/>
      <c r="P276" s="5"/>
      <c r="Q276" s="5"/>
      <c r="R276" s="5"/>
    </row>
    <row r="277" spans="5:18">
      <c r="E277" s="8"/>
      <c r="F277" s="8"/>
      <c r="G277" s="8"/>
      <c r="H277" s="8"/>
      <c r="O277" s="5"/>
      <c r="P277" s="5"/>
      <c r="Q277" s="5"/>
      <c r="R277" s="5"/>
    </row>
    <row r="278" spans="5:18">
      <c r="E278" s="8"/>
      <c r="F278" s="8"/>
      <c r="G278" s="8"/>
      <c r="H278" s="8"/>
      <c r="O278" s="5"/>
      <c r="P278" s="5"/>
      <c r="Q278" s="5"/>
      <c r="R278" s="5"/>
    </row>
    <row r="279" spans="5:18">
      <c r="E279" s="8"/>
      <c r="F279" s="8"/>
      <c r="G279" s="8"/>
      <c r="H279" s="8"/>
      <c r="O279" s="5"/>
      <c r="P279" s="5"/>
      <c r="Q279" s="5"/>
      <c r="R279" s="5"/>
    </row>
    <row r="280" spans="5:18">
      <c r="E280" s="8"/>
      <c r="F280" s="8"/>
      <c r="G280" s="8"/>
      <c r="H280" s="8"/>
      <c r="O280" s="5"/>
      <c r="P280" s="5"/>
      <c r="Q280" s="5"/>
      <c r="R280" s="5"/>
    </row>
    <row r="281" spans="5:18">
      <c r="E281" s="8"/>
      <c r="F281" s="8"/>
      <c r="G281" s="8"/>
      <c r="H281" s="8"/>
      <c r="O281" s="5"/>
      <c r="P281" s="5"/>
      <c r="Q281" s="5"/>
      <c r="R281" s="5"/>
    </row>
    <row r="282" spans="5:18">
      <c r="E282" s="8"/>
      <c r="F282" s="8"/>
      <c r="G282" s="8"/>
      <c r="H282" s="8"/>
      <c r="O282" s="5"/>
      <c r="P282" s="5"/>
      <c r="Q282" s="5"/>
      <c r="R282" s="5"/>
    </row>
    <row r="283" spans="5:18">
      <c r="E283" s="8"/>
      <c r="F283" s="8"/>
      <c r="G283" s="8"/>
      <c r="H283" s="8"/>
      <c r="O283" s="5"/>
      <c r="P283" s="5"/>
      <c r="Q283" s="5"/>
      <c r="R283" s="5"/>
    </row>
    <row r="284" spans="5:18">
      <c r="E284" s="8"/>
      <c r="F284" s="8"/>
      <c r="G284" s="8"/>
      <c r="H284" s="8"/>
      <c r="O284" s="5"/>
      <c r="P284" s="5"/>
      <c r="Q284" s="5"/>
      <c r="R284" s="5"/>
    </row>
    <row r="285" spans="5:18">
      <c r="E285" s="8"/>
      <c r="F285" s="8"/>
      <c r="G285" s="8"/>
      <c r="H285" s="8"/>
      <c r="O285" s="5"/>
      <c r="P285" s="5"/>
      <c r="Q285" s="5"/>
      <c r="R285" s="5"/>
    </row>
    <row r="286" spans="5:18">
      <c r="E286" s="8"/>
      <c r="F286" s="8"/>
      <c r="G286" s="8"/>
      <c r="H286" s="8"/>
      <c r="O286" s="5"/>
      <c r="P286" s="5"/>
      <c r="Q286" s="5"/>
      <c r="R286" s="5"/>
    </row>
    <row r="287" spans="5:18">
      <c r="E287" s="8"/>
      <c r="F287" s="8"/>
      <c r="G287" s="8"/>
      <c r="H287" s="8"/>
      <c r="O287" s="5"/>
      <c r="P287" s="5"/>
      <c r="Q287" s="5"/>
      <c r="R287" s="5"/>
    </row>
    <row r="288" spans="5:18">
      <c r="E288" s="8"/>
      <c r="F288" s="8"/>
      <c r="G288" s="8"/>
      <c r="H288" s="8"/>
      <c r="O288" s="5"/>
      <c r="P288" s="5"/>
      <c r="Q288" s="5"/>
      <c r="R288" s="5"/>
    </row>
    <row r="289" spans="5:18">
      <c r="E289" s="8"/>
      <c r="F289" s="8"/>
      <c r="G289" s="8"/>
      <c r="H289" s="8"/>
      <c r="O289" s="5"/>
      <c r="P289" s="5"/>
      <c r="Q289" s="5"/>
      <c r="R289" s="5"/>
    </row>
    <row r="290" spans="5:18">
      <c r="E290" s="8"/>
      <c r="F290" s="8"/>
      <c r="G290" s="8"/>
      <c r="H290" s="8"/>
      <c r="O290" s="5"/>
      <c r="P290" s="5"/>
      <c r="Q290" s="5"/>
      <c r="R290" s="5"/>
    </row>
    <row r="291" spans="5:18">
      <c r="E291" s="8"/>
      <c r="F291" s="8"/>
      <c r="G291" s="8"/>
      <c r="H291" s="8"/>
      <c r="O291" s="5"/>
      <c r="P291" s="5"/>
      <c r="Q291" s="5"/>
      <c r="R291" s="5"/>
    </row>
    <row r="292" spans="5:18">
      <c r="E292" s="8"/>
      <c r="F292" s="8"/>
      <c r="G292" s="8"/>
      <c r="H292" s="8"/>
      <c r="O292" s="5"/>
      <c r="P292" s="5"/>
      <c r="Q292" s="5"/>
      <c r="R292" s="5"/>
    </row>
    <row r="293" spans="5:18">
      <c r="E293" s="8"/>
      <c r="F293" s="8"/>
      <c r="G293" s="8"/>
      <c r="H293" s="8"/>
      <c r="O293" s="5"/>
      <c r="P293" s="5"/>
      <c r="Q293" s="5"/>
      <c r="R293" s="5"/>
    </row>
    <row r="294" spans="5:18">
      <c r="E294" s="8"/>
      <c r="F294" s="8"/>
      <c r="G294" s="8"/>
      <c r="H294" s="8"/>
      <c r="O294" s="5"/>
      <c r="P294" s="5"/>
      <c r="Q294" s="5"/>
      <c r="R294" s="5"/>
    </row>
    <row r="295" spans="5:18">
      <c r="E295" s="8"/>
      <c r="F295" s="8"/>
      <c r="G295" s="8"/>
      <c r="H295" s="8"/>
      <c r="O295" s="5"/>
      <c r="P295" s="5"/>
      <c r="Q295" s="5"/>
      <c r="R295" s="5"/>
    </row>
    <row r="296" spans="5:18">
      <c r="E296" s="8"/>
      <c r="F296" s="8"/>
      <c r="G296" s="8"/>
      <c r="H296" s="8"/>
      <c r="O296" s="5"/>
      <c r="P296" s="5"/>
      <c r="Q296" s="5"/>
      <c r="R296" s="5"/>
    </row>
    <row r="297" spans="5:18">
      <c r="E297" s="8"/>
      <c r="F297" s="8"/>
      <c r="G297" s="8"/>
      <c r="H297" s="8"/>
      <c r="O297" s="5"/>
      <c r="P297" s="5"/>
      <c r="Q297" s="5"/>
      <c r="R297" s="5"/>
    </row>
    <row r="298" spans="5:18">
      <c r="E298" s="8"/>
      <c r="F298" s="8"/>
      <c r="G298" s="8"/>
      <c r="H298" s="8"/>
      <c r="O298" s="5"/>
      <c r="P298" s="5"/>
      <c r="Q298" s="5"/>
      <c r="R298" s="5"/>
    </row>
    <row r="299" spans="5:18">
      <c r="E299" s="8"/>
      <c r="F299" s="8"/>
      <c r="G299" s="8"/>
      <c r="H299" s="8"/>
      <c r="O299" s="5"/>
      <c r="P299" s="5"/>
      <c r="Q299" s="5"/>
      <c r="R299" s="5"/>
    </row>
    <row r="300" spans="5:18">
      <c r="E300" s="8"/>
      <c r="F300" s="8"/>
      <c r="G300" s="8"/>
      <c r="H300" s="8"/>
      <c r="O300" s="5"/>
      <c r="P300" s="5"/>
      <c r="Q300" s="5"/>
      <c r="R300" s="5"/>
    </row>
    <row r="301" spans="5:18">
      <c r="E301" s="8"/>
      <c r="F301" s="8"/>
      <c r="G301" s="8"/>
      <c r="H301" s="8"/>
      <c r="O301" s="5"/>
      <c r="P301" s="5"/>
      <c r="Q301" s="5"/>
      <c r="R301" s="5"/>
    </row>
    <row r="302" spans="5:18">
      <c r="E302" s="8"/>
      <c r="F302" s="8"/>
      <c r="G302" s="8"/>
      <c r="H302" s="8"/>
      <c r="O302" s="5"/>
      <c r="P302" s="5"/>
      <c r="Q302" s="5"/>
      <c r="R302" s="5"/>
    </row>
    <row r="303" spans="5:18">
      <c r="E303" s="8"/>
      <c r="F303" s="8"/>
      <c r="G303" s="8"/>
      <c r="H303" s="8"/>
      <c r="O303" s="5"/>
      <c r="P303" s="5"/>
      <c r="Q303" s="5"/>
      <c r="R303" s="5"/>
    </row>
    <row r="304" spans="5:18">
      <c r="E304" s="8"/>
      <c r="F304" s="8"/>
      <c r="G304" s="8"/>
      <c r="H304" s="8"/>
      <c r="O304" s="5"/>
      <c r="P304" s="5"/>
      <c r="Q304" s="5"/>
      <c r="R304" s="5"/>
    </row>
    <row r="305" spans="5:18">
      <c r="E305" s="8"/>
      <c r="F305" s="8"/>
      <c r="G305" s="8"/>
      <c r="H305" s="8"/>
      <c r="O305" s="5"/>
      <c r="P305" s="5"/>
      <c r="Q305" s="5"/>
      <c r="R305" s="5"/>
    </row>
    <row r="306" spans="5:18">
      <c r="E306" s="8"/>
      <c r="F306" s="8"/>
      <c r="G306" s="8"/>
      <c r="H306" s="8"/>
      <c r="O306" s="5"/>
      <c r="P306" s="5"/>
      <c r="Q306" s="5"/>
      <c r="R306" s="5"/>
    </row>
    <row r="307" spans="5:18">
      <c r="E307" s="8"/>
      <c r="F307" s="8"/>
      <c r="G307" s="8"/>
      <c r="H307" s="8"/>
      <c r="O307" s="5"/>
      <c r="P307" s="5"/>
      <c r="Q307" s="5"/>
      <c r="R307" s="5"/>
    </row>
    <row r="308" spans="5:18">
      <c r="E308" s="8"/>
      <c r="F308" s="8"/>
      <c r="G308" s="8"/>
      <c r="H308" s="8"/>
      <c r="O308" s="5"/>
      <c r="P308" s="5"/>
      <c r="Q308" s="5"/>
      <c r="R308" s="5"/>
    </row>
    <row r="309" spans="5:18">
      <c r="E309" s="8"/>
      <c r="F309" s="8"/>
      <c r="G309" s="8"/>
      <c r="H309" s="8"/>
      <c r="O309" s="5"/>
      <c r="P309" s="5"/>
      <c r="Q309" s="5"/>
      <c r="R309" s="5"/>
    </row>
    <row r="310" spans="5:18">
      <c r="E310" s="8"/>
      <c r="F310" s="8"/>
      <c r="G310" s="8"/>
      <c r="H310" s="8"/>
      <c r="O310" s="5"/>
      <c r="P310" s="5"/>
      <c r="Q310" s="5"/>
      <c r="R310" s="5"/>
    </row>
    <row r="311" spans="5:18">
      <c r="E311" s="8"/>
      <c r="F311" s="8"/>
      <c r="G311" s="8"/>
      <c r="H311" s="8"/>
      <c r="O311" s="5"/>
      <c r="P311" s="5"/>
      <c r="Q311" s="5"/>
      <c r="R311" s="5"/>
    </row>
    <row r="312" spans="5:18">
      <c r="E312" s="8"/>
      <c r="F312" s="8"/>
      <c r="G312" s="8"/>
      <c r="H312" s="8"/>
      <c r="O312" s="5"/>
      <c r="P312" s="5"/>
      <c r="Q312" s="5"/>
      <c r="R312" s="5"/>
    </row>
    <row r="313" spans="5:18">
      <c r="E313" s="8"/>
      <c r="F313" s="8"/>
      <c r="G313" s="8"/>
      <c r="H313" s="8"/>
      <c r="O313" s="5"/>
      <c r="P313" s="5"/>
      <c r="Q313" s="5"/>
      <c r="R313" s="5"/>
    </row>
    <row r="314" spans="5:18">
      <c r="E314" s="8"/>
      <c r="F314" s="8"/>
      <c r="G314" s="8"/>
      <c r="H314" s="8"/>
      <c r="O314" s="5"/>
      <c r="P314" s="5"/>
      <c r="Q314" s="5"/>
      <c r="R314" s="5"/>
    </row>
    <row r="315" spans="5:18">
      <c r="E315" s="8"/>
      <c r="F315" s="8"/>
      <c r="G315" s="8"/>
      <c r="H315" s="8"/>
      <c r="O315" s="5"/>
      <c r="P315" s="5"/>
      <c r="Q315" s="5"/>
      <c r="R315" s="5"/>
    </row>
    <row r="316" spans="5:18">
      <c r="E316" s="8"/>
      <c r="F316" s="8"/>
      <c r="G316" s="8"/>
      <c r="H316" s="8"/>
      <c r="O316" s="5"/>
      <c r="P316" s="5"/>
      <c r="Q316" s="5"/>
      <c r="R316" s="5"/>
    </row>
    <row r="317" spans="5:18">
      <c r="E317" s="8"/>
      <c r="F317" s="8"/>
      <c r="G317" s="8"/>
      <c r="H317" s="8"/>
      <c r="O317" s="5"/>
      <c r="P317" s="5"/>
      <c r="Q317" s="5"/>
      <c r="R317" s="5"/>
    </row>
    <row r="318" spans="5:18">
      <c r="E318" s="8"/>
      <c r="F318" s="8"/>
      <c r="G318" s="8"/>
      <c r="H318" s="8"/>
      <c r="O318" s="5"/>
      <c r="P318" s="5"/>
      <c r="Q318" s="5"/>
      <c r="R318" s="5"/>
    </row>
    <row r="319" spans="5:18">
      <c r="E319" s="8"/>
      <c r="F319" s="8"/>
      <c r="G319" s="8"/>
      <c r="H319" s="8"/>
      <c r="O319" s="5"/>
      <c r="P319" s="5"/>
      <c r="Q319" s="5"/>
      <c r="R319" s="5"/>
    </row>
    <row r="320" spans="5:18">
      <c r="E320" s="8"/>
      <c r="F320" s="8"/>
      <c r="G320" s="8"/>
      <c r="H320" s="8"/>
      <c r="O320" s="5"/>
      <c r="P320" s="5"/>
      <c r="Q320" s="5"/>
      <c r="R320" s="5"/>
    </row>
    <row r="321" spans="5:18">
      <c r="E321" s="8"/>
      <c r="F321" s="8"/>
      <c r="G321" s="8"/>
      <c r="H321" s="8"/>
      <c r="O321" s="5"/>
      <c r="P321" s="5"/>
      <c r="Q321" s="5"/>
      <c r="R321" s="5"/>
    </row>
    <row r="322" spans="5:18">
      <c r="E322" s="8"/>
      <c r="F322" s="8"/>
      <c r="G322" s="8"/>
      <c r="H322" s="8"/>
      <c r="O322" s="5"/>
      <c r="P322" s="5"/>
      <c r="Q322" s="5"/>
      <c r="R322" s="5"/>
    </row>
    <row r="323" spans="5:18">
      <c r="E323" s="8"/>
      <c r="F323" s="8"/>
      <c r="G323" s="8"/>
      <c r="H323" s="8"/>
      <c r="O323" s="5"/>
      <c r="P323" s="5"/>
      <c r="Q323" s="5"/>
      <c r="R323" s="5"/>
    </row>
    <row r="324" spans="5:18">
      <c r="E324" s="8"/>
      <c r="F324" s="8"/>
      <c r="G324" s="8"/>
      <c r="H324" s="8"/>
      <c r="O324" s="5"/>
      <c r="P324" s="5"/>
      <c r="Q324" s="5"/>
      <c r="R324" s="5"/>
    </row>
    <row r="325" spans="5:18">
      <c r="E325" s="8"/>
      <c r="F325" s="8"/>
      <c r="G325" s="8"/>
      <c r="H325" s="8"/>
      <c r="O325" s="5"/>
      <c r="P325" s="5"/>
      <c r="Q325" s="5"/>
      <c r="R325" s="5"/>
    </row>
    <row r="326" spans="5:18">
      <c r="E326" s="8"/>
      <c r="F326" s="8"/>
      <c r="G326" s="8"/>
      <c r="H326" s="8"/>
      <c r="O326" s="5"/>
      <c r="P326" s="5"/>
      <c r="Q326" s="5"/>
      <c r="R326" s="5"/>
    </row>
    <row r="327" spans="5:18">
      <c r="E327" s="8"/>
      <c r="F327" s="8"/>
      <c r="G327" s="8"/>
      <c r="H327" s="8"/>
      <c r="O327" s="5"/>
      <c r="P327" s="5"/>
      <c r="Q327" s="5"/>
      <c r="R327" s="5"/>
    </row>
    <row r="328" spans="5:18">
      <c r="E328" s="8"/>
      <c r="F328" s="8"/>
      <c r="G328" s="8"/>
      <c r="H328" s="8"/>
      <c r="O328" s="5"/>
      <c r="P328" s="5"/>
      <c r="Q328" s="5"/>
      <c r="R328" s="5"/>
    </row>
    <row r="329" spans="5:18">
      <c r="E329" s="8"/>
      <c r="F329" s="8"/>
      <c r="G329" s="8"/>
      <c r="H329" s="8"/>
      <c r="O329" s="5"/>
      <c r="P329" s="5"/>
      <c r="Q329" s="5"/>
      <c r="R329" s="5"/>
    </row>
    <row r="330" spans="5:18">
      <c r="E330" s="8"/>
      <c r="F330" s="8"/>
      <c r="G330" s="8"/>
      <c r="H330" s="8"/>
      <c r="O330" s="5"/>
      <c r="P330" s="5"/>
      <c r="Q330" s="5"/>
      <c r="R330" s="5"/>
    </row>
    <row r="331" spans="5:18">
      <c r="E331" s="8"/>
      <c r="F331" s="8"/>
      <c r="G331" s="8"/>
      <c r="H331" s="8"/>
      <c r="O331" s="5"/>
      <c r="P331" s="5"/>
      <c r="Q331" s="5"/>
      <c r="R331" s="5"/>
    </row>
    <row r="332" spans="5:18">
      <c r="E332" s="8"/>
      <c r="F332" s="8"/>
      <c r="G332" s="8"/>
      <c r="H332" s="8"/>
      <c r="O332" s="5"/>
      <c r="P332" s="5"/>
      <c r="Q332" s="5"/>
      <c r="R332" s="5"/>
    </row>
    <row r="333" spans="5:18">
      <c r="E333" s="8"/>
      <c r="F333" s="8"/>
      <c r="G333" s="8"/>
      <c r="H333" s="8"/>
      <c r="O333" s="5"/>
      <c r="P333" s="5"/>
      <c r="Q333" s="5"/>
      <c r="R333" s="5"/>
    </row>
    <row r="334" spans="5:18">
      <c r="E334" s="8"/>
      <c r="F334" s="8"/>
      <c r="G334" s="8"/>
      <c r="H334" s="8"/>
      <c r="O334" s="5"/>
      <c r="P334" s="5"/>
      <c r="Q334" s="5"/>
      <c r="R334" s="5"/>
    </row>
    <row r="335" spans="5:18">
      <c r="E335" s="8"/>
      <c r="F335" s="8"/>
      <c r="G335" s="8"/>
      <c r="H335" s="8"/>
      <c r="O335" s="5"/>
      <c r="P335" s="5"/>
      <c r="Q335" s="5"/>
      <c r="R335" s="5"/>
    </row>
    <row r="336" spans="5:18">
      <c r="E336" s="8"/>
      <c r="F336" s="8"/>
      <c r="G336" s="8"/>
      <c r="H336" s="8"/>
      <c r="O336" s="5"/>
      <c r="P336" s="5"/>
      <c r="Q336" s="5"/>
      <c r="R336" s="5"/>
    </row>
    <row r="337" spans="5:18">
      <c r="E337" s="8"/>
      <c r="F337" s="8"/>
      <c r="G337" s="8"/>
      <c r="H337" s="8"/>
      <c r="O337" s="5"/>
      <c r="P337" s="5"/>
      <c r="Q337" s="5"/>
      <c r="R337" s="5"/>
    </row>
    <row r="338" spans="5:18">
      <c r="E338" s="8"/>
      <c r="F338" s="8"/>
      <c r="G338" s="8"/>
      <c r="H338" s="8"/>
      <c r="O338" s="5"/>
      <c r="P338" s="5"/>
      <c r="Q338" s="5"/>
      <c r="R338" s="5"/>
    </row>
    <row r="339" spans="5:18">
      <c r="E339" s="8"/>
      <c r="F339" s="8"/>
      <c r="G339" s="8"/>
      <c r="H339" s="8"/>
      <c r="O339" s="5"/>
      <c r="P339" s="5"/>
      <c r="Q339" s="5"/>
      <c r="R339" s="5"/>
    </row>
    <row r="340" spans="5:18">
      <c r="E340" s="8"/>
      <c r="F340" s="8"/>
      <c r="G340" s="8"/>
      <c r="H340" s="8"/>
      <c r="O340" s="5"/>
      <c r="P340" s="5"/>
      <c r="Q340" s="5"/>
      <c r="R340" s="5"/>
    </row>
    <row r="341" spans="5:18">
      <c r="E341" s="8"/>
      <c r="F341" s="8"/>
      <c r="G341" s="8"/>
      <c r="H341" s="8"/>
      <c r="O341" s="5"/>
      <c r="P341" s="5"/>
      <c r="Q341" s="5"/>
      <c r="R341" s="5"/>
    </row>
    <row r="342" spans="5:18">
      <c r="E342" s="8"/>
      <c r="F342" s="8"/>
      <c r="G342" s="8"/>
      <c r="H342" s="8"/>
      <c r="O342" s="5"/>
      <c r="P342" s="5"/>
      <c r="Q342" s="5"/>
      <c r="R342" s="5"/>
    </row>
    <row r="343" spans="5:18">
      <c r="E343" s="8"/>
      <c r="F343" s="8"/>
      <c r="G343" s="8"/>
      <c r="H343" s="8"/>
      <c r="O343" s="5"/>
      <c r="P343" s="5"/>
      <c r="Q343" s="5"/>
      <c r="R343" s="5"/>
    </row>
    <row r="344" spans="5:18">
      <c r="E344" s="8"/>
      <c r="F344" s="8"/>
      <c r="G344" s="8"/>
      <c r="H344" s="8"/>
      <c r="O344" s="5"/>
      <c r="P344" s="5"/>
      <c r="Q344" s="5"/>
      <c r="R344" s="5"/>
    </row>
    <row r="345" spans="5:18">
      <c r="E345" s="8"/>
      <c r="F345" s="8"/>
      <c r="G345" s="8"/>
      <c r="H345" s="8"/>
      <c r="O345" s="5"/>
      <c r="P345" s="5"/>
      <c r="Q345" s="5"/>
      <c r="R345" s="5"/>
    </row>
    <row r="346" spans="5:18">
      <c r="E346" s="8"/>
      <c r="F346" s="8"/>
      <c r="G346" s="8"/>
      <c r="H346" s="8"/>
      <c r="O346" s="5"/>
      <c r="P346" s="5"/>
      <c r="Q346" s="5"/>
      <c r="R346" s="5"/>
    </row>
    <row r="347" spans="5:18">
      <c r="E347" s="8"/>
      <c r="F347" s="8"/>
      <c r="G347" s="8"/>
      <c r="H347" s="8"/>
      <c r="O347" s="5"/>
      <c r="P347" s="5"/>
      <c r="Q347" s="5"/>
      <c r="R347" s="5"/>
    </row>
    <row r="348" spans="5:18">
      <c r="E348" s="8"/>
      <c r="F348" s="8"/>
      <c r="G348" s="8"/>
      <c r="H348" s="8"/>
      <c r="O348" s="5"/>
      <c r="P348" s="5"/>
      <c r="Q348" s="5"/>
      <c r="R348" s="5"/>
    </row>
    <row r="349" spans="5:18">
      <c r="E349" s="8"/>
      <c r="F349" s="8"/>
      <c r="G349" s="8"/>
      <c r="H349" s="8"/>
      <c r="O349" s="5"/>
      <c r="P349" s="5"/>
      <c r="Q349" s="5"/>
      <c r="R349" s="5"/>
    </row>
    <row r="350" spans="5:18">
      <c r="E350" s="8"/>
      <c r="F350" s="8"/>
      <c r="G350" s="8"/>
      <c r="H350" s="8"/>
      <c r="O350" s="5"/>
      <c r="P350" s="5"/>
      <c r="Q350" s="5"/>
      <c r="R350" s="5"/>
    </row>
    <row r="351" spans="5:18">
      <c r="E351" s="8"/>
      <c r="F351" s="8"/>
      <c r="G351" s="8"/>
      <c r="H351" s="8"/>
      <c r="O351" s="5"/>
      <c r="P351" s="5"/>
      <c r="Q351" s="5"/>
      <c r="R351" s="5"/>
    </row>
    <row r="352" spans="5:18">
      <c r="E352" s="8"/>
      <c r="F352" s="8"/>
      <c r="G352" s="8"/>
      <c r="H352" s="8"/>
      <c r="O352" s="5"/>
      <c r="P352" s="5"/>
      <c r="Q352" s="5"/>
      <c r="R352" s="5"/>
    </row>
    <row r="353" spans="5:18">
      <c r="E353" s="8"/>
      <c r="F353" s="8"/>
      <c r="G353" s="8"/>
      <c r="H353" s="8"/>
      <c r="O353" s="5"/>
      <c r="P353" s="5"/>
      <c r="Q353" s="5"/>
      <c r="R353" s="5"/>
    </row>
    <row r="354" spans="5:18">
      <c r="E354" s="8"/>
      <c r="F354" s="8"/>
      <c r="G354" s="8"/>
      <c r="H354" s="8"/>
      <c r="O354" s="5"/>
      <c r="P354" s="5"/>
      <c r="Q354" s="5"/>
      <c r="R354" s="5"/>
    </row>
    <row r="355" spans="5:18">
      <c r="E355" s="8"/>
      <c r="F355" s="8"/>
      <c r="G355" s="8"/>
      <c r="H355" s="8"/>
      <c r="O355" s="5"/>
      <c r="P355" s="5"/>
      <c r="Q355" s="5"/>
      <c r="R355" s="5"/>
    </row>
    <row r="356" spans="5:18">
      <c r="E356" s="8"/>
      <c r="F356" s="8"/>
      <c r="G356" s="8"/>
      <c r="H356" s="8"/>
      <c r="O356" s="5"/>
      <c r="P356" s="5"/>
      <c r="Q356" s="5"/>
      <c r="R356" s="5"/>
    </row>
    <row r="357" spans="5:18">
      <c r="E357" s="8"/>
      <c r="F357" s="8"/>
      <c r="G357" s="8"/>
      <c r="H357" s="8"/>
      <c r="O357" s="5"/>
      <c r="P357" s="5"/>
      <c r="Q357" s="5"/>
      <c r="R357" s="5"/>
    </row>
    <row r="358" spans="5:18">
      <c r="E358" s="8"/>
      <c r="F358" s="8"/>
      <c r="G358" s="8"/>
      <c r="H358" s="8"/>
      <c r="O358" s="5"/>
      <c r="P358" s="5"/>
      <c r="Q358" s="5"/>
      <c r="R358" s="5"/>
    </row>
    <row r="359" spans="5:18">
      <c r="E359" s="8"/>
      <c r="F359" s="8"/>
      <c r="G359" s="8"/>
      <c r="H359" s="8"/>
      <c r="O359" s="5"/>
      <c r="P359" s="5"/>
      <c r="Q359" s="5"/>
      <c r="R359" s="5"/>
    </row>
    <row r="360" spans="5:18">
      <c r="E360" s="8"/>
      <c r="F360" s="8"/>
      <c r="G360" s="8"/>
      <c r="H360" s="8"/>
      <c r="O360" s="5"/>
      <c r="P360" s="5"/>
      <c r="Q360" s="5"/>
      <c r="R360" s="5"/>
    </row>
    <row r="361" spans="5:18">
      <c r="E361" s="8"/>
      <c r="F361" s="8"/>
      <c r="G361" s="8"/>
      <c r="H361" s="8"/>
      <c r="O361" s="5"/>
      <c r="P361" s="5"/>
      <c r="Q361" s="5"/>
      <c r="R361" s="5"/>
    </row>
    <row r="362" spans="5:18">
      <c r="E362" s="8"/>
      <c r="F362" s="8"/>
      <c r="G362" s="8"/>
      <c r="H362" s="8"/>
      <c r="O362" s="5"/>
      <c r="P362" s="5"/>
      <c r="Q362" s="5"/>
      <c r="R362" s="5"/>
    </row>
    <row r="363" spans="5:18">
      <c r="E363" s="8"/>
      <c r="F363" s="8"/>
      <c r="G363" s="8"/>
      <c r="H363" s="8"/>
      <c r="O363" s="5"/>
      <c r="P363" s="5"/>
      <c r="Q363" s="5"/>
      <c r="R363" s="5"/>
    </row>
    <row r="364" spans="5:18">
      <c r="E364" s="8"/>
      <c r="F364" s="8"/>
      <c r="G364" s="8"/>
      <c r="H364" s="8"/>
      <c r="O364" s="5"/>
      <c r="P364" s="5"/>
      <c r="Q364" s="5"/>
      <c r="R364" s="5"/>
    </row>
    <row r="365" spans="5:18">
      <c r="E365" s="8"/>
      <c r="F365" s="8"/>
      <c r="G365" s="8"/>
      <c r="H365" s="8"/>
      <c r="O365" s="5"/>
      <c r="P365" s="5"/>
      <c r="Q365" s="5"/>
      <c r="R365" s="5"/>
    </row>
    <row r="366" spans="5:18">
      <c r="E366" s="8"/>
      <c r="F366" s="8"/>
      <c r="G366" s="8"/>
      <c r="H366" s="8"/>
      <c r="O366" s="5"/>
      <c r="P366" s="5"/>
      <c r="Q366" s="5"/>
      <c r="R366" s="5"/>
    </row>
    <row r="367" spans="5:18">
      <c r="E367" s="8"/>
      <c r="F367" s="8"/>
      <c r="G367" s="8"/>
      <c r="H367" s="8"/>
      <c r="O367" s="5"/>
      <c r="P367" s="5"/>
      <c r="Q367" s="5"/>
      <c r="R367" s="5"/>
    </row>
    <row r="368" spans="5:18">
      <c r="E368" s="8"/>
      <c r="F368" s="8"/>
      <c r="G368" s="8"/>
      <c r="H368" s="8"/>
      <c r="O368" s="5"/>
      <c r="P368" s="5"/>
      <c r="Q368" s="5"/>
      <c r="R368" s="5"/>
    </row>
    <row r="369" spans="5:18">
      <c r="E369" s="8"/>
      <c r="F369" s="8"/>
      <c r="G369" s="8"/>
      <c r="H369" s="8"/>
      <c r="O369" s="5"/>
      <c r="P369" s="5"/>
      <c r="Q369" s="5"/>
      <c r="R369" s="5"/>
    </row>
    <row r="370" spans="5:18">
      <c r="E370" s="8"/>
      <c r="F370" s="8"/>
      <c r="G370" s="8"/>
      <c r="H370" s="8"/>
      <c r="O370" s="5"/>
      <c r="P370" s="5"/>
      <c r="Q370" s="5"/>
      <c r="R370" s="5"/>
    </row>
    <row r="371" spans="5:18">
      <c r="E371" s="8"/>
      <c r="F371" s="8"/>
      <c r="G371" s="8"/>
      <c r="H371" s="8"/>
      <c r="O371" s="5"/>
      <c r="P371" s="5"/>
      <c r="Q371" s="5"/>
      <c r="R371" s="5"/>
    </row>
    <row r="372" spans="5:18">
      <c r="E372" s="8"/>
      <c r="F372" s="8"/>
      <c r="G372" s="8"/>
      <c r="H372" s="8"/>
      <c r="O372" s="5"/>
      <c r="P372" s="5"/>
      <c r="Q372" s="5"/>
      <c r="R372" s="5"/>
    </row>
    <row r="373" spans="5:18">
      <c r="E373" s="8"/>
      <c r="F373" s="8"/>
      <c r="G373" s="8"/>
      <c r="H373" s="8"/>
      <c r="O373" s="5"/>
      <c r="P373" s="5"/>
      <c r="Q373" s="5"/>
      <c r="R373" s="5"/>
    </row>
    <row r="374" spans="5:18">
      <c r="E374" s="8"/>
      <c r="F374" s="8"/>
      <c r="G374" s="8"/>
      <c r="H374" s="8"/>
      <c r="O374" s="5"/>
      <c r="P374" s="5"/>
      <c r="Q374" s="5"/>
      <c r="R374" s="5"/>
    </row>
    <row r="375" spans="5:18">
      <c r="E375" s="8"/>
      <c r="F375" s="8"/>
      <c r="G375" s="8"/>
      <c r="H375" s="8"/>
      <c r="O375" s="5"/>
      <c r="P375" s="5"/>
      <c r="Q375" s="5"/>
      <c r="R375" s="5"/>
    </row>
    <row r="376" spans="5:18">
      <c r="E376" s="8"/>
      <c r="F376" s="8"/>
      <c r="G376" s="8"/>
      <c r="H376" s="8"/>
      <c r="O376" s="5"/>
      <c r="P376" s="5"/>
      <c r="Q376" s="5"/>
      <c r="R376" s="5"/>
    </row>
    <row r="377" spans="5:18">
      <c r="E377" s="8"/>
      <c r="F377" s="8"/>
      <c r="G377" s="8"/>
      <c r="H377" s="8"/>
      <c r="O377" s="5"/>
      <c r="P377" s="5"/>
      <c r="Q377" s="5"/>
      <c r="R377" s="5"/>
    </row>
    <row r="378" spans="5:18">
      <c r="E378" s="8"/>
      <c r="F378" s="8"/>
      <c r="G378" s="8"/>
      <c r="H378" s="8"/>
      <c r="O378" s="5"/>
      <c r="P378" s="5"/>
      <c r="Q378" s="5"/>
      <c r="R378" s="5"/>
    </row>
    <row r="379" spans="5:18">
      <c r="E379" s="8"/>
      <c r="F379" s="8"/>
      <c r="G379" s="8"/>
      <c r="H379" s="8"/>
      <c r="O379" s="5"/>
      <c r="P379" s="5"/>
      <c r="Q379" s="5"/>
      <c r="R379" s="5"/>
    </row>
    <row r="380" spans="5:18">
      <c r="E380" s="8"/>
      <c r="F380" s="8"/>
      <c r="G380" s="8"/>
      <c r="H380" s="8"/>
      <c r="O380" s="5"/>
      <c r="P380" s="5"/>
      <c r="Q380" s="5"/>
      <c r="R380" s="5"/>
    </row>
    <row r="381" spans="5:18">
      <c r="E381" s="8"/>
      <c r="F381" s="8"/>
      <c r="G381" s="8"/>
      <c r="H381" s="8"/>
      <c r="O381" s="5"/>
      <c r="P381" s="5"/>
      <c r="Q381" s="5"/>
      <c r="R381" s="5"/>
    </row>
    <row r="382" spans="5:18">
      <c r="E382" s="8"/>
      <c r="F382" s="8"/>
      <c r="G382" s="8"/>
      <c r="H382" s="8"/>
      <c r="O382" s="5"/>
      <c r="P382" s="5"/>
      <c r="Q382" s="5"/>
      <c r="R382" s="5"/>
    </row>
    <row r="383" spans="5:18">
      <c r="E383" s="8"/>
      <c r="F383" s="8"/>
      <c r="G383" s="8"/>
      <c r="H383" s="8"/>
      <c r="O383" s="5"/>
      <c r="P383" s="5"/>
      <c r="Q383" s="5"/>
      <c r="R383" s="5"/>
    </row>
    <row r="384" spans="5:18">
      <c r="E384" s="8"/>
      <c r="F384" s="8"/>
      <c r="G384" s="8"/>
      <c r="H384" s="8"/>
      <c r="O384" s="5"/>
      <c r="P384" s="5"/>
      <c r="Q384" s="5"/>
      <c r="R384" s="5"/>
    </row>
    <row r="385" spans="5:18">
      <c r="E385" s="8"/>
      <c r="F385" s="8"/>
      <c r="G385" s="8"/>
      <c r="H385" s="8"/>
      <c r="O385" s="5"/>
      <c r="P385" s="5"/>
      <c r="Q385" s="5"/>
      <c r="R385" s="5"/>
    </row>
    <row r="386" spans="5:18">
      <c r="E386" s="8"/>
      <c r="F386" s="8"/>
      <c r="G386" s="8"/>
      <c r="H386" s="8"/>
      <c r="O386" s="5"/>
      <c r="P386" s="5"/>
      <c r="Q386" s="5"/>
      <c r="R386" s="5"/>
    </row>
    <row r="387" spans="5:18">
      <c r="E387" s="8"/>
      <c r="F387" s="8"/>
      <c r="G387" s="8"/>
      <c r="H387" s="8"/>
      <c r="O387" s="5"/>
      <c r="P387" s="5"/>
      <c r="Q387" s="5"/>
      <c r="R387" s="5"/>
    </row>
    <row r="388" spans="5:18">
      <c r="E388" s="8"/>
      <c r="F388" s="8"/>
      <c r="G388" s="8"/>
      <c r="H388" s="8"/>
      <c r="O388" s="5"/>
      <c r="P388" s="5"/>
      <c r="Q388" s="5"/>
      <c r="R388" s="5"/>
    </row>
    <row r="389" spans="5:18">
      <c r="E389" s="8"/>
      <c r="F389" s="8"/>
      <c r="G389" s="8"/>
      <c r="H389" s="8"/>
      <c r="O389" s="5"/>
      <c r="P389" s="5"/>
      <c r="Q389" s="5"/>
      <c r="R389" s="5"/>
    </row>
    <row r="390" spans="5:18">
      <c r="E390" s="8"/>
      <c r="F390" s="8"/>
      <c r="G390" s="8"/>
      <c r="H390" s="8"/>
      <c r="O390" s="5"/>
      <c r="P390" s="5"/>
      <c r="Q390" s="5"/>
      <c r="R390" s="5"/>
    </row>
    <row r="391" spans="5:18">
      <c r="E391" s="8"/>
      <c r="F391" s="8"/>
      <c r="G391" s="8"/>
      <c r="H391" s="8"/>
      <c r="O391" s="5"/>
      <c r="P391" s="5"/>
      <c r="Q391" s="5"/>
      <c r="R391" s="5"/>
    </row>
    <row r="392" spans="5:18">
      <c r="E392" s="8"/>
      <c r="F392" s="8"/>
      <c r="G392" s="8"/>
      <c r="H392" s="8"/>
      <c r="O392" s="5"/>
      <c r="P392" s="5"/>
      <c r="Q392" s="5"/>
      <c r="R392" s="5"/>
    </row>
    <row r="393" spans="5:18">
      <c r="E393" s="8"/>
      <c r="F393" s="8"/>
      <c r="G393" s="8"/>
      <c r="H393" s="8"/>
      <c r="O393" s="5"/>
      <c r="P393" s="5"/>
      <c r="Q393" s="5"/>
      <c r="R393" s="5"/>
    </row>
    <row r="394" spans="5:18">
      <c r="E394" s="8"/>
      <c r="F394" s="8"/>
      <c r="G394" s="8"/>
      <c r="H394" s="8"/>
      <c r="O394" s="5"/>
      <c r="P394" s="5"/>
      <c r="Q394" s="5"/>
      <c r="R394" s="5"/>
    </row>
    <row r="395" spans="5:18">
      <c r="E395" s="8"/>
      <c r="F395" s="8"/>
      <c r="G395" s="8"/>
      <c r="H395" s="8"/>
      <c r="O395" s="5"/>
      <c r="P395" s="5"/>
      <c r="Q395" s="5"/>
      <c r="R395" s="5"/>
    </row>
    <row r="396" spans="5:18">
      <c r="E396" s="8"/>
      <c r="F396" s="8"/>
      <c r="G396" s="8"/>
      <c r="H396" s="8"/>
      <c r="O396" s="5"/>
      <c r="P396" s="5"/>
      <c r="Q396" s="5"/>
      <c r="R396" s="5"/>
    </row>
    <row r="397" spans="5:18">
      <c r="E397" s="8"/>
      <c r="F397" s="8"/>
      <c r="G397" s="8"/>
      <c r="H397" s="8"/>
      <c r="O397" s="5"/>
      <c r="P397" s="5"/>
      <c r="Q397" s="5"/>
      <c r="R397" s="5"/>
    </row>
    <row r="398" spans="5:18">
      <c r="E398" s="8"/>
      <c r="F398" s="8"/>
      <c r="G398" s="8"/>
      <c r="H398" s="8"/>
      <c r="O398" s="5"/>
      <c r="P398" s="5"/>
      <c r="Q398" s="5"/>
      <c r="R398" s="5"/>
    </row>
    <row r="399" spans="5:18">
      <c r="E399" s="8"/>
      <c r="F399" s="8"/>
      <c r="G399" s="8"/>
      <c r="H399" s="8"/>
      <c r="O399" s="5"/>
      <c r="P399" s="5"/>
      <c r="Q399" s="5"/>
      <c r="R399" s="5"/>
    </row>
    <row r="400" spans="5:18">
      <c r="E400" s="8"/>
      <c r="F400" s="8"/>
      <c r="G400" s="8"/>
      <c r="H400" s="8"/>
      <c r="O400" s="5"/>
      <c r="P400" s="5"/>
      <c r="Q400" s="5"/>
      <c r="R400" s="5"/>
    </row>
    <row r="401" spans="5:18">
      <c r="E401" s="8"/>
      <c r="F401" s="8"/>
      <c r="G401" s="8"/>
      <c r="H401" s="8"/>
      <c r="O401" s="5"/>
      <c r="P401" s="5"/>
      <c r="Q401" s="5"/>
      <c r="R401" s="5"/>
    </row>
    <row r="402" spans="5:18">
      <c r="E402" s="8"/>
      <c r="F402" s="8"/>
      <c r="G402" s="8"/>
      <c r="H402" s="8"/>
      <c r="O402" s="5"/>
      <c r="P402" s="5"/>
      <c r="Q402" s="5"/>
      <c r="R402" s="5"/>
    </row>
    <row r="403" spans="5:18">
      <c r="E403" s="8"/>
      <c r="F403" s="8"/>
      <c r="G403" s="8"/>
      <c r="H403" s="8"/>
      <c r="O403" s="5"/>
      <c r="P403" s="5"/>
      <c r="Q403" s="5"/>
      <c r="R403" s="5"/>
    </row>
    <row r="404" spans="5:18">
      <c r="E404" s="8"/>
      <c r="F404" s="8"/>
      <c r="G404" s="8"/>
      <c r="H404" s="8"/>
      <c r="O404" s="5"/>
      <c r="P404" s="5"/>
      <c r="Q404" s="5"/>
      <c r="R404" s="5"/>
    </row>
    <row r="405" spans="5:18">
      <c r="E405" s="8"/>
      <c r="F405" s="8"/>
      <c r="G405" s="8"/>
      <c r="H405" s="8"/>
      <c r="O405" s="5"/>
      <c r="P405" s="5"/>
      <c r="Q405" s="5"/>
      <c r="R405" s="5"/>
    </row>
    <row r="406" spans="5:18">
      <c r="E406" s="8"/>
      <c r="F406" s="8"/>
      <c r="G406" s="8"/>
      <c r="H406" s="8"/>
      <c r="O406" s="5"/>
      <c r="P406" s="5"/>
      <c r="Q406" s="5"/>
      <c r="R406" s="5"/>
    </row>
    <row r="407" spans="5:18">
      <c r="E407" s="8"/>
      <c r="F407" s="8"/>
      <c r="G407" s="8"/>
      <c r="H407" s="8"/>
      <c r="O407" s="5"/>
      <c r="P407" s="5"/>
      <c r="Q407" s="5"/>
      <c r="R407" s="5"/>
    </row>
    <row r="408" spans="5:18">
      <c r="E408" s="8"/>
      <c r="F408" s="8"/>
      <c r="G408" s="8"/>
      <c r="H408" s="8"/>
      <c r="O408" s="5"/>
      <c r="P408" s="5"/>
      <c r="Q408" s="5"/>
      <c r="R408" s="5"/>
    </row>
    <row r="409" spans="5:18">
      <c r="E409" s="8"/>
      <c r="F409" s="8"/>
      <c r="G409" s="8"/>
      <c r="H409" s="8"/>
      <c r="O409" s="5"/>
      <c r="P409" s="5"/>
      <c r="Q409" s="5"/>
      <c r="R409" s="5"/>
    </row>
    <row r="410" spans="5:18">
      <c r="E410" s="8"/>
      <c r="F410" s="8"/>
      <c r="G410" s="8"/>
      <c r="H410" s="8"/>
      <c r="O410" s="5"/>
      <c r="P410" s="5"/>
      <c r="Q410" s="5"/>
      <c r="R410" s="5"/>
    </row>
    <row r="411" spans="5:18">
      <c r="E411" s="8"/>
      <c r="F411" s="8"/>
      <c r="G411" s="8"/>
      <c r="H411" s="8"/>
      <c r="O411" s="5"/>
      <c r="P411" s="5"/>
      <c r="Q411" s="5"/>
      <c r="R411" s="5"/>
    </row>
    <row r="412" spans="5:18">
      <c r="E412" s="8"/>
      <c r="F412" s="8"/>
      <c r="G412" s="8"/>
      <c r="H412" s="8"/>
      <c r="O412" s="5"/>
      <c r="P412" s="5"/>
      <c r="Q412" s="5"/>
      <c r="R412" s="5"/>
    </row>
    <row r="413" spans="5:18">
      <c r="E413" s="8"/>
      <c r="F413" s="8"/>
      <c r="G413" s="8"/>
      <c r="H413" s="8"/>
      <c r="O413" s="5"/>
      <c r="P413" s="5"/>
      <c r="Q413" s="5"/>
      <c r="R413" s="5"/>
    </row>
    <row r="414" spans="5:18">
      <c r="E414" s="8"/>
      <c r="F414" s="8"/>
      <c r="G414" s="8"/>
      <c r="H414" s="8"/>
      <c r="O414" s="5"/>
      <c r="P414" s="5"/>
      <c r="Q414" s="5"/>
      <c r="R414" s="5"/>
    </row>
    <row r="415" spans="5:18">
      <c r="E415" s="8"/>
      <c r="F415" s="8"/>
      <c r="G415" s="8"/>
      <c r="H415" s="8"/>
      <c r="O415" s="5"/>
      <c r="P415" s="5"/>
      <c r="Q415" s="5"/>
      <c r="R415" s="5"/>
    </row>
    <row r="416" spans="5:18">
      <c r="E416" s="8"/>
      <c r="F416" s="8"/>
      <c r="G416" s="8"/>
      <c r="H416" s="8"/>
      <c r="O416" s="5"/>
      <c r="P416" s="5"/>
      <c r="Q416" s="5"/>
      <c r="R416" s="5"/>
    </row>
    <row r="417" spans="5:18">
      <c r="E417" s="8"/>
      <c r="F417" s="8"/>
      <c r="G417" s="8"/>
      <c r="H417" s="8"/>
      <c r="O417" s="5"/>
      <c r="P417" s="5"/>
      <c r="Q417" s="5"/>
      <c r="R417" s="5"/>
    </row>
    <row r="418" spans="5:18">
      <c r="E418" s="8"/>
      <c r="F418" s="8"/>
      <c r="G418" s="8"/>
      <c r="H418" s="8"/>
      <c r="O418" s="5"/>
      <c r="P418" s="5"/>
      <c r="Q418" s="5"/>
      <c r="R418" s="5"/>
    </row>
    <row r="419" spans="5:18">
      <c r="E419" s="8"/>
      <c r="F419" s="8"/>
      <c r="G419" s="8"/>
      <c r="H419" s="8"/>
      <c r="O419" s="5"/>
      <c r="P419" s="5"/>
      <c r="Q419" s="5"/>
      <c r="R419" s="5"/>
    </row>
    <row r="420" spans="5:18">
      <c r="E420" s="8"/>
      <c r="F420" s="8"/>
      <c r="G420" s="8"/>
      <c r="H420" s="8"/>
      <c r="O420" s="5"/>
      <c r="P420" s="5"/>
      <c r="Q420" s="5"/>
      <c r="R420" s="5"/>
    </row>
    <row r="421" spans="5:18">
      <c r="E421" s="8"/>
      <c r="F421" s="8"/>
      <c r="G421" s="8"/>
      <c r="H421" s="8"/>
      <c r="O421" s="5"/>
      <c r="P421" s="5"/>
      <c r="Q421" s="5"/>
      <c r="R421" s="5"/>
    </row>
    <row r="422" spans="5:18">
      <c r="E422" s="8"/>
      <c r="F422" s="8"/>
      <c r="G422" s="8"/>
      <c r="H422" s="8"/>
      <c r="O422" s="5"/>
      <c r="P422" s="5"/>
      <c r="Q422" s="5"/>
      <c r="R422" s="5"/>
    </row>
    <row r="423" spans="5:18">
      <c r="E423" s="8"/>
      <c r="F423" s="8"/>
      <c r="G423" s="8"/>
      <c r="H423" s="8"/>
      <c r="O423" s="5"/>
      <c r="P423" s="5"/>
      <c r="Q423" s="5"/>
      <c r="R423" s="5"/>
    </row>
    <row r="424" spans="5:18">
      <c r="E424" s="8"/>
      <c r="F424" s="8"/>
      <c r="G424" s="8"/>
      <c r="H424" s="8"/>
      <c r="O424" s="5"/>
      <c r="P424" s="5"/>
      <c r="Q424" s="5"/>
      <c r="R424" s="5"/>
    </row>
    <row r="425" spans="5:18">
      <c r="E425" s="8"/>
      <c r="F425" s="8"/>
      <c r="G425" s="8"/>
      <c r="H425" s="8"/>
      <c r="O425" s="5"/>
      <c r="P425" s="5"/>
      <c r="Q425" s="5"/>
      <c r="R425" s="5"/>
    </row>
    <row r="426" spans="5:18">
      <c r="E426" s="8"/>
      <c r="F426" s="8"/>
      <c r="G426" s="8"/>
      <c r="H426" s="8"/>
      <c r="O426" s="5"/>
      <c r="P426" s="5"/>
      <c r="Q426" s="5"/>
      <c r="R426" s="5"/>
    </row>
    <row r="427" spans="5:18">
      <c r="E427" s="8"/>
      <c r="F427" s="8"/>
      <c r="G427" s="8"/>
      <c r="H427" s="8"/>
      <c r="O427" s="5"/>
      <c r="P427" s="5"/>
      <c r="Q427" s="5"/>
      <c r="R427" s="5"/>
    </row>
    <row r="428" spans="5:18">
      <c r="E428" s="8"/>
      <c r="F428" s="8"/>
      <c r="G428" s="8"/>
      <c r="H428" s="8"/>
      <c r="O428" s="5"/>
      <c r="P428" s="5"/>
      <c r="Q428" s="5"/>
      <c r="R428" s="5"/>
    </row>
    <row r="429" spans="5:18">
      <c r="E429" s="8"/>
      <c r="F429" s="8"/>
      <c r="G429" s="8"/>
      <c r="H429" s="8"/>
      <c r="O429" s="5"/>
      <c r="P429" s="5"/>
      <c r="Q429" s="5"/>
      <c r="R429" s="5"/>
    </row>
    <row r="430" spans="5:18">
      <c r="E430" s="8"/>
      <c r="F430" s="8"/>
      <c r="G430" s="8"/>
      <c r="H430" s="8"/>
      <c r="O430" s="5"/>
      <c r="P430" s="5"/>
      <c r="Q430" s="5"/>
      <c r="R430" s="5"/>
    </row>
    <row r="431" spans="5:18">
      <c r="E431" s="8"/>
      <c r="F431" s="8"/>
      <c r="G431" s="8"/>
      <c r="H431" s="8"/>
      <c r="O431" s="5"/>
      <c r="P431" s="5"/>
      <c r="Q431" s="5"/>
      <c r="R431" s="5"/>
    </row>
    <row r="432" spans="5:18">
      <c r="E432" s="8"/>
      <c r="F432" s="8"/>
      <c r="G432" s="8"/>
      <c r="H432" s="8"/>
      <c r="O432" s="5"/>
      <c r="P432" s="5"/>
      <c r="Q432" s="5"/>
      <c r="R432" s="5"/>
    </row>
    <row r="433" spans="5:18">
      <c r="E433" s="8"/>
      <c r="F433" s="8"/>
      <c r="G433" s="8"/>
      <c r="H433" s="8"/>
      <c r="O433" s="5"/>
      <c r="P433" s="5"/>
      <c r="Q433" s="5"/>
      <c r="R433" s="5"/>
    </row>
    <row r="434" spans="5:18">
      <c r="E434" s="8"/>
      <c r="F434" s="8"/>
      <c r="G434" s="8"/>
      <c r="H434" s="8"/>
      <c r="O434" s="5"/>
      <c r="P434" s="5"/>
      <c r="Q434" s="5"/>
      <c r="R434" s="5"/>
    </row>
    <row r="435" spans="5:18">
      <c r="E435" s="8"/>
      <c r="F435" s="8"/>
      <c r="G435" s="8"/>
      <c r="H435" s="8"/>
      <c r="O435" s="5"/>
      <c r="P435" s="5"/>
      <c r="Q435" s="5"/>
      <c r="R435" s="5"/>
    </row>
    <row r="436" spans="5:18">
      <c r="E436" s="8"/>
      <c r="F436" s="8"/>
      <c r="G436" s="8"/>
      <c r="H436" s="8"/>
      <c r="O436" s="5"/>
      <c r="P436" s="5"/>
      <c r="Q436" s="5"/>
      <c r="R436" s="5"/>
    </row>
    <row r="437" spans="5:18">
      <c r="E437" s="8"/>
      <c r="F437" s="8"/>
      <c r="G437" s="8"/>
      <c r="H437" s="8"/>
      <c r="O437" s="5"/>
      <c r="P437" s="5"/>
      <c r="Q437" s="5"/>
      <c r="R437" s="5"/>
    </row>
    <row r="438" spans="5:18">
      <c r="E438" s="8"/>
      <c r="F438" s="8"/>
      <c r="G438" s="8"/>
      <c r="H438" s="8"/>
      <c r="O438" s="5"/>
      <c r="P438" s="5"/>
      <c r="Q438" s="5"/>
      <c r="R438" s="5"/>
    </row>
    <row r="439" spans="5:18">
      <c r="E439" s="8"/>
      <c r="F439" s="8"/>
      <c r="G439" s="8"/>
      <c r="H439" s="8"/>
      <c r="O439" s="5"/>
      <c r="P439" s="5"/>
      <c r="Q439" s="5"/>
      <c r="R439" s="5"/>
    </row>
    <row r="440" spans="5:18">
      <c r="E440" s="8"/>
      <c r="F440" s="8"/>
      <c r="G440" s="8"/>
      <c r="H440" s="8"/>
      <c r="O440" s="5"/>
      <c r="P440" s="5"/>
      <c r="Q440" s="5"/>
      <c r="R440" s="5"/>
    </row>
    <row r="441" spans="5:18">
      <c r="E441" s="8"/>
      <c r="F441" s="8"/>
      <c r="G441" s="8"/>
      <c r="H441" s="8"/>
      <c r="O441" s="5"/>
      <c r="P441" s="5"/>
      <c r="Q441" s="5"/>
      <c r="R441" s="5"/>
    </row>
    <row r="442" spans="5:18">
      <c r="E442" s="8"/>
      <c r="F442" s="8"/>
      <c r="G442" s="8"/>
      <c r="H442" s="8"/>
      <c r="O442" s="5"/>
      <c r="P442" s="5"/>
      <c r="Q442" s="5"/>
      <c r="R442" s="5"/>
    </row>
    <row r="443" spans="5:18">
      <c r="E443" s="8"/>
      <c r="F443" s="8"/>
      <c r="G443" s="8"/>
      <c r="H443" s="8"/>
      <c r="O443" s="5"/>
      <c r="P443" s="5"/>
      <c r="Q443" s="5"/>
      <c r="R443" s="5"/>
    </row>
    <row r="444" spans="5:18">
      <c r="E444" s="8"/>
      <c r="F444" s="8"/>
      <c r="G444" s="8"/>
      <c r="H444" s="8"/>
      <c r="O444" s="5"/>
      <c r="P444" s="5"/>
      <c r="Q444" s="5"/>
      <c r="R444" s="5"/>
    </row>
    <row r="445" spans="5:18">
      <c r="E445" s="8"/>
      <c r="F445" s="8"/>
      <c r="G445" s="8"/>
      <c r="H445" s="8"/>
      <c r="O445" s="5"/>
      <c r="P445" s="5"/>
      <c r="Q445" s="5"/>
      <c r="R445" s="5"/>
    </row>
    <row r="446" spans="5:18">
      <c r="E446" s="8"/>
      <c r="F446" s="8"/>
      <c r="G446" s="8"/>
      <c r="H446" s="8"/>
      <c r="O446" s="5"/>
      <c r="P446" s="5"/>
      <c r="Q446" s="5"/>
      <c r="R446" s="5"/>
    </row>
    <row r="447" spans="5:18">
      <c r="E447" s="8"/>
      <c r="F447" s="8"/>
      <c r="G447" s="8"/>
      <c r="H447" s="8"/>
      <c r="O447" s="5"/>
      <c r="P447" s="5"/>
      <c r="Q447" s="5"/>
      <c r="R447" s="5"/>
    </row>
    <row r="448" spans="5:18">
      <c r="E448" s="8"/>
      <c r="F448" s="8"/>
      <c r="G448" s="8"/>
      <c r="H448" s="8"/>
      <c r="O448" s="5"/>
      <c r="P448" s="5"/>
      <c r="Q448" s="5"/>
      <c r="R448" s="5"/>
    </row>
    <row r="449" spans="5:18">
      <c r="E449" s="8"/>
      <c r="F449" s="8"/>
      <c r="G449" s="8"/>
      <c r="H449" s="8"/>
      <c r="O449" s="5"/>
      <c r="P449" s="5"/>
      <c r="Q449" s="5"/>
      <c r="R449" s="5"/>
    </row>
    <row r="450" spans="5:18">
      <c r="E450" s="8"/>
      <c r="F450" s="8"/>
      <c r="G450" s="8"/>
      <c r="H450" s="8"/>
      <c r="O450" s="5"/>
      <c r="P450" s="5"/>
      <c r="Q450" s="5"/>
      <c r="R450" s="5"/>
    </row>
    <row r="451" spans="5:18">
      <c r="E451" s="8"/>
      <c r="F451" s="8"/>
      <c r="G451" s="8"/>
      <c r="H451" s="8"/>
      <c r="O451" s="5"/>
      <c r="P451" s="5"/>
      <c r="Q451" s="5"/>
      <c r="R451" s="5"/>
    </row>
  </sheetData>
  <mergeCells count="10">
    <mergeCell ref="H1:I1"/>
    <mergeCell ref="H3:I3"/>
    <mergeCell ref="B5:I5"/>
    <mergeCell ref="G2:I2"/>
    <mergeCell ref="F7:I7"/>
    <mergeCell ref="H6:I6"/>
    <mergeCell ref="B7:B8"/>
    <mergeCell ref="C7:C8"/>
    <mergeCell ref="D7:D8"/>
    <mergeCell ref="E7:E8"/>
  </mergeCells>
  <phoneticPr fontId="0" type="noConversion"/>
  <printOptions horizontalCentered="1"/>
  <pageMargins left="0.15748031496062992" right="0.23622047244094491" top="0.35433070866141736" bottom="0.31496062992125984" header="0.19685039370078741" footer="0.15748031496062992"/>
  <pageSetup paperSize="9" scale="85" firstPageNumber="4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B102"/>
  <sheetViews>
    <sheetView workbookViewId="0">
      <selection activeCell="C1" sqref="C1:C1048576"/>
    </sheetView>
  </sheetViews>
  <sheetFormatPr defaultColWidth="9.109375" defaultRowHeight="17.399999999999999"/>
  <cols>
    <col min="1" max="1" width="0.109375" style="413" customWidth="1"/>
    <col min="2" max="2" width="67.88671875" style="413" customWidth="1"/>
    <col min="3" max="3" width="13" style="413" hidden="1" customWidth="1"/>
    <col min="4" max="4" width="14.6640625" style="413" customWidth="1"/>
    <col min="5" max="5" width="16.88671875" style="413" customWidth="1"/>
    <col min="6" max="6" width="15.109375" style="413" customWidth="1"/>
    <col min="7" max="7" width="15" style="415" customWidth="1"/>
    <col min="8" max="8" width="14" style="413" bestFit="1" customWidth="1"/>
    <col min="9" max="9" width="12.33203125" style="413" bestFit="1" customWidth="1"/>
    <col min="10" max="16384" width="9.109375" style="413"/>
  </cols>
  <sheetData>
    <row r="1" spans="2:10" ht="18" customHeight="1">
      <c r="F1" s="453" t="s">
        <v>906</v>
      </c>
      <c r="G1" s="453"/>
    </row>
    <row r="2" spans="2:10" ht="18" customHeight="1">
      <c r="F2" s="79" t="s">
        <v>907</v>
      </c>
      <c r="G2" s="453"/>
    </row>
    <row r="3" spans="2:10" ht="18" customHeight="1">
      <c r="E3" s="79"/>
      <c r="F3" s="79" t="s">
        <v>908</v>
      </c>
    </row>
    <row r="4" spans="2:10" ht="18" customHeight="1">
      <c r="F4" s="79" t="s">
        <v>909</v>
      </c>
      <c r="G4" s="453"/>
    </row>
    <row r="5" spans="2:10" ht="18" customHeight="1">
      <c r="B5" s="570" t="s">
        <v>910</v>
      </c>
      <c r="C5" s="570"/>
      <c r="D5" s="570"/>
      <c r="E5" s="570"/>
      <c r="F5" s="570"/>
      <c r="G5" s="452"/>
    </row>
    <row r="6" spans="2:10" s="415" customFormat="1" ht="78.75" customHeight="1">
      <c r="B6" s="570"/>
      <c r="C6" s="570"/>
      <c r="D6" s="570"/>
      <c r="E6" s="570"/>
      <c r="F6" s="570"/>
      <c r="G6" s="452"/>
      <c r="H6" s="414"/>
      <c r="I6" s="414"/>
      <c r="J6" s="414"/>
    </row>
    <row r="7" spans="2:10" s="415" customFormat="1" ht="14.25" customHeight="1">
      <c r="B7" s="416"/>
      <c r="C7" s="416"/>
      <c r="D7" s="416"/>
      <c r="E7" s="416"/>
      <c r="F7" s="416"/>
    </row>
    <row r="8" spans="2:10" s="415" customFormat="1" ht="22.5" customHeight="1">
      <c r="B8" s="104"/>
      <c r="C8" s="104"/>
      <c r="D8" s="104"/>
      <c r="E8" s="571" t="s">
        <v>7</v>
      </c>
      <c r="F8" s="571"/>
    </row>
    <row r="9" spans="2:10" s="415" customFormat="1" ht="39" customHeight="1">
      <c r="B9" s="569" t="s">
        <v>878</v>
      </c>
      <c r="C9" s="556" t="s">
        <v>805</v>
      </c>
      <c r="D9" s="556"/>
      <c r="E9" s="556"/>
      <c r="F9" s="556"/>
      <c r="G9" s="417"/>
      <c r="H9" s="417"/>
      <c r="I9" s="417"/>
      <c r="J9" s="417"/>
    </row>
    <row r="10" spans="2:10" s="419" customFormat="1" ht="43.5" customHeight="1">
      <c r="B10" s="569"/>
      <c r="C10" s="151" t="s">
        <v>152</v>
      </c>
      <c r="D10" s="151" t="s">
        <v>806</v>
      </c>
      <c r="E10" s="151" t="s">
        <v>807</v>
      </c>
      <c r="F10" s="151" t="s">
        <v>808</v>
      </c>
      <c r="G10" s="418"/>
      <c r="H10" s="418"/>
      <c r="I10" s="418"/>
      <c r="J10" s="418"/>
    </row>
    <row r="11" spans="2:10" s="423" customFormat="1" ht="18">
      <c r="B11" s="459" t="s">
        <v>121</v>
      </c>
      <c r="C11" s="420">
        <f>SUM(C13+C79)</f>
        <v>2238777.7999999998</v>
      </c>
      <c r="D11" s="420">
        <f>SUM(D13+D79)</f>
        <v>4186849.5</v>
      </c>
      <c r="E11" s="420">
        <f>SUM(E13+E79)</f>
        <v>6134920.6000000006</v>
      </c>
      <c r="F11" s="420">
        <f>SUM(F13+F79)</f>
        <v>8114698.0898150001</v>
      </c>
      <c r="G11" s="421">
        <f>F11/4</f>
        <v>2028674.52245375</v>
      </c>
      <c r="H11" s="422">
        <f>G11*2</f>
        <v>4057349.0449075</v>
      </c>
      <c r="I11" s="422">
        <f>G11+H11</f>
        <v>6086023.5673612505</v>
      </c>
      <c r="J11" s="422"/>
    </row>
    <row r="12" spans="2:10" ht="18">
      <c r="B12" s="459" t="s">
        <v>30</v>
      </c>
      <c r="C12" s="424"/>
      <c r="D12" s="424"/>
      <c r="E12" s="424"/>
      <c r="F12" s="425"/>
      <c r="G12" s="421">
        <f t="shared" ref="G12:G75" si="0">F12/4</f>
        <v>0</v>
      </c>
      <c r="H12" s="422">
        <f t="shared" ref="H12:H75" si="1">G12*2</f>
        <v>0</v>
      </c>
      <c r="I12" s="422">
        <f>G12+H12</f>
        <v>0</v>
      </c>
      <c r="J12" s="421"/>
    </row>
    <row r="13" spans="2:10" s="427" customFormat="1" ht="18">
      <c r="B13" s="459" t="s">
        <v>913</v>
      </c>
      <c r="C13" s="425">
        <f>SUM(C15+C20+C36+C54+C72+C76)</f>
        <v>2027125.5</v>
      </c>
      <c r="D13" s="425">
        <f>SUM(D15+D20+D36+D54+D72+D76)</f>
        <v>3971156.7</v>
      </c>
      <c r="E13" s="425">
        <f>SUM(E15+E20+E36+E54+E72+E76)</f>
        <v>5911678.2000000002</v>
      </c>
      <c r="F13" s="425">
        <f>SUM(F15+F20+F36+F54+F72+F76)</f>
        <v>7834790.9998150002</v>
      </c>
      <c r="G13" s="421">
        <f t="shared" si="0"/>
        <v>1958697.7499537501</v>
      </c>
      <c r="H13" s="422">
        <f t="shared" si="1"/>
        <v>3917395.4999075001</v>
      </c>
      <c r="I13" s="422">
        <f>G13+H13</f>
        <v>5876093.2498612497</v>
      </c>
      <c r="J13" s="426"/>
    </row>
    <row r="14" spans="2:10" ht="15" customHeight="1">
      <c r="B14" s="459" t="s">
        <v>30</v>
      </c>
      <c r="C14" s="424"/>
      <c r="D14" s="424"/>
      <c r="E14" s="424"/>
      <c r="F14" s="425"/>
      <c r="G14" s="421">
        <f>F14/4</f>
        <v>0</v>
      </c>
      <c r="H14" s="422">
        <f>G14*2</f>
        <v>0</v>
      </c>
      <c r="I14" s="422">
        <f>G14+H14</f>
        <v>0</v>
      </c>
      <c r="J14" s="421"/>
    </row>
    <row r="15" spans="2:10" ht="15" customHeight="1">
      <c r="B15" s="459" t="s">
        <v>125</v>
      </c>
      <c r="C15" s="425">
        <f>SUM(C17)</f>
        <v>1745792.6</v>
      </c>
      <c r="D15" s="425">
        <f>SUM(D17)</f>
        <v>3461340.2</v>
      </c>
      <c r="E15" s="425">
        <f>SUM(E17)</f>
        <v>5176888</v>
      </c>
      <c r="F15" s="425">
        <f>SUM(F17)</f>
        <v>6887937.1000000006</v>
      </c>
      <c r="G15" s="421">
        <f t="shared" si="0"/>
        <v>1721984.2750000001</v>
      </c>
      <c r="H15" s="422">
        <f t="shared" si="1"/>
        <v>3443968.5500000003</v>
      </c>
      <c r="I15" s="422">
        <f>G15+H15</f>
        <v>5165952.8250000002</v>
      </c>
      <c r="J15" s="421"/>
    </row>
    <row r="16" spans="2:10" ht="18">
      <c r="B16" s="459" t="s">
        <v>30</v>
      </c>
      <c r="C16" s="424"/>
      <c r="D16" s="424"/>
      <c r="E16" s="424"/>
      <c r="F16" s="425"/>
      <c r="G16" s="421">
        <f t="shared" si="0"/>
        <v>0</v>
      </c>
      <c r="H16" s="422">
        <f t="shared" si="1"/>
        <v>0</v>
      </c>
      <c r="I16" s="422">
        <f t="shared" ref="I16:I79" si="2">G16+H16</f>
        <v>0</v>
      </c>
      <c r="J16" s="421"/>
    </row>
    <row r="17" spans="2:28" ht="18.75" customHeight="1">
      <c r="B17" s="459" t="s">
        <v>248</v>
      </c>
      <c r="C17" s="425">
        <f>'N 6,1'!F25</f>
        <v>1745792.6</v>
      </c>
      <c r="D17" s="425">
        <f>'N 6,1'!G25</f>
        <v>3461340.2</v>
      </c>
      <c r="E17" s="425">
        <f>'N 6,1'!H25</f>
        <v>5176888</v>
      </c>
      <c r="F17" s="425">
        <f>'N 6,1'!I25</f>
        <v>6887937.1000000006</v>
      </c>
      <c r="G17" s="421">
        <f t="shared" si="0"/>
        <v>1721984.2750000001</v>
      </c>
      <c r="H17" s="422">
        <f t="shared" si="1"/>
        <v>3443968.5500000003</v>
      </c>
      <c r="I17" s="422">
        <f t="shared" si="2"/>
        <v>5165952.8250000002</v>
      </c>
      <c r="J17" s="428"/>
      <c r="K17" s="429"/>
      <c r="L17" s="429"/>
      <c r="M17" s="429"/>
      <c r="N17" s="429"/>
      <c r="O17" s="429"/>
      <c r="P17" s="429"/>
      <c r="Q17" s="429"/>
      <c r="R17" s="429"/>
      <c r="S17" s="429"/>
      <c r="T17" s="429"/>
      <c r="U17" s="429"/>
      <c r="V17" s="429"/>
      <c r="W17" s="429"/>
      <c r="X17" s="429"/>
      <c r="Y17" s="429"/>
      <c r="Z17" s="429"/>
      <c r="AA17" s="429"/>
      <c r="AB17" s="430"/>
    </row>
    <row r="18" spans="2:28" s="95" customFormat="1" ht="26.25" hidden="1" customHeight="1">
      <c r="B18" s="460" t="s">
        <v>879</v>
      </c>
      <c r="C18" s="425">
        <f>1637336.95+0.05</f>
        <v>1637337</v>
      </c>
      <c r="D18" s="425">
        <v>3274673.9</v>
      </c>
      <c r="E18" s="425">
        <f>4912010.85+0.05</f>
        <v>4912010.8999999994</v>
      </c>
      <c r="F18" s="425">
        <f>'[4]N 6,1'!I25</f>
        <v>6549347.7000000002</v>
      </c>
      <c r="G18" s="421">
        <f t="shared" si="0"/>
        <v>1637336.925</v>
      </c>
      <c r="H18" s="422">
        <f t="shared" si="1"/>
        <v>3274673.85</v>
      </c>
      <c r="I18" s="422">
        <f t="shared" si="2"/>
        <v>4912010.7750000004</v>
      </c>
      <c r="J18" s="431"/>
      <c r="K18" s="432"/>
      <c r="L18" s="432"/>
      <c r="M18" s="432"/>
      <c r="N18" s="432"/>
      <c r="O18" s="432"/>
      <c r="P18" s="432"/>
      <c r="Q18" s="432"/>
      <c r="R18" s="432"/>
      <c r="S18" s="432"/>
      <c r="T18" s="432"/>
      <c r="U18" s="432"/>
      <c r="V18" s="432"/>
      <c r="W18" s="432"/>
      <c r="X18" s="432"/>
      <c r="Y18" s="432"/>
      <c r="Z18" s="432"/>
      <c r="AA18" s="432"/>
      <c r="AB18" s="433"/>
    </row>
    <row r="19" spans="2:28" s="95" customFormat="1" ht="18" hidden="1" customHeight="1">
      <c r="B19" s="460" t="s">
        <v>880</v>
      </c>
      <c r="C19" s="425">
        <v>38800</v>
      </c>
      <c r="D19" s="425">
        <v>77600</v>
      </c>
      <c r="E19" s="425">
        <v>116400</v>
      </c>
      <c r="F19" s="439">
        <f>'[4]N 6,1'!I27</f>
        <v>155200</v>
      </c>
      <c r="G19" s="421">
        <f t="shared" si="0"/>
        <v>38800</v>
      </c>
      <c r="H19" s="422">
        <f t="shared" si="1"/>
        <v>77600</v>
      </c>
      <c r="I19" s="422">
        <f t="shared" si="2"/>
        <v>116400</v>
      </c>
      <c r="J19" s="431"/>
      <c r="K19" s="432"/>
      <c r="L19" s="432"/>
      <c r="M19" s="432"/>
      <c r="N19" s="432"/>
      <c r="O19" s="432"/>
      <c r="P19" s="432"/>
      <c r="Q19" s="432"/>
      <c r="R19" s="432"/>
      <c r="S19" s="432"/>
      <c r="T19" s="432"/>
      <c r="U19" s="432"/>
      <c r="V19" s="432"/>
      <c r="W19" s="432"/>
      <c r="X19" s="432"/>
      <c r="Y19" s="432"/>
      <c r="Z19" s="432"/>
      <c r="AA19" s="432"/>
      <c r="AB19" s="433"/>
    </row>
    <row r="20" spans="2:28" ht="24" customHeight="1">
      <c r="B20" s="459" t="s">
        <v>881</v>
      </c>
      <c r="C20" s="425">
        <f>SUM(C22:C27)</f>
        <v>242686.5</v>
      </c>
      <c r="D20" s="425">
        <f>SUM(D22:D27)</f>
        <v>436821.6</v>
      </c>
      <c r="E20" s="425">
        <f>SUM(E22:E27)</f>
        <v>627446.9</v>
      </c>
      <c r="F20" s="425">
        <f>SUM(F22:F27)</f>
        <v>805162.09981499997</v>
      </c>
      <c r="G20" s="421">
        <f t="shared" si="0"/>
        <v>201290.52495374999</v>
      </c>
      <c r="H20" s="422">
        <f t="shared" si="1"/>
        <v>402581.04990749998</v>
      </c>
      <c r="I20" s="422">
        <f t="shared" si="2"/>
        <v>603871.57486125</v>
      </c>
      <c r="J20" s="431"/>
      <c r="K20" s="432"/>
      <c r="L20" s="432"/>
      <c r="M20" s="432"/>
      <c r="N20" s="432"/>
      <c r="O20" s="432"/>
      <c r="P20" s="432"/>
      <c r="Q20" s="432"/>
      <c r="R20" s="432"/>
      <c r="S20" s="432"/>
      <c r="T20" s="432"/>
      <c r="U20" s="432"/>
      <c r="V20" s="432"/>
      <c r="W20" s="432"/>
      <c r="X20" s="432"/>
      <c r="Y20" s="432"/>
      <c r="Z20" s="432"/>
      <c r="AA20" s="432"/>
      <c r="AB20" s="433"/>
    </row>
    <row r="21" spans="2:28" ht="15" customHeight="1">
      <c r="B21" s="459" t="s">
        <v>30</v>
      </c>
      <c r="C21" s="424"/>
      <c r="D21" s="424"/>
      <c r="E21" s="424"/>
      <c r="F21" s="439"/>
      <c r="G21" s="421">
        <f t="shared" si="0"/>
        <v>0</v>
      </c>
      <c r="H21" s="422">
        <f t="shared" si="1"/>
        <v>0</v>
      </c>
      <c r="I21" s="422">
        <f t="shared" si="2"/>
        <v>0</v>
      </c>
      <c r="J21" s="431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433"/>
    </row>
    <row r="22" spans="2:28" ht="20.25" customHeight="1">
      <c r="B22" s="459" t="s">
        <v>163</v>
      </c>
      <c r="C22" s="439">
        <f>'N 6,1'!F29</f>
        <v>29835.7</v>
      </c>
      <c r="D22" s="439">
        <f>'N 6,1'!G29</f>
        <v>51931.499999999993</v>
      </c>
      <c r="E22" s="439">
        <f>'N 6,1'!H29</f>
        <v>74027.100000000006</v>
      </c>
      <c r="F22" s="439">
        <f>'N 6,1'!I29</f>
        <v>96093.599815000023</v>
      </c>
      <c r="G22" s="421">
        <f t="shared" si="0"/>
        <v>24023.399953750006</v>
      </c>
      <c r="H22" s="422">
        <f t="shared" si="1"/>
        <v>48046.799907500012</v>
      </c>
      <c r="I22" s="422">
        <f t="shared" si="2"/>
        <v>72070.199861250017</v>
      </c>
      <c r="J22" s="435"/>
      <c r="K22" s="436"/>
      <c r="L22" s="436"/>
      <c r="M22" s="436"/>
      <c r="N22" s="436"/>
      <c r="O22" s="436"/>
      <c r="P22" s="436"/>
      <c r="Q22" s="436"/>
      <c r="R22" s="436"/>
      <c r="S22" s="436"/>
      <c r="T22" s="436"/>
      <c r="U22" s="436"/>
      <c r="V22" s="436"/>
      <c r="W22" s="436"/>
      <c r="X22" s="436"/>
      <c r="Y22" s="436"/>
      <c r="Z22" s="436"/>
      <c r="AA22" s="436"/>
      <c r="AB22" s="437"/>
    </row>
    <row r="23" spans="2:28" ht="20.25" customHeight="1">
      <c r="B23" s="459" t="s">
        <v>822</v>
      </c>
      <c r="C23" s="425">
        <f>'N 6,1'!F38</f>
        <v>12672.8</v>
      </c>
      <c r="D23" s="425">
        <f>'N 6,1'!G38</f>
        <v>25345.599999999999</v>
      </c>
      <c r="E23" s="425">
        <f>'N 6,1'!H38</f>
        <v>38018.300000000003</v>
      </c>
      <c r="F23" s="425">
        <f>'N 6,1'!I38</f>
        <v>50691.100000000006</v>
      </c>
      <c r="G23" s="421">
        <f t="shared" si="0"/>
        <v>12672.775000000001</v>
      </c>
      <c r="H23" s="422">
        <f t="shared" si="1"/>
        <v>25345.550000000003</v>
      </c>
      <c r="I23" s="422">
        <f t="shared" si="2"/>
        <v>38018.325000000004</v>
      </c>
      <c r="J23" s="421"/>
    </row>
    <row r="24" spans="2:28" ht="24.75" customHeight="1">
      <c r="B24" s="459" t="s">
        <v>882</v>
      </c>
      <c r="C24" s="425">
        <f>'N 6,1'!F42</f>
        <v>7992.3</v>
      </c>
      <c r="D24" s="425">
        <f>'N 6,1'!G42</f>
        <v>15005.7</v>
      </c>
      <c r="E24" s="425">
        <f>'N 6,1'!H42</f>
        <v>22019</v>
      </c>
      <c r="F24" s="425">
        <f>'N 6,1'!I42</f>
        <v>29032.3</v>
      </c>
      <c r="G24" s="421">
        <f t="shared" si="0"/>
        <v>7258.0749999999998</v>
      </c>
      <c r="H24" s="422">
        <f t="shared" si="1"/>
        <v>14516.15</v>
      </c>
      <c r="I24" s="422">
        <f t="shared" si="2"/>
        <v>21774.224999999999</v>
      </c>
      <c r="J24" s="421"/>
    </row>
    <row r="25" spans="2:28" ht="18" customHeight="1">
      <c r="B25" s="459" t="s">
        <v>883</v>
      </c>
      <c r="C25" s="439">
        <f>'N 6,1'!F52</f>
        <v>228</v>
      </c>
      <c r="D25" s="439">
        <f>'N 6,1'!G52</f>
        <v>228</v>
      </c>
      <c r="E25" s="439">
        <f>'N 6,1'!H52</f>
        <v>228</v>
      </c>
      <c r="F25" s="439">
        <f>'N 6,1'!I52</f>
        <v>228</v>
      </c>
      <c r="G25" s="421">
        <f t="shared" si="0"/>
        <v>57</v>
      </c>
      <c r="H25" s="422">
        <f t="shared" si="1"/>
        <v>114</v>
      </c>
      <c r="I25" s="422">
        <f t="shared" si="2"/>
        <v>171</v>
      </c>
      <c r="J25" s="421"/>
    </row>
    <row r="26" spans="2:28" ht="38.25" customHeight="1">
      <c r="B26" s="459" t="s">
        <v>126</v>
      </c>
      <c r="C26" s="425">
        <f>'N 6,1'!F55</f>
        <v>51504.6</v>
      </c>
      <c r="D26" s="425">
        <f>'N 6,1'!G55</f>
        <v>65791.5</v>
      </c>
      <c r="E26" s="425">
        <f>'N 6,1'!H55</f>
        <v>79225.600000000006</v>
      </c>
      <c r="F26" s="425">
        <f>'N 6,1'!I55</f>
        <v>86731.8</v>
      </c>
      <c r="G26" s="421">
        <f t="shared" si="0"/>
        <v>21682.95</v>
      </c>
      <c r="H26" s="422">
        <f t="shared" si="1"/>
        <v>43365.9</v>
      </c>
      <c r="I26" s="422">
        <f t="shared" si="2"/>
        <v>65048.850000000006</v>
      </c>
      <c r="J26" s="421"/>
    </row>
    <row r="27" spans="2:28" ht="20.25" customHeight="1">
      <c r="B27" s="459" t="s">
        <v>127</v>
      </c>
      <c r="C27" s="425">
        <f>'N 6,1'!F59</f>
        <v>140453.1</v>
      </c>
      <c r="D27" s="425">
        <f>'N 6,1'!G59</f>
        <v>278519.3</v>
      </c>
      <c r="E27" s="425">
        <f>'N 6,1'!H59</f>
        <v>413928.89999999997</v>
      </c>
      <c r="F27" s="425">
        <f>'N 6,1'!I59</f>
        <v>542385.29999999993</v>
      </c>
      <c r="G27" s="421">
        <f t="shared" si="0"/>
        <v>135596.32499999998</v>
      </c>
      <c r="H27" s="422">
        <f t="shared" si="1"/>
        <v>271192.64999999997</v>
      </c>
      <c r="I27" s="422">
        <f t="shared" si="2"/>
        <v>406788.97499999998</v>
      </c>
      <c r="J27" s="421"/>
    </row>
    <row r="28" spans="2:28" ht="15.75" hidden="1" customHeight="1">
      <c r="B28" s="459" t="s">
        <v>75</v>
      </c>
      <c r="C28" s="425">
        <v>0</v>
      </c>
      <c r="D28" s="425">
        <v>0</v>
      </c>
      <c r="E28" s="425">
        <v>0</v>
      </c>
      <c r="F28" s="439"/>
      <c r="G28" s="421">
        <f t="shared" si="0"/>
        <v>0</v>
      </c>
      <c r="H28" s="422">
        <f t="shared" si="1"/>
        <v>0</v>
      </c>
      <c r="I28" s="422">
        <f t="shared" si="2"/>
        <v>0</v>
      </c>
      <c r="J28" s="421"/>
    </row>
    <row r="29" spans="2:28" ht="15" hidden="1" customHeight="1">
      <c r="B29" s="459" t="s">
        <v>73</v>
      </c>
      <c r="C29" s="424">
        <v>0</v>
      </c>
      <c r="D29" s="424">
        <v>0</v>
      </c>
      <c r="E29" s="424">
        <v>0</v>
      </c>
      <c r="F29" s="439"/>
      <c r="G29" s="421">
        <f t="shared" si="0"/>
        <v>0</v>
      </c>
      <c r="H29" s="422">
        <f t="shared" si="1"/>
        <v>0</v>
      </c>
      <c r="I29" s="422">
        <f t="shared" si="2"/>
        <v>0</v>
      </c>
      <c r="J29" s="421"/>
    </row>
    <row r="30" spans="2:28" ht="15" hidden="1" customHeight="1">
      <c r="B30" s="459" t="s">
        <v>46</v>
      </c>
      <c r="C30" s="425">
        <v>0</v>
      </c>
      <c r="D30" s="425">
        <v>0</v>
      </c>
      <c r="E30" s="425">
        <v>0</v>
      </c>
      <c r="F30" s="439"/>
      <c r="G30" s="421">
        <f t="shared" si="0"/>
        <v>0</v>
      </c>
      <c r="H30" s="422">
        <f t="shared" si="1"/>
        <v>0</v>
      </c>
      <c r="I30" s="422">
        <f t="shared" si="2"/>
        <v>0</v>
      </c>
      <c r="J30" s="421"/>
    </row>
    <row r="31" spans="2:28" ht="15" hidden="1" customHeight="1">
      <c r="B31" s="459" t="s">
        <v>47</v>
      </c>
      <c r="C31" s="425">
        <v>0</v>
      </c>
      <c r="D31" s="425">
        <v>0</v>
      </c>
      <c r="E31" s="425">
        <v>0</v>
      </c>
      <c r="F31" s="439"/>
      <c r="G31" s="421">
        <f t="shared" si="0"/>
        <v>0</v>
      </c>
      <c r="H31" s="422">
        <f t="shared" si="1"/>
        <v>0</v>
      </c>
      <c r="I31" s="422">
        <f t="shared" si="2"/>
        <v>0</v>
      </c>
      <c r="J31" s="421"/>
    </row>
    <row r="32" spans="2:28" ht="15" hidden="1" customHeight="1">
      <c r="B32" s="459" t="s">
        <v>48</v>
      </c>
      <c r="C32" s="438">
        <v>0</v>
      </c>
      <c r="D32" s="438">
        <v>0</v>
      </c>
      <c r="E32" s="438">
        <v>0</v>
      </c>
      <c r="F32" s="461"/>
      <c r="G32" s="421">
        <f t="shared" si="0"/>
        <v>0</v>
      </c>
      <c r="H32" s="422">
        <f t="shared" si="1"/>
        <v>0</v>
      </c>
      <c r="I32" s="422">
        <f t="shared" si="2"/>
        <v>0</v>
      </c>
      <c r="J32" s="421"/>
    </row>
    <row r="33" spans="2:10" ht="15" hidden="1" customHeight="1">
      <c r="B33" s="459" t="s">
        <v>73</v>
      </c>
      <c r="C33" s="438">
        <v>0</v>
      </c>
      <c r="D33" s="438">
        <v>0</v>
      </c>
      <c r="E33" s="438">
        <v>0</v>
      </c>
      <c r="F33" s="461"/>
      <c r="G33" s="421">
        <f t="shared" si="0"/>
        <v>0</v>
      </c>
      <c r="H33" s="422">
        <f t="shared" si="1"/>
        <v>0</v>
      </c>
      <c r="I33" s="422">
        <f t="shared" si="2"/>
        <v>0</v>
      </c>
      <c r="J33" s="421"/>
    </row>
    <row r="34" spans="2:10" ht="15" hidden="1" customHeight="1">
      <c r="B34" s="459" t="s">
        <v>49</v>
      </c>
      <c r="C34" s="438">
        <v>0</v>
      </c>
      <c r="D34" s="438">
        <v>0</v>
      </c>
      <c r="E34" s="438">
        <v>0</v>
      </c>
      <c r="F34" s="461"/>
      <c r="G34" s="421">
        <f t="shared" si="0"/>
        <v>0</v>
      </c>
      <c r="H34" s="422">
        <f t="shared" si="1"/>
        <v>0</v>
      </c>
      <c r="I34" s="422">
        <f t="shared" si="2"/>
        <v>0</v>
      </c>
      <c r="J34" s="421"/>
    </row>
    <row r="35" spans="2:10" ht="23.25" hidden="1" customHeight="1">
      <c r="B35" s="459" t="s">
        <v>50</v>
      </c>
      <c r="C35" s="438">
        <v>0</v>
      </c>
      <c r="D35" s="438">
        <v>0</v>
      </c>
      <c r="E35" s="438">
        <v>0</v>
      </c>
      <c r="F35" s="461"/>
      <c r="G35" s="421">
        <f t="shared" si="0"/>
        <v>0</v>
      </c>
      <c r="H35" s="422">
        <f t="shared" si="1"/>
        <v>0</v>
      </c>
      <c r="I35" s="422">
        <f t="shared" si="2"/>
        <v>0</v>
      </c>
      <c r="J35" s="421"/>
    </row>
    <row r="36" spans="2:10" ht="17.25" customHeight="1">
      <c r="B36" s="459" t="s">
        <v>847</v>
      </c>
      <c r="C36" s="439">
        <f>C44</f>
        <v>4875</v>
      </c>
      <c r="D36" s="439">
        <f>D44</f>
        <v>9750</v>
      </c>
      <c r="E36" s="439">
        <f>E44</f>
        <v>14625</v>
      </c>
      <c r="F36" s="439">
        <f>F44</f>
        <v>19500</v>
      </c>
      <c r="G36" s="421">
        <f t="shared" si="0"/>
        <v>4875</v>
      </c>
      <c r="H36" s="422">
        <f t="shared" si="1"/>
        <v>9750</v>
      </c>
      <c r="I36" s="422">
        <f t="shared" si="2"/>
        <v>14625</v>
      </c>
      <c r="J36" s="421"/>
    </row>
    <row r="37" spans="2:10" ht="18.75" customHeight="1">
      <c r="B37" s="459" t="s">
        <v>30</v>
      </c>
      <c r="C37" s="425"/>
      <c r="D37" s="425"/>
      <c r="E37" s="425"/>
      <c r="F37" s="425"/>
      <c r="G37" s="421">
        <f t="shared" si="0"/>
        <v>0</v>
      </c>
      <c r="H37" s="422">
        <f t="shared" si="1"/>
        <v>0</v>
      </c>
      <c r="I37" s="422">
        <f t="shared" si="2"/>
        <v>0</v>
      </c>
      <c r="J37" s="421"/>
    </row>
    <row r="38" spans="2:10" ht="15" hidden="1" customHeight="1">
      <c r="B38" s="462" t="s">
        <v>848</v>
      </c>
      <c r="C38" s="425">
        <v>0</v>
      </c>
      <c r="D38" s="425">
        <v>0</v>
      </c>
      <c r="E38" s="425">
        <v>0</v>
      </c>
      <c r="F38" s="425"/>
      <c r="G38" s="421">
        <f t="shared" si="0"/>
        <v>0</v>
      </c>
      <c r="H38" s="422">
        <f t="shared" si="1"/>
        <v>0</v>
      </c>
      <c r="I38" s="422">
        <f t="shared" si="2"/>
        <v>0</v>
      </c>
      <c r="J38" s="421"/>
    </row>
    <row r="39" spans="2:10" ht="15" hidden="1" customHeight="1">
      <c r="B39" s="462" t="s">
        <v>849</v>
      </c>
      <c r="C39" s="425">
        <v>0</v>
      </c>
      <c r="D39" s="425">
        <v>0</v>
      </c>
      <c r="E39" s="425">
        <v>0</v>
      </c>
      <c r="F39" s="425"/>
      <c r="G39" s="421">
        <f t="shared" si="0"/>
        <v>0</v>
      </c>
      <c r="H39" s="422">
        <f t="shared" si="1"/>
        <v>0</v>
      </c>
      <c r="I39" s="422">
        <f t="shared" si="2"/>
        <v>0</v>
      </c>
      <c r="J39" s="421"/>
    </row>
    <row r="40" spans="2:10" ht="15" hidden="1" customHeight="1">
      <c r="B40" s="462" t="s">
        <v>850</v>
      </c>
      <c r="C40" s="425">
        <v>0</v>
      </c>
      <c r="D40" s="425">
        <v>0</v>
      </c>
      <c r="E40" s="425">
        <v>0</v>
      </c>
      <c r="F40" s="425"/>
      <c r="G40" s="421">
        <f t="shared" si="0"/>
        <v>0</v>
      </c>
      <c r="H40" s="422">
        <f t="shared" si="1"/>
        <v>0</v>
      </c>
      <c r="I40" s="422">
        <f t="shared" si="2"/>
        <v>0</v>
      </c>
      <c r="J40" s="421"/>
    </row>
    <row r="41" spans="2:10" ht="18" hidden="1">
      <c r="B41" s="462" t="s">
        <v>52</v>
      </c>
      <c r="C41" s="425">
        <v>0</v>
      </c>
      <c r="D41" s="425">
        <v>0</v>
      </c>
      <c r="E41" s="425">
        <v>0</v>
      </c>
      <c r="F41" s="425"/>
      <c r="G41" s="421">
        <f t="shared" si="0"/>
        <v>0</v>
      </c>
      <c r="H41" s="422">
        <f t="shared" si="1"/>
        <v>0</v>
      </c>
      <c r="I41" s="422">
        <f t="shared" si="2"/>
        <v>0</v>
      </c>
      <c r="J41" s="421"/>
    </row>
    <row r="42" spans="2:10" ht="16.5" hidden="1" customHeight="1">
      <c r="B42" s="462" t="s">
        <v>851</v>
      </c>
      <c r="C42" s="425">
        <v>0</v>
      </c>
      <c r="D42" s="425">
        <v>0</v>
      </c>
      <c r="E42" s="425">
        <v>0</v>
      </c>
      <c r="F42" s="425"/>
      <c r="G42" s="421">
        <f t="shared" si="0"/>
        <v>0</v>
      </c>
      <c r="H42" s="422">
        <f t="shared" si="1"/>
        <v>0</v>
      </c>
      <c r="I42" s="422">
        <f t="shared" si="2"/>
        <v>0</v>
      </c>
      <c r="J42" s="421"/>
    </row>
    <row r="43" spans="2:10" ht="15" hidden="1" customHeight="1">
      <c r="B43" s="462" t="s">
        <v>852</v>
      </c>
      <c r="C43" s="425">
        <v>0</v>
      </c>
      <c r="D43" s="425">
        <v>0</v>
      </c>
      <c r="E43" s="425">
        <v>0</v>
      </c>
      <c r="F43" s="425"/>
      <c r="G43" s="421">
        <f t="shared" si="0"/>
        <v>0</v>
      </c>
      <c r="H43" s="422">
        <f t="shared" si="1"/>
        <v>0</v>
      </c>
      <c r="I43" s="422">
        <f t="shared" si="2"/>
        <v>0</v>
      </c>
      <c r="J43" s="421"/>
    </row>
    <row r="44" spans="2:10" ht="39" customHeight="1">
      <c r="B44" s="462" t="s">
        <v>171</v>
      </c>
      <c r="C44" s="425">
        <f>SUM(C46)</f>
        <v>4875</v>
      </c>
      <c r="D44" s="425">
        <f>SUM(D46)</f>
        <v>9750</v>
      </c>
      <c r="E44" s="425">
        <f>SUM(E46)</f>
        <v>14625</v>
      </c>
      <c r="F44" s="425">
        <f>SUM(F46)</f>
        <v>19500</v>
      </c>
      <c r="G44" s="421">
        <f t="shared" si="0"/>
        <v>4875</v>
      </c>
      <c r="H44" s="422">
        <f t="shared" si="1"/>
        <v>9750</v>
      </c>
      <c r="I44" s="422">
        <f t="shared" si="2"/>
        <v>14625</v>
      </c>
      <c r="J44" s="421"/>
    </row>
    <row r="45" spans="2:10" ht="18">
      <c r="B45" s="462" t="s">
        <v>29</v>
      </c>
      <c r="C45" s="425"/>
      <c r="D45" s="425"/>
      <c r="E45" s="425"/>
      <c r="F45" s="425"/>
      <c r="G45" s="421">
        <f t="shared" si="0"/>
        <v>0</v>
      </c>
      <c r="H45" s="422">
        <f t="shared" si="1"/>
        <v>0</v>
      </c>
      <c r="I45" s="422">
        <f t="shared" si="2"/>
        <v>0</v>
      </c>
      <c r="J45" s="421"/>
    </row>
    <row r="46" spans="2:10" ht="21" customHeight="1">
      <c r="B46" s="462" t="s">
        <v>186</v>
      </c>
      <c r="C46" s="425">
        <f>'N 6,1'!F85</f>
        <v>4875</v>
      </c>
      <c r="D46" s="425">
        <f>'N 6,1'!G85</f>
        <v>9750</v>
      </c>
      <c r="E46" s="425">
        <f>'N 6,1'!H85</f>
        <v>14625</v>
      </c>
      <c r="F46" s="425">
        <f>'N 6,1'!I85</f>
        <v>19500</v>
      </c>
      <c r="G46" s="421">
        <f t="shared" si="0"/>
        <v>4875</v>
      </c>
      <c r="H46" s="422">
        <f t="shared" si="1"/>
        <v>9750</v>
      </c>
      <c r="I46" s="422">
        <f t="shared" si="2"/>
        <v>14625</v>
      </c>
      <c r="J46" s="421"/>
    </row>
    <row r="47" spans="2:10" ht="39" hidden="1" customHeight="1">
      <c r="B47" s="462" t="s">
        <v>884</v>
      </c>
      <c r="C47" s="439">
        <v>0</v>
      </c>
      <c r="D47" s="439">
        <v>0</v>
      </c>
      <c r="E47" s="439">
        <v>0</v>
      </c>
      <c r="F47" s="439"/>
      <c r="G47" s="421">
        <f t="shared" si="0"/>
        <v>0</v>
      </c>
      <c r="H47" s="422">
        <f t="shared" si="1"/>
        <v>0</v>
      </c>
      <c r="I47" s="422">
        <f t="shared" si="2"/>
        <v>0</v>
      </c>
      <c r="J47" s="421"/>
    </row>
    <row r="48" spans="2:10" ht="18" hidden="1">
      <c r="B48" s="462" t="s">
        <v>885</v>
      </c>
      <c r="C48" s="425">
        <v>0</v>
      </c>
      <c r="D48" s="425">
        <v>0</v>
      </c>
      <c r="E48" s="425">
        <v>0</v>
      </c>
      <c r="F48" s="425"/>
      <c r="G48" s="421">
        <f t="shared" si="0"/>
        <v>0</v>
      </c>
      <c r="H48" s="422">
        <f t="shared" si="1"/>
        <v>0</v>
      </c>
      <c r="I48" s="422">
        <f t="shared" si="2"/>
        <v>0</v>
      </c>
      <c r="J48" s="421"/>
    </row>
    <row r="49" spans="2:10" ht="18" hidden="1">
      <c r="B49" s="462" t="s">
        <v>886</v>
      </c>
      <c r="C49" s="425">
        <v>0</v>
      </c>
      <c r="D49" s="425">
        <v>0</v>
      </c>
      <c r="E49" s="425">
        <v>0</v>
      </c>
      <c r="F49" s="425"/>
      <c r="G49" s="421">
        <f t="shared" si="0"/>
        <v>0</v>
      </c>
      <c r="H49" s="422">
        <f t="shared" si="1"/>
        <v>0</v>
      </c>
      <c r="I49" s="422">
        <f t="shared" si="2"/>
        <v>0</v>
      </c>
      <c r="J49" s="421"/>
    </row>
    <row r="50" spans="2:10" ht="18" hidden="1">
      <c r="B50" s="462" t="s">
        <v>887</v>
      </c>
      <c r="C50" s="425">
        <v>0</v>
      </c>
      <c r="D50" s="425">
        <v>0</v>
      </c>
      <c r="E50" s="425">
        <v>0</v>
      </c>
      <c r="F50" s="425"/>
      <c r="G50" s="421">
        <f t="shared" si="0"/>
        <v>0</v>
      </c>
      <c r="H50" s="422">
        <f t="shared" si="1"/>
        <v>0</v>
      </c>
      <c r="I50" s="422">
        <f t="shared" si="2"/>
        <v>0</v>
      </c>
      <c r="J50" s="421"/>
    </row>
    <row r="51" spans="2:10" ht="38.25" hidden="1" customHeight="1">
      <c r="B51" s="462" t="s">
        <v>888</v>
      </c>
      <c r="C51" s="425">
        <v>0</v>
      </c>
      <c r="D51" s="425">
        <v>0</v>
      </c>
      <c r="E51" s="425">
        <v>0</v>
      </c>
      <c r="F51" s="425"/>
      <c r="G51" s="421">
        <f t="shared" si="0"/>
        <v>0</v>
      </c>
      <c r="H51" s="422">
        <f t="shared" si="1"/>
        <v>0</v>
      </c>
      <c r="I51" s="422">
        <f t="shared" si="2"/>
        <v>0</v>
      </c>
      <c r="J51" s="421"/>
    </row>
    <row r="52" spans="2:10" ht="34.799999999999997" hidden="1">
      <c r="B52" s="462" t="s">
        <v>889</v>
      </c>
      <c r="C52" s="425">
        <v>0</v>
      </c>
      <c r="D52" s="425">
        <v>0</v>
      </c>
      <c r="E52" s="425">
        <v>0</v>
      </c>
      <c r="F52" s="425"/>
      <c r="G52" s="421">
        <f t="shared" si="0"/>
        <v>0</v>
      </c>
      <c r="H52" s="422">
        <f t="shared" si="1"/>
        <v>0</v>
      </c>
      <c r="I52" s="422">
        <f t="shared" si="2"/>
        <v>0</v>
      </c>
      <c r="J52" s="421"/>
    </row>
    <row r="53" spans="2:10" ht="15" hidden="1" customHeight="1">
      <c r="B53" s="462" t="s">
        <v>890</v>
      </c>
      <c r="C53" s="425">
        <v>0</v>
      </c>
      <c r="D53" s="425">
        <v>0</v>
      </c>
      <c r="E53" s="425">
        <v>0</v>
      </c>
      <c r="F53" s="425"/>
      <c r="G53" s="421">
        <f t="shared" si="0"/>
        <v>0</v>
      </c>
      <c r="H53" s="422">
        <f t="shared" si="1"/>
        <v>0</v>
      </c>
      <c r="I53" s="422">
        <f t="shared" si="2"/>
        <v>0</v>
      </c>
      <c r="J53" s="421"/>
    </row>
    <row r="54" spans="2:10" ht="19.5" customHeight="1">
      <c r="B54" s="459" t="s">
        <v>861</v>
      </c>
      <c r="C54" s="425">
        <f>SUM(C57)</f>
        <v>28146</v>
      </c>
      <c r="D54" s="425">
        <f>SUM(D57)</f>
        <v>56292.1</v>
      </c>
      <c r="E54" s="425">
        <f>SUM(E57)</f>
        <v>84438.1</v>
      </c>
      <c r="F54" s="425">
        <f>SUM(F57)</f>
        <v>112584.2</v>
      </c>
      <c r="G54" s="421">
        <f t="shared" si="0"/>
        <v>28146.05</v>
      </c>
      <c r="H54" s="422">
        <f t="shared" si="1"/>
        <v>56292.1</v>
      </c>
      <c r="I54" s="422">
        <f t="shared" si="2"/>
        <v>84438.15</v>
      </c>
      <c r="J54" s="421"/>
    </row>
    <row r="55" spans="2:10" ht="15" customHeight="1">
      <c r="B55" s="459" t="s">
        <v>30</v>
      </c>
      <c r="C55" s="424"/>
      <c r="D55" s="424"/>
      <c r="E55" s="424"/>
      <c r="F55" s="425"/>
      <c r="G55" s="421">
        <f t="shared" si="0"/>
        <v>0</v>
      </c>
      <c r="H55" s="422">
        <f t="shared" si="1"/>
        <v>0</v>
      </c>
      <c r="I55" s="422">
        <f t="shared" si="2"/>
        <v>0</v>
      </c>
      <c r="J55" s="421"/>
    </row>
    <row r="56" spans="2:10" ht="15" hidden="1" customHeight="1">
      <c r="B56" s="459" t="s">
        <v>891</v>
      </c>
      <c r="C56" s="424">
        <v>0</v>
      </c>
      <c r="D56" s="424">
        <v>0</v>
      </c>
      <c r="E56" s="424">
        <v>0</v>
      </c>
      <c r="F56" s="425"/>
      <c r="G56" s="421">
        <f t="shared" si="0"/>
        <v>0</v>
      </c>
      <c r="H56" s="422">
        <f t="shared" si="1"/>
        <v>0</v>
      </c>
      <c r="I56" s="422">
        <f t="shared" si="2"/>
        <v>0</v>
      </c>
      <c r="J56" s="421"/>
    </row>
    <row r="57" spans="2:10" ht="34.5" customHeight="1">
      <c r="B57" s="459" t="s">
        <v>862</v>
      </c>
      <c r="C57" s="425">
        <f>SUM(C66)</f>
        <v>28146</v>
      </c>
      <c r="D57" s="425">
        <f>SUM(D66)</f>
        <v>56292.1</v>
      </c>
      <c r="E57" s="425">
        <f>SUM(E66)</f>
        <v>84438.1</v>
      </c>
      <c r="F57" s="425">
        <f>SUM(F66)</f>
        <v>112584.2</v>
      </c>
      <c r="G57" s="421">
        <f t="shared" si="0"/>
        <v>28146.05</v>
      </c>
      <c r="H57" s="422">
        <f t="shared" si="1"/>
        <v>56292.1</v>
      </c>
      <c r="I57" s="422">
        <f t="shared" si="2"/>
        <v>84438.15</v>
      </c>
      <c r="J57" s="421"/>
    </row>
    <row r="58" spans="2:10" ht="15" customHeight="1">
      <c r="B58" s="459" t="s">
        <v>30</v>
      </c>
      <c r="C58" s="424"/>
      <c r="D58" s="424"/>
      <c r="E58" s="424"/>
      <c r="F58" s="425"/>
      <c r="G58" s="421">
        <f t="shared" si="0"/>
        <v>0</v>
      </c>
      <c r="H58" s="422">
        <f t="shared" si="1"/>
        <v>0</v>
      </c>
      <c r="I58" s="422">
        <f t="shared" si="2"/>
        <v>0</v>
      </c>
      <c r="J58" s="421"/>
    </row>
    <row r="59" spans="2:10" ht="15" hidden="1" customHeight="1">
      <c r="B59" s="459" t="s">
        <v>56</v>
      </c>
      <c r="C59" s="424">
        <v>0</v>
      </c>
      <c r="D59" s="424">
        <v>0</v>
      </c>
      <c r="E59" s="424">
        <v>0</v>
      </c>
      <c r="F59" s="425"/>
      <c r="G59" s="421">
        <f t="shared" si="0"/>
        <v>0</v>
      </c>
      <c r="H59" s="422">
        <f t="shared" si="1"/>
        <v>0</v>
      </c>
      <c r="I59" s="422">
        <f t="shared" si="2"/>
        <v>0</v>
      </c>
      <c r="J59" s="421"/>
    </row>
    <row r="60" spans="2:10" ht="15" hidden="1" customHeight="1">
      <c r="B60" s="459" t="s">
        <v>57</v>
      </c>
      <c r="C60" s="424">
        <v>0</v>
      </c>
      <c r="D60" s="424">
        <v>0</v>
      </c>
      <c r="E60" s="424">
        <v>0</v>
      </c>
      <c r="F60" s="425"/>
      <c r="G60" s="421">
        <f t="shared" si="0"/>
        <v>0</v>
      </c>
      <c r="H60" s="422">
        <f t="shared" si="1"/>
        <v>0</v>
      </c>
      <c r="I60" s="422">
        <f t="shared" si="2"/>
        <v>0</v>
      </c>
      <c r="J60" s="421"/>
    </row>
    <row r="61" spans="2:10" ht="15" hidden="1" customHeight="1">
      <c r="B61" s="459" t="s">
        <v>58</v>
      </c>
      <c r="C61" s="424">
        <v>0</v>
      </c>
      <c r="D61" s="424">
        <v>0</v>
      </c>
      <c r="E61" s="424">
        <v>0</v>
      </c>
      <c r="F61" s="425"/>
      <c r="G61" s="421">
        <f t="shared" si="0"/>
        <v>0</v>
      </c>
      <c r="H61" s="422">
        <f t="shared" si="1"/>
        <v>0</v>
      </c>
      <c r="I61" s="422">
        <f t="shared" si="2"/>
        <v>0</v>
      </c>
      <c r="J61" s="421"/>
    </row>
    <row r="62" spans="2:10" ht="15.75" hidden="1" customHeight="1">
      <c r="B62" s="459" t="s">
        <v>59</v>
      </c>
      <c r="C62" s="424">
        <v>0</v>
      </c>
      <c r="D62" s="424">
        <v>0</v>
      </c>
      <c r="E62" s="424">
        <v>0</v>
      </c>
      <c r="F62" s="425"/>
      <c r="G62" s="421">
        <f t="shared" si="0"/>
        <v>0</v>
      </c>
      <c r="H62" s="422">
        <f t="shared" si="1"/>
        <v>0</v>
      </c>
      <c r="I62" s="422">
        <f t="shared" si="2"/>
        <v>0</v>
      </c>
      <c r="J62" s="421"/>
    </row>
    <row r="63" spans="2:10" ht="34.799999999999997" hidden="1">
      <c r="B63" s="459" t="s">
        <v>60</v>
      </c>
      <c r="C63" s="424">
        <v>0</v>
      </c>
      <c r="D63" s="424">
        <v>0</v>
      </c>
      <c r="E63" s="424">
        <v>0</v>
      </c>
      <c r="F63" s="425"/>
      <c r="G63" s="421">
        <f t="shared" si="0"/>
        <v>0</v>
      </c>
      <c r="H63" s="422">
        <f t="shared" si="1"/>
        <v>0</v>
      </c>
      <c r="I63" s="422">
        <f t="shared" si="2"/>
        <v>0</v>
      </c>
      <c r="J63" s="421"/>
    </row>
    <row r="64" spans="2:10" ht="12" hidden="1" customHeight="1">
      <c r="B64" s="459" t="s">
        <v>61</v>
      </c>
      <c r="C64" s="424">
        <v>0</v>
      </c>
      <c r="D64" s="424">
        <v>0</v>
      </c>
      <c r="E64" s="424">
        <v>0</v>
      </c>
      <c r="F64" s="425"/>
      <c r="G64" s="421">
        <f t="shared" si="0"/>
        <v>0</v>
      </c>
      <c r="H64" s="422">
        <f t="shared" si="1"/>
        <v>0</v>
      </c>
      <c r="I64" s="422">
        <f t="shared" si="2"/>
        <v>0</v>
      </c>
      <c r="J64" s="421"/>
    </row>
    <row r="65" spans="2:10" ht="18" hidden="1">
      <c r="B65" s="459" t="s">
        <v>62</v>
      </c>
      <c r="C65" s="424">
        <v>0</v>
      </c>
      <c r="D65" s="424">
        <v>0</v>
      </c>
      <c r="E65" s="424">
        <v>0</v>
      </c>
      <c r="F65" s="425"/>
      <c r="G65" s="421">
        <f t="shared" si="0"/>
        <v>0</v>
      </c>
      <c r="H65" s="422">
        <f t="shared" si="1"/>
        <v>0</v>
      </c>
      <c r="I65" s="422">
        <f t="shared" si="2"/>
        <v>0</v>
      </c>
      <c r="J65" s="421"/>
    </row>
    <row r="66" spans="2:10" ht="19.5" customHeight="1">
      <c r="B66" s="459" t="s">
        <v>892</v>
      </c>
      <c r="C66" s="425">
        <f>'N 6,1'!F89</f>
        <v>28146</v>
      </c>
      <c r="D66" s="425">
        <f>'N 6,1'!G89</f>
        <v>56292.1</v>
      </c>
      <c r="E66" s="425">
        <f>'N 6,1'!H89</f>
        <v>84438.1</v>
      </c>
      <c r="F66" s="425">
        <f>'N 6,1'!I89</f>
        <v>112584.2</v>
      </c>
      <c r="G66" s="421">
        <f t="shared" si="0"/>
        <v>28146.05</v>
      </c>
      <c r="H66" s="422">
        <f t="shared" si="1"/>
        <v>56292.1</v>
      </c>
      <c r="I66" s="422">
        <f t="shared" si="2"/>
        <v>84438.15</v>
      </c>
      <c r="J66" s="421"/>
    </row>
    <row r="67" spans="2:10" ht="15" hidden="1" customHeight="1">
      <c r="B67" s="459" t="s">
        <v>64</v>
      </c>
      <c r="C67" s="425">
        <v>0</v>
      </c>
      <c r="D67" s="425">
        <v>0</v>
      </c>
      <c r="E67" s="425">
        <v>0</v>
      </c>
      <c r="F67" s="439"/>
      <c r="G67" s="421">
        <f t="shared" si="0"/>
        <v>0</v>
      </c>
      <c r="H67" s="422">
        <f t="shared" si="1"/>
        <v>0</v>
      </c>
      <c r="I67" s="422">
        <f t="shared" si="2"/>
        <v>0</v>
      </c>
      <c r="J67" s="421"/>
    </row>
    <row r="68" spans="2:10" ht="15" hidden="1" customHeight="1">
      <c r="B68" s="459" t="s">
        <v>73</v>
      </c>
      <c r="C68" s="425">
        <v>0</v>
      </c>
      <c r="D68" s="425">
        <v>0</v>
      </c>
      <c r="E68" s="425">
        <v>0</v>
      </c>
      <c r="F68" s="439"/>
      <c r="G68" s="421">
        <f t="shared" si="0"/>
        <v>0</v>
      </c>
      <c r="H68" s="422">
        <f t="shared" si="1"/>
        <v>0</v>
      </c>
      <c r="I68" s="422">
        <f t="shared" si="2"/>
        <v>0</v>
      </c>
      <c r="J68" s="421"/>
    </row>
    <row r="69" spans="2:10" ht="15" hidden="1" customHeight="1">
      <c r="B69" s="459" t="s">
        <v>64</v>
      </c>
      <c r="C69" s="425">
        <v>0</v>
      </c>
      <c r="D69" s="425">
        <v>0</v>
      </c>
      <c r="E69" s="425">
        <v>0</v>
      </c>
      <c r="F69" s="439"/>
      <c r="G69" s="421">
        <f t="shared" si="0"/>
        <v>0</v>
      </c>
      <c r="H69" s="422">
        <f t="shared" si="1"/>
        <v>0</v>
      </c>
      <c r="I69" s="422">
        <f t="shared" si="2"/>
        <v>0</v>
      </c>
      <c r="J69" s="421"/>
    </row>
    <row r="70" spans="2:10" ht="19.5" customHeight="1">
      <c r="B70" s="459" t="s">
        <v>187</v>
      </c>
      <c r="C70" s="439">
        <f>C72+C76</f>
        <v>5625.4</v>
      </c>
      <c r="D70" s="439">
        <f>D72+D76</f>
        <v>6952.8</v>
      </c>
      <c r="E70" s="439">
        <f>E72+E76</f>
        <v>8280.2000000000007</v>
      </c>
      <c r="F70" s="439">
        <f>F72+F76</f>
        <v>9607.6</v>
      </c>
      <c r="G70" s="421">
        <f t="shared" si="0"/>
        <v>2401.9</v>
      </c>
      <c r="H70" s="422">
        <f t="shared" si="1"/>
        <v>4803.8</v>
      </c>
      <c r="I70" s="422">
        <f t="shared" si="2"/>
        <v>7205.7000000000007</v>
      </c>
      <c r="J70" s="421"/>
    </row>
    <row r="71" spans="2:10" ht="17.25" customHeight="1">
      <c r="B71" s="459" t="s">
        <v>30</v>
      </c>
      <c r="C71" s="439"/>
      <c r="D71" s="439"/>
      <c r="E71" s="439"/>
      <c r="F71" s="439"/>
      <c r="G71" s="421">
        <f t="shared" si="0"/>
        <v>0</v>
      </c>
      <c r="H71" s="422">
        <f t="shared" si="1"/>
        <v>0</v>
      </c>
      <c r="I71" s="422">
        <f t="shared" si="2"/>
        <v>0</v>
      </c>
      <c r="J71" s="421"/>
    </row>
    <row r="72" spans="2:10" ht="51.75" customHeight="1">
      <c r="B72" s="459" t="s">
        <v>864</v>
      </c>
      <c r="C72" s="425">
        <f>'N 6,1'!F92</f>
        <v>5125.3999999999996</v>
      </c>
      <c r="D72" s="425">
        <f>'N 6,1'!G92</f>
        <v>6452.8</v>
      </c>
      <c r="E72" s="425">
        <f>'N 6,1'!H92</f>
        <v>7780.2</v>
      </c>
      <c r="F72" s="425">
        <f>'N 6,1'!I92</f>
        <v>9107.6</v>
      </c>
      <c r="G72" s="421">
        <f t="shared" si="0"/>
        <v>2276.9</v>
      </c>
      <c r="H72" s="422">
        <f t="shared" si="1"/>
        <v>4553.8</v>
      </c>
      <c r="I72" s="422">
        <f t="shared" si="2"/>
        <v>6830.7000000000007</v>
      </c>
      <c r="J72" s="421"/>
    </row>
    <row r="73" spans="2:10" ht="17.25" hidden="1" customHeight="1">
      <c r="B73" s="459" t="s">
        <v>29</v>
      </c>
      <c r="C73" s="425"/>
      <c r="D73" s="425"/>
      <c r="E73" s="425"/>
      <c r="F73" s="439"/>
      <c r="G73" s="421">
        <f t="shared" si="0"/>
        <v>0</v>
      </c>
      <c r="H73" s="422">
        <f t="shared" si="1"/>
        <v>0</v>
      </c>
      <c r="I73" s="422">
        <f t="shared" si="2"/>
        <v>0</v>
      </c>
      <c r="J73" s="421"/>
    </row>
    <row r="74" spans="2:10" ht="15" hidden="1" customHeight="1">
      <c r="B74" s="459" t="s">
        <v>893</v>
      </c>
      <c r="C74" s="425"/>
      <c r="D74" s="425"/>
      <c r="E74" s="425"/>
      <c r="F74" s="425">
        <f>'N 6,1'!I94</f>
        <v>108</v>
      </c>
      <c r="G74" s="421">
        <f t="shared" si="0"/>
        <v>27</v>
      </c>
      <c r="H74" s="422">
        <f t="shared" si="1"/>
        <v>54</v>
      </c>
      <c r="I74" s="422">
        <f t="shared" si="2"/>
        <v>81</v>
      </c>
      <c r="J74" s="421"/>
    </row>
    <row r="75" spans="2:10" ht="20.25" hidden="1" customHeight="1">
      <c r="B75" s="459" t="s">
        <v>894</v>
      </c>
      <c r="C75" s="425"/>
      <c r="D75" s="425"/>
      <c r="E75" s="425"/>
      <c r="F75" s="425">
        <f>'N 6,1'!I95</f>
        <v>8999.6</v>
      </c>
      <c r="G75" s="421">
        <f t="shared" si="0"/>
        <v>2249.9</v>
      </c>
      <c r="H75" s="422">
        <f t="shared" si="1"/>
        <v>4499.8</v>
      </c>
      <c r="I75" s="422">
        <f t="shared" si="2"/>
        <v>6749.7000000000007</v>
      </c>
      <c r="J75" s="421"/>
    </row>
    <row r="76" spans="2:10" ht="19.5" hidden="1" customHeight="1">
      <c r="B76" s="459" t="s">
        <v>187</v>
      </c>
      <c r="C76" s="439">
        <f>C78</f>
        <v>500</v>
      </c>
      <c r="D76" s="439">
        <f>D78</f>
        <v>500</v>
      </c>
      <c r="E76" s="439">
        <f>E78</f>
        <v>500</v>
      </c>
      <c r="F76" s="439">
        <f>F78</f>
        <v>500</v>
      </c>
      <c r="G76" s="421">
        <f t="shared" ref="G76:G96" si="3">F76/4</f>
        <v>125</v>
      </c>
      <c r="H76" s="422">
        <f t="shared" ref="H76:H96" si="4">G76*2</f>
        <v>250</v>
      </c>
      <c r="I76" s="422">
        <f t="shared" si="2"/>
        <v>375</v>
      </c>
      <c r="J76" s="421"/>
    </row>
    <row r="77" spans="2:10" ht="19.5" hidden="1" customHeight="1">
      <c r="B77" s="459" t="s">
        <v>29</v>
      </c>
      <c r="C77" s="439"/>
      <c r="D77" s="439"/>
      <c r="E77" s="439"/>
      <c r="F77" s="439"/>
      <c r="G77" s="421">
        <f t="shared" si="3"/>
        <v>0</v>
      </c>
      <c r="H77" s="422">
        <f t="shared" si="4"/>
        <v>0</v>
      </c>
      <c r="I77" s="422">
        <f t="shared" si="2"/>
        <v>0</v>
      </c>
      <c r="J77" s="421"/>
    </row>
    <row r="78" spans="2:10" ht="15" customHeight="1">
      <c r="B78" s="459" t="s">
        <v>31</v>
      </c>
      <c r="C78" s="425">
        <f>'N 6,1'!F98</f>
        <v>500</v>
      </c>
      <c r="D78" s="425">
        <f>'N 6,1'!G98</f>
        <v>500</v>
      </c>
      <c r="E78" s="425">
        <f>'N 6,1'!H98</f>
        <v>500</v>
      </c>
      <c r="F78" s="425">
        <f>'N 6,1'!I98</f>
        <v>500</v>
      </c>
      <c r="G78" s="421">
        <f t="shared" si="3"/>
        <v>125</v>
      </c>
      <c r="H78" s="422">
        <f t="shared" si="4"/>
        <v>250</v>
      </c>
      <c r="I78" s="422">
        <f t="shared" si="2"/>
        <v>375</v>
      </c>
      <c r="J78" s="421"/>
    </row>
    <row r="79" spans="2:10" s="427" customFormat="1" ht="36.75" customHeight="1">
      <c r="B79" s="459" t="s">
        <v>128</v>
      </c>
      <c r="C79" s="439">
        <f>SUM(C81)</f>
        <v>211652.3</v>
      </c>
      <c r="D79" s="439">
        <f>SUM(D81)</f>
        <v>215692.79999999999</v>
      </c>
      <c r="E79" s="439">
        <f>SUM(E81)</f>
        <v>223242.4</v>
      </c>
      <c r="F79" s="439">
        <f>SUM(F81)</f>
        <v>279907.08999999997</v>
      </c>
      <c r="G79" s="421">
        <f t="shared" si="3"/>
        <v>69976.772499999992</v>
      </c>
      <c r="H79" s="422">
        <f t="shared" si="4"/>
        <v>139953.54499999998</v>
      </c>
      <c r="I79" s="422">
        <f t="shared" si="2"/>
        <v>209930.31749999998</v>
      </c>
      <c r="J79" s="426"/>
    </row>
    <row r="80" spans="2:10" ht="15" customHeight="1">
      <c r="B80" s="459" t="s">
        <v>30</v>
      </c>
      <c r="C80" s="424"/>
      <c r="D80" s="424"/>
      <c r="E80" s="424"/>
      <c r="F80" s="439"/>
      <c r="G80" s="421">
        <f t="shared" si="3"/>
        <v>0</v>
      </c>
      <c r="H80" s="422">
        <f t="shared" si="4"/>
        <v>0</v>
      </c>
      <c r="I80" s="422">
        <f t="shared" ref="I80:I96" si="5">G80+H80</f>
        <v>0</v>
      </c>
      <c r="J80" s="421"/>
    </row>
    <row r="81" spans="1:13" s="427" customFormat="1" ht="18.75" customHeight="1">
      <c r="B81" s="459" t="s">
        <v>129</v>
      </c>
      <c r="C81" s="439">
        <f>SUM(C83)</f>
        <v>211652.3</v>
      </c>
      <c r="D81" s="439">
        <f>SUM(D83)</f>
        <v>215692.79999999999</v>
      </c>
      <c r="E81" s="439">
        <f>SUM(E83)</f>
        <v>223242.4</v>
      </c>
      <c r="F81" s="439">
        <f>SUM(F83)</f>
        <v>279907.08999999997</v>
      </c>
      <c r="G81" s="421">
        <f t="shared" si="3"/>
        <v>69976.772499999992</v>
      </c>
      <c r="H81" s="422">
        <f t="shared" si="4"/>
        <v>139953.54499999998</v>
      </c>
      <c r="I81" s="422">
        <f t="shared" si="5"/>
        <v>209930.31749999998</v>
      </c>
      <c r="J81" s="426"/>
    </row>
    <row r="82" spans="1:13" ht="15" customHeight="1">
      <c r="B82" s="459" t="s">
        <v>30</v>
      </c>
      <c r="C82" s="425"/>
      <c r="D82" s="425"/>
      <c r="E82" s="425"/>
      <c r="F82" s="439"/>
      <c r="G82" s="421">
        <f t="shared" si="3"/>
        <v>0</v>
      </c>
      <c r="H82" s="422">
        <f t="shared" si="4"/>
        <v>0</v>
      </c>
      <c r="I82" s="422">
        <f t="shared" si="5"/>
        <v>0</v>
      </c>
      <c r="J82" s="421"/>
    </row>
    <row r="83" spans="1:13" ht="21" customHeight="1">
      <c r="B83" s="459" t="s">
        <v>130</v>
      </c>
      <c r="C83" s="439">
        <f>C85+C89+C94</f>
        <v>211652.3</v>
      </c>
      <c r="D83" s="439">
        <f>D85+D89+D94</f>
        <v>215692.79999999999</v>
      </c>
      <c r="E83" s="439">
        <f>E85+E89+E94</f>
        <v>223242.4</v>
      </c>
      <c r="F83" s="439">
        <f>F85+F89+F94</f>
        <v>279907.08999999997</v>
      </c>
      <c r="G83" s="421">
        <f t="shared" si="3"/>
        <v>69976.772499999992</v>
      </c>
      <c r="H83" s="422">
        <f t="shared" si="4"/>
        <v>139953.54499999998</v>
      </c>
      <c r="I83" s="422">
        <f t="shared" si="5"/>
        <v>209930.31749999998</v>
      </c>
      <c r="J83" s="421"/>
    </row>
    <row r="84" spans="1:13" ht="15" customHeight="1">
      <c r="B84" s="459" t="s">
        <v>30</v>
      </c>
      <c r="C84" s="425"/>
      <c r="D84" s="425"/>
      <c r="E84" s="425"/>
      <c r="F84" s="439"/>
      <c r="G84" s="421">
        <f t="shared" si="3"/>
        <v>0</v>
      </c>
      <c r="H84" s="422">
        <f t="shared" si="4"/>
        <v>0</v>
      </c>
      <c r="I84" s="422">
        <f t="shared" si="5"/>
        <v>0</v>
      </c>
      <c r="J84" s="421"/>
    </row>
    <row r="85" spans="1:13" ht="18.75" customHeight="1">
      <c r="B85" s="459" t="s">
        <v>131</v>
      </c>
      <c r="C85" s="439">
        <f>C87+C88</f>
        <v>132768</v>
      </c>
      <c r="D85" s="439">
        <f>D87+D88</f>
        <v>132768</v>
      </c>
      <c r="E85" s="439">
        <f>E87+E88</f>
        <v>132768</v>
      </c>
      <c r="F85" s="439">
        <f>F87+F88</f>
        <v>175768</v>
      </c>
      <c r="G85" s="421">
        <f t="shared" si="3"/>
        <v>43942</v>
      </c>
      <c r="H85" s="422">
        <f t="shared" si="4"/>
        <v>87884</v>
      </c>
      <c r="I85" s="422">
        <f t="shared" si="5"/>
        <v>131826</v>
      </c>
      <c r="J85" s="421"/>
    </row>
    <row r="86" spans="1:13" ht="19.5" customHeight="1">
      <c r="B86" s="459" t="s">
        <v>30</v>
      </c>
      <c r="C86" s="425"/>
      <c r="D86" s="425"/>
      <c r="E86" s="425"/>
      <c r="F86" s="439"/>
      <c r="G86" s="421">
        <f t="shared" si="3"/>
        <v>0</v>
      </c>
      <c r="H86" s="422">
        <f t="shared" si="4"/>
        <v>0</v>
      </c>
      <c r="I86" s="422">
        <f t="shared" si="5"/>
        <v>0</v>
      </c>
      <c r="J86" s="421"/>
    </row>
    <row r="87" spans="1:13" ht="17.25" customHeight="1">
      <c r="B87" s="462" t="s">
        <v>139</v>
      </c>
      <c r="C87" s="425">
        <f>'N 6,1'!F102</f>
        <v>132768</v>
      </c>
      <c r="D87" s="425">
        <f>'N 6,1'!G102</f>
        <v>132768</v>
      </c>
      <c r="E87" s="425">
        <f>'N 6,1'!H102</f>
        <v>132768</v>
      </c>
      <c r="F87" s="425">
        <f>'N 6,1'!I102</f>
        <v>175768</v>
      </c>
      <c r="G87" s="421">
        <f t="shared" si="3"/>
        <v>43942</v>
      </c>
      <c r="H87" s="422">
        <f t="shared" si="4"/>
        <v>87884</v>
      </c>
      <c r="I87" s="422">
        <f t="shared" si="5"/>
        <v>131826</v>
      </c>
      <c r="J87" s="421"/>
    </row>
    <row r="88" spans="1:13" ht="17.25" hidden="1" customHeight="1">
      <c r="B88" s="462" t="s">
        <v>140</v>
      </c>
      <c r="C88" s="425"/>
      <c r="D88" s="425"/>
      <c r="E88" s="425"/>
      <c r="F88" s="425"/>
      <c r="G88" s="421">
        <f t="shared" si="3"/>
        <v>0</v>
      </c>
      <c r="H88" s="422">
        <f t="shared" si="4"/>
        <v>0</v>
      </c>
      <c r="I88" s="422">
        <f t="shared" si="5"/>
        <v>0</v>
      </c>
      <c r="J88" s="421"/>
    </row>
    <row r="89" spans="1:13" ht="38.25" customHeight="1">
      <c r="B89" s="459" t="s">
        <v>895</v>
      </c>
      <c r="C89" s="425">
        <f>C91+C92+C93</f>
        <v>73084.3</v>
      </c>
      <c r="D89" s="425">
        <f>D91+D92+D93</f>
        <v>77124.800000000003</v>
      </c>
      <c r="E89" s="425">
        <f>E91+E92+E93</f>
        <v>84674.4</v>
      </c>
      <c r="F89" s="425">
        <f>F91+F92+F93</f>
        <v>98339.09</v>
      </c>
      <c r="G89" s="421">
        <f t="shared" si="3"/>
        <v>24584.772499999999</v>
      </c>
      <c r="H89" s="422">
        <f t="shared" si="4"/>
        <v>49169.544999999998</v>
      </c>
      <c r="I89" s="422">
        <f t="shared" si="5"/>
        <v>73754.317500000005</v>
      </c>
      <c r="J89" s="421"/>
    </row>
    <row r="90" spans="1:13" ht="19.5" customHeight="1">
      <c r="B90" s="459" t="s">
        <v>30</v>
      </c>
      <c r="C90" s="425"/>
      <c r="D90" s="425"/>
      <c r="E90" s="425"/>
      <c r="F90" s="439"/>
      <c r="G90" s="421">
        <f t="shared" si="3"/>
        <v>0</v>
      </c>
      <c r="H90" s="422">
        <f t="shared" si="4"/>
        <v>0</v>
      </c>
      <c r="I90" s="422">
        <f t="shared" si="5"/>
        <v>0</v>
      </c>
      <c r="J90" s="421"/>
    </row>
    <row r="91" spans="1:13" ht="17.25" customHeight="1">
      <c r="B91" s="459" t="s">
        <v>28</v>
      </c>
      <c r="C91" s="425">
        <f>'N 6,1'!F104</f>
        <v>57200</v>
      </c>
      <c r="D91" s="425">
        <f>'N 6,1'!G104</f>
        <v>57200</v>
      </c>
      <c r="E91" s="425">
        <f>'N 6,1'!H104</f>
        <v>57200</v>
      </c>
      <c r="F91" s="425">
        <f>'N 6,1'!I104</f>
        <v>63000</v>
      </c>
      <c r="G91" s="421">
        <f t="shared" si="3"/>
        <v>15750</v>
      </c>
      <c r="H91" s="422">
        <f t="shared" si="4"/>
        <v>31500</v>
      </c>
      <c r="I91" s="422">
        <f t="shared" si="5"/>
        <v>47250</v>
      </c>
      <c r="J91" s="421"/>
    </row>
    <row r="92" spans="1:13" ht="17.25" customHeight="1">
      <c r="B92" s="459" t="s">
        <v>170</v>
      </c>
      <c r="C92" s="425">
        <f>'N 6,1'!F105</f>
        <v>15884.3</v>
      </c>
      <c r="D92" s="425">
        <f>'N 6,1'!G105</f>
        <v>19924.8</v>
      </c>
      <c r="E92" s="425">
        <f>'N 6,1'!H105</f>
        <v>27474.400000000001</v>
      </c>
      <c r="F92" s="425">
        <f>'N 6,1'!I105</f>
        <v>35339.089999999997</v>
      </c>
      <c r="G92" s="421">
        <f t="shared" si="3"/>
        <v>8834.7724999999991</v>
      </c>
      <c r="H92" s="422">
        <f t="shared" si="4"/>
        <v>17669.544999999998</v>
      </c>
      <c r="I92" s="422">
        <f t="shared" si="5"/>
        <v>26504.317499999997</v>
      </c>
      <c r="J92" s="421"/>
    </row>
    <row r="93" spans="1:13" ht="17.25" hidden="1" customHeight="1">
      <c r="B93" s="107" t="s">
        <v>896</v>
      </c>
      <c r="C93" s="425"/>
      <c r="D93" s="425"/>
      <c r="E93" s="425"/>
      <c r="F93" s="434">
        <f>'[4]N 6,1'!I106</f>
        <v>0</v>
      </c>
      <c r="G93" s="421">
        <f t="shared" si="3"/>
        <v>0</v>
      </c>
      <c r="H93" s="422">
        <f t="shared" si="4"/>
        <v>0</v>
      </c>
      <c r="I93" s="422">
        <f t="shared" si="5"/>
        <v>0</v>
      </c>
      <c r="J93" s="421"/>
    </row>
    <row r="94" spans="1:13" ht="17.25" customHeight="1">
      <c r="B94" s="107" t="s">
        <v>132</v>
      </c>
      <c r="C94" s="439">
        <f>C96</f>
        <v>5800</v>
      </c>
      <c r="D94" s="439">
        <f>D96</f>
        <v>5800</v>
      </c>
      <c r="E94" s="439">
        <f>E96</f>
        <v>5800</v>
      </c>
      <c r="F94" s="434">
        <f>F96</f>
        <v>5800</v>
      </c>
      <c r="G94" s="421">
        <f t="shared" si="3"/>
        <v>1450</v>
      </c>
      <c r="H94" s="422">
        <f t="shared" si="4"/>
        <v>2900</v>
      </c>
      <c r="I94" s="422">
        <f t="shared" si="5"/>
        <v>4350</v>
      </c>
      <c r="J94" s="421"/>
    </row>
    <row r="95" spans="1:13" ht="17.25" customHeight="1">
      <c r="B95" s="107" t="s">
        <v>30</v>
      </c>
      <c r="C95" s="425"/>
      <c r="D95" s="425"/>
      <c r="E95" s="425"/>
      <c r="F95" s="434"/>
      <c r="G95" s="421">
        <f t="shared" si="3"/>
        <v>0</v>
      </c>
      <c r="H95" s="422">
        <f t="shared" si="4"/>
        <v>0</v>
      </c>
      <c r="I95" s="422">
        <f t="shared" si="5"/>
        <v>0</v>
      </c>
      <c r="J95" s="421"/>
    </row>
    <row r="96" spans="1:13" ht="18.600000000000001" thickBot="1">
      <c r="A96" s="95"/>
      <c r="B96" s="440" t="s">
        <v>897</v>
      </c>
      <c r="C96" s="441">
        <v>5800</v>
      </c>
      <c r="D96" s="441">
        <v>5800</v>
      </c>
      <c r="E96" s="441">
        <v>5800</v>
      </c>
      <c r="F96" s="442">
        <f>'N 6,1'!I110</f>
        <v>5800</v>
      </c>
      <c r="G96" s="421">
        <f t="shared" si="3"/>
        <v>1450</v>
      </c>
      <c r="H96" s="422">
        <f t="shared" si="4"/>
        <v>2900</v>
      </c>
      <c r="I96" s="422">
        <f t="shared" si="5"/>
        <v>4350</v>
      </c>
      <c r="J96" s="443"/>
      <c r="K96" s="443"/>
      <c r="L96" s="443"/>
      <c r="M96" s="444"/>
    </row>
    <row r="97" ht="15" customHeight="1"/>
    <row r="98" ht="15" customHeight="1"/>
    <row r="99" ht="15" customHeight="1"/>
    <row r="100" ht="15" customHeight="1"/>
    <row r="101" ht="15" customHeight="1"/>
    <row r="102" ht="15" customHeight="1"/>
  </sheetData>
  <mergeCells count="4">
    <mergeCell ref="B9:B10"/>
    <mergeCell ref="C9:F9"/>
    <mergeCell ref="B5:F6"/>
    <mergeCell ref="E8:F8"/>
  </mergeCells>
  <printOptions horizontalCentered="1"/>
  <pageMargins left="0.25" right="0.21" top="0.32" bottom="0.37" header="0.17" footer="0.16"/>
  <pageSetup paperSize="9" scale="85" firstPageNumber="5" orientation="portrait" useFirstPageNumber="1" r:id="rId1"/>
  <headerFooter alignWithMargins="0">
    <oddFooter>&amp;C&amp;P</oddFooter>
  </headerFooter>
  <colBreaks count="1" manualBreakCount="1">
    <brk id="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M179"/>
  <sheetViews>
    <sheetView topLeftCell="A7" zoomScaleSheetLayoutView="80" workbookViewId="0">
      <selection activeCell="F7" sqref="F1:F1048576"/>
    </sheetView>
  </sheetViews>
  <sheetFormatPr defaultColWidth="9.109375" defaultRowHeight="17.399999999999999"/>
  <cols>
    <col min="1" max="1" width="4.88671875" style="362" customWidth="1"/>
    <col min="2" max="4" width="4.109375" style="362" customWidth="1"/>
    <col min="5" max="5" width="61.44140625" style="363" customWidth="1"/>
    <col min="6" max="6" width="4.88671875" style="363" hidden="1" customWidth="1"/>
    <col min="7" max="7" width="15.109375" style="363" customWidth="1"/>
    <col min="8" max="8" width="14.44140625" style="363" customWidth="1"/>
    <col min="9" max="9" width="15.109375" style="362" customWidth="1"/>
    <col min="10" max="10" width="17.33203125" style="410" bestFit="1" customWidth="1"/>
    <col min="11" max="11" width="15.6640625" style="410" customWidth="1"/>
    <col min="12" max="12" width="17.6640625" style="410" bestFit="1" customWidth="1"/>
    <col min="13" max="13" width="9.109375" style="365"/>
    <col min="14" max="16384" width="9.109375" style="362"/>
  </cols>
  <sheetData>
    <row r="1" spans="2:12" ht="66.75" customHeight="1">
      <c r="C1" s="363"/>
      <c r="D1" s="363"/>
      <c r="F1" s="454"/>
      <c r="G1" s="454"/>
      <c r="H1" s="572" t="s">
        <v>911</v>
      </c>
      <c r="I1" s="572"/>
      <c r="J1" s="364"/>
      <c r="K1" s="364"/>
      <c r="L1" s="364"/>
    </row>
    <row r="2" spans="2:12" ht="13.5" hidden="1" customHeight="1">
      <c r="C2" s="363"/>
      <c r="D2" s="363"/>
      <c r="F2" s="454"/>
      <c r="G2" s="454"/>
      <c r="H2" s="454"/>
      <c r="I2" s="454"/>
      <c r="J2" s="364"/>
      <c r="K2" s="364"/>
      <c r="L2" s="364"/>
    </row>
    <row r="3" spans="2:12" ht="13.5" hidden="1" customHeight="1">
      <c r="C3" s="363"/>
      <c r="D3" s="363"/>
      <c r="F3" s="454"/>
      <c r="G3" s="454"/>
      <c r="H3" s="454"/>
      <c r="I3" s="454"/>
      <c r="J3" s="364"/>
      <c r="K3" s="364"/>
      <c r="L3" s="364"/>
    </row>
    <row r="4" spans="2:12" ht="13.5" hidden="1" customHeight="1">
      <c r="C4" s="363"/>
      <c r="D4" s="363"/>
      <c r="F4" s="454"/>
      <c r="G4" s="454"/>
      <c r="H4" s="454"/>
      <c r="I4" s="454"/>
      <c r="J4" s="364"/>
      <c r="K4" s="364"/>
      <c r="L4" s="364"/>
    </row>
    <row r="5" spans="2:12" ht="13.5" hidden="1" customHeight="1">
      <c r="C5" s="363"/>
      <c r="D5" s="363"/>
      <c r="F5" s="365"/>
      <c r="G5" s="365"/>
      <c r="H5" s="365"/>
      <c r="I5" s="365"/>
      <c r="J5" s="364"/>
      <c r="K5" s="364"/>
      <c r="L5" s="364"/>
    </row>
    <row r="6" spans="2:12" ht="20.25" customHeight="1">
      <c r="C6" s="363"/>
      <c r="D6" s="363"/>
      <c r="F6" s="365"/>
      <c r="G6" s="365"/>
      <c r="H6" s="365"/>
      <c r="I6" s="455" t="s">
        <v>803</v>
      </c>
      <c r="J6" s="364"/>
      <c r="K6" s="364"/>
      <c r="L6" s="364"/>
    </row>
    <row r="7" spans="2:12" ht="20.25" customHeight="1">
      <c r="C7" s="363"/>
      <c r="D7" s="363"/>
      <c r="F7" s="365"/>
      <c r="G7" s="365"/>
      <c r="H7" s="365"/>
      <c r="I7" s="365"/>
      <c r="J7" s="364"/>
      <c r="K7" s="364"/>
      <c r="L7" s="364"/>
    </row>
    <row r="8" spans="2:12" ht="132" customHeight="1">
      <c r="B8" s="573" t="s">
        <v>912</v>
      </c>
      <c r="C8" s="573"/>
      <c r="D8" s="573"/>
      <c r="E8" s="573"/>
      <c r="F8" s="573"/>
      <c r="G8" s="573"/>
      <c r="H8" s="573"/>
      <c r="I8" s="573"/>
      <c r="J8" s="366"/>
      <c r="K8" s="364"/>
      <c r="L8" s="364"/>
    </row>
    <row r="9" spans="2:12" hidden="1">
      <c r="B9" s="367"/>
      <c r="C9" s="367"/>
      <c r="D9" s="367"/>
      <c r="E9" s="367"/>
      <c r="F9" s="367"/>
      <c r="G9" s="367"/>
      <c r="H9" s="367"/>
      <c r="I9" s="367"/>
      <c r="J9" s="364"/>
      <c r="K9" s="364"/>
      <c r="L9" s="364"/>
    </row>
    <row r="10" spans="2:12" ht="21" customHeight="1" thickBot="1">
      <c r="B10" s="368"/>
      <c r="C10" s="368"/>
      <c r="D10" s="368"/>
      <c r="E10" s="368"/>
      <c r="F10" s="368"/>
      <c r="G10" s="368"/>
      <c r="H10" s="574" t="s">
        <v>7</v>
      </c>
      <c r="I10" s="574"/>
      <c r="J10" s="364"/>
      <c r="K10" s="364"/>
      <c r="L10" s="364"/>
    </row>
    <row r="11" spans="2:12" ht="47.25" customHeight="1">
      <c r="B11" s="575" t="s">
        <v>117</v>
      </c>
      <c r="C11" s="577" t="s">
        <v>118</v>
      </c>
      <c r="D11" s="577" t="s">
        <v>119</v>
      </c>
      <c r="E11" s="579" t="s">
        <v>804</v>
      </c>
      <c r="F11" s="581" t="s">
        <v>805</v>
      </c>
      <c r="G11" s="581"/>
      <c r="H11" s="581"/>
      <c r="I11" s="582"/>
      <c r="J11" s="364"/>
      <c r="K11" s="364"/>
      <c r="L11" s="364"/>
    </row>
    <row r="12" spans="2:12" ht="57.75" customHeight="1">
      <c r="B12" s="576"/>
      <c r="C12" s="578"/>
      <c r="D12" s="578"/>
      <c r="E12" s="580"/>
      <c r="F12" s="369" t="s">
        <v>152</v>
      </c>
      <c r="G12" s="369" t="s">
        <v>806</v>
      </c>
      <c r="H12" s="369" t="s">
        <v>807</v>
      </c>
      <c r="I12" s="370" t="s">
        <v>808</v>
      </c>
      <c r="J12" s="364"/>
      <c r="K12" s="364"/>
      <c r="L12" s="364"/>
    </row>
    <row r="13" spans="2:12" ht="17.25" customHeight="1">
      <c r="B13" s="371"/>
      <c r="C13" s="372"/>
      <c r="D13" s="373"/>
      <c r="E13" s="374" t="s">
        <v>121</v>
      </c>
      <c r="F13" s="375">
        <f>F15</f>
        <v>2238777.8000000003</v>
      </c>
      <c r="G13" s="375">
        <f>G15</f>
        <v>4186849.5</v>
      </c>
      <c r="H13" s="375">
        <f>H15</f>
        <v>6134920.5999999996</v>
      </c>
      <c r="I13" s="376">
        <f>I15</f>
        <v>8114698.0898149991</v>
      </c>
      <c r="J13" s="377">
        <f>I13/4</f>
        <v>2028674.5224537498</v>
      </c>
      <c r="K13" s="378">
        <f>J13*2</f>
        <v>4057349.0449074996</v>
      </c>
      <c r="L13" s="377">
        <f>J13+K13</f>
        <v>6086023.5673612496</v>
      </c>
    </row>
    <row r="14" spans="2:12">
      <c r="B14" s="371"/>
      <c r="C14" s="373"/>
      <c r="D14" s="373"/>
      <c r="E14" s="374" t="s">
        <v>30</v>
      </c>
      <c r="F14" s="375"/>
      <c r="G14" s="375"/>
      <c r="H14" s="375"/>
      <c r="I14" s="376"/>
      <c r="J14" s="377">
        <f t="shared" ref="J14:J77" si="0">I14/4</f>
        <v>0</v>
      </c>
      <c r="K14" s="378">
        <f t="shared" ref="K14:K77" si="1">J14*2</f>
        <v>0</v>
      </c>
      <c r="L14" s="377">
        <f t="shared" ref="L14:L77" si="2">J14+K14</f>
        <v>0</v>
      </c>
    </row>
    <row r="15" spans="2:12" ht="59.25" customHeight="1">
      <c r="B15" s="379" t="s">
        <v>70</v>
      </c>
      <c r="C15" s="373"/>
      <c r="D15" s="373"/>
      <c r="E15" s="380" t="s">
        <v>122</v>
      </c>
      <c r="F15" s="375">
        <f>F17</f>
        <v>2238777.8000000003</v>
      </c>
      <c r="G15" s="375">
        <f>G17</f>
        <v>4186849.5</v>
      </c>
      <c r="H15" s="375">
        <f>H17</f>
        <v>6134920.5999999996</v>
      </c>
      <c r="I15" s="376">
        <f>I17</f>
        <v>8114698.0898149991</v>
      </c>
      <c r="J15" s="377">
        <f t="shared" si="0"/>
        <v>2028674.5224537498</v>
      </c>
      <c r="K15" s="378">
        <f t="shared" si="1"/>
        <v>4057349.0449074996</v>
      </c>
      <c r="L15" s="377">
        <f t="shared" si="2"/>
        <v>6086023.5673612496</v>
      </c>
    </row>
    <row r="16" spans="2:12">
      <c r="B16" s="371"/>
      <c r="C16" s="373"/>
      <c r="D16" s="373"/>
      <c r="E16" s="374" t="s">
        <v>30</v>
      </c>
      <c r="F16" s="381"/>
      <c r="G16" s="381"/>
      <c r="H16" s="381"/>
      <c r="I16" s="382"/>
      <c r="J16" s="377">
        <f t="shared" si="0"/>
        <v>0</v>
      </c>
      <c r="K16" s="378">
        <f t="shared" si="1"/>
        <v>0</v>
      </c>
      <c r="L16" s="377">
        <f t="shared" si="2"/>
        <v>0</v>
      </c>
    </row>
    <row r="17" spans="1:13" ht="36.75" customHeight="1">
      <c r="B17" s="371"/>
      <c r="C17" s="373" t="s">
        <v>69</v>
      </c>
      <c r="D17" s="373"/>
      <c r="E17" s="383" t="s">
        <v>123</v>
      </c>
      <c r="F17" s="375">
        <f>F19</f>
        <v>2238777.8000000003</v>
      </c>
      <c r="G17" s="375">
        <f>G19</f>
        <v>4186849.5</v>
      </c>
      <c r="H17" s="375">
        <f>H19</f>
        <v>6134920.5999999996</v>
      </c>
      <c r="I17" s="376">
        <f>I19</f>
        <v>8114698.0898149991</v>
      </c>
      <c r="J17" s="377">
        <f t="shared" si="0"/>
        <v>2028674.5224537498</v>
      </c>
      <c r="K17" s="378">
        <f t="shared" si="1"/>
        <v>4057349.0449074996</v>
      </c>
      <c r="L17" s="377">
        <f t="shared" si="2"/>
        <v>6086023.5673612496</v>
      </c>
    </row>
    <row r="18" spans="1:13">
      <c r="B18" s="371"/>
      <c r="C18" s="373"/>
      <c r="D18" s="373"/>
      <c r="E18" s="374" t="s">
        <v>30</v>
      </c>
      <c r="F18" s="384"/>
      <c r="G18" s="384"/>
      <c r="H18" s="384"/>
      <c r="I18" s="382"/>
      <c r="J18" s="377">
        <f t="shared" si="0"/>
        <v>0</v>
      </c>
      <c r="K18" s="378">
        <f t="shared" si="1"/>
        <v>0</v>
      </c>
      <c r="L18" s="377">
        <f t="shared" si="2"/>
        <v>0</v>
      </c>
    </row>
    <row r="19" spans="1:13">
      <c r="B19" s="371"/>
      <c r="C19" s="373"/>
      <c r="D19" s="373" t="s">
        <v>69</v>
      </c>
      <c r="E19" s="374" t="s">
        <v>124</v>
      </c>
      <c r="F19" s="375">
        <f t="shared" ref="F19:I20" si="3">F20</f>
        <v>2238777.8000000003</v>
      </c>
      <c r="G19" s="375">
        <f t="shared" si="3"/>
        <v>4186849.5</v>
      </c>
      <c r="H19" s="375">
        <f t="shared" si="3"/>
        <v>6134920.5999999996</v>
      </c>
      <c r="I19" s="376">
        <f t="shared" si="3"/>
        <v>8114698.0898149991</v>
      </c>
      <c r="J19" s="377">
        <f t="shared" si="0"/>
        <v>2028674.5224537498</v>
      </c>
      <c r="K19" s="378">
        <f t="shared" si="1"/>
        <v>4057349.0449074996</v>
      </c>
      <c r="L19" s="377">
        <f t="shared" si="2"/>
        <v>6086023.5673612496</v>
      </c>
    </row>
    <row r="20" spans="1:13" s="387" customFormat="1" ht="117" customHeight="1">
      <c r="A20" s="362"/>
      <c r="B20" s="385"/>
      <c r="C20" s="386"/>
      <c r="D20" s="386"/>
      <c r="E20" s="383" t="s">
        <v>809</v>
      </c>
      <c r="F20" s="375">
        <f t="shared" si="3"/>
        <v>2238777.8000000003</v>
      </c>
      <c r="G20" s="375">
        <f t="shared" si="3"/>
        <v>4186849.5</v>
      </c>
      <c r="H20" s="375">
        <f t="shared" si="3"/>
        <v>6134920.5999999996</v>
      </c>
      <c r="I20" s="376">
        <f t="shared" si="3"/>
        <v>8114698.0898149991</v>
      </c>
      <c r="J20" s="377">
        <f t="shared" si="0"/>
        <v>2028674.5224537498</v>
      </c>
      <c r="K20" s="378">
        <f t="shared" si="1"/>
        <v>4057349.0449074996</v>
      </c>
      <c r="L20" s="377">
        <f t="shared" si="2"/>
        <v>6086023.5673612496</v>
      </c>
      <c r="M20" s="365"/>
    </row>
    <row r="21" spans="1:13" s="387" customFormat="1" ht="39.75" customHeight="1">
      <c r="A21" s="362"/>
      <c r="B21" s="385"/>
      <c r="C21" s="386"/>
      <c r="D21" s="386"/>
      <c r="E21" s="383" t="s">
        <v>1059</v>
      </c>
      <c r="F21" s="375">
        <f>F23+F29+F38+F42+F55+F59+F69+F87+F90+F99+F52</f>
        <v>2238777.8000000003</v>
      </c>
      <c r="G21" s="375">
        <f>G23+G29+G38+G42+G55+G59+G69+G87+G90+G99+G52</f>
        <v>4186849.5</v>
      </c>
      <c r="H21" s="375">
        <f>H23+H29+H38+H42+H55+H59+H69+H87+H90+H99+H52</f>
        <v>6134920.5999999996</v>
      </c>
      <c r="I21" s="375">
        <f>I23+I29+I38+I42+I55+I59+I69+I87+I90+I99+I52</f>
        <v>8114698.0898149991</v>
      </c>
      <c r="J21" s="377">
        <f t="shared" si="0"/>
        <v>2028674.5224537498</v>
      </c>
      <c r="K21" s="378">
        <f t="shared" si="1"/>
        <v>4057349.0449074996</v>
      </c>
      <c r="L21" s="377">
        <f t="shared" si="2"/>
        <v>6086023.5673612496</v>
      </c>
      <c r="M21" s="365"/>
    </row>
    <row r="22" spans="1:13" s="387" customFormat="1" ht="56.25" customHeight="1">
      <c r="A22" s="362"/>
      <c r="B22" s="385"/>
      <c r="C22" s="386"/>
      <c r="D22" s="386"/>
      <c r="E22" s="380" t="s">
        <v>810</v>
      </c>
      <c r="F22" s="388"/>
      <c r="G22" s="388"/>
      <c r="H22" s="388"/>
      <c r="I22" s="389"/>
      <c r="J22" s="377">
        <f t="shared" si="0"/>
        <v>0</v>
      </c>
      <c r="K22" s="378">
        <f t="shared" si="1"/>
        <v>0</v>
      </c>
      <c r="L22" s="377">
        <f t="shared" si="2"/>
        <v>0</v>
      </c>
      <c r="M22" s="365"/>
    </row>
    <row r="23" spans="1:13" s="387" customFormat="1" ht="22.5" hidden="1" customHeight="1">
      <c r="A23" s="362"/>
      <c r="B23" s="385"/>
      <c r="C23" s="386"/>
      <c r="D23" s="386"/>
      <c r="E23" s="390" t="s">
        <v>125</v>
      </c>
      <c r="F23" s="388">
        <f>SUM(F25+F27)</f>
        <v>1745792.6</v>
      </c>
      <c r="G23" s="388">
        <f>SUM(G25+G27)</f>
        <v>3461340.2</v>
      </c>
      <c r="H23" s="388">
        <f>SUM(H25+H27)</f>
        <v>5176888</v>
      </c>
      <c r="I23" s="391">
        <f>SUM(I25+I27)</f>
        <v>6887937.1000000006</v>
      </c>
      <c r="J23" s="377">
        <f t="shared" si="0"/>
        <v>1721984.2750000001</v>
      </c>
      <c r="K23" s="378">
        <f t="shared" si="1"/>
        <v>3443968.5500000003</v>
      </c>
      <c r="L23" s="377">
        <f t="shared" si="2"/>
        <v>5165952.8250000002</v>
      </c>
      <c r="M23" s="365"/>
    </row>
    <row r="24" spans="1:13" s="387" customFormat="1" hidden="1">
      <c r="A24" s="362"/>
      <c r="B24" s="385"/>
      <c r="C24" s="386"/>
      <c r="D24" s="386"/>
      <c r="E24" s="374" t="s">
        <v>30</v>
      </c>
      <c r="F24" s="388"/>
      <c r="G24" s="388"/>
      <c r="H24" s="388"/>
      <c r="I24" s="389"/>
      <c r="J24" s="377">
        <f t="shared" si="0"/>
        <v>0</v>
      </c>
      <c r="K24" s="378">
        <f t="shared" si="1"/>
        <v>0</v>
      </c>
      <c r="L24" s="377">
        <f t="shared" si="2"/>
        <v>0</v>
      </c>
      <c r="M24" s="365"/>
    </row>
    <row r="25" spans="1:13" s="387" customFormat="1" ht="40.5" customHeight="1">
      <c r="A25" s="362"/>
      <c r="B25" s="385"/>
      <c r="C25" s="386"/>
      <c r="D25" s="386"/>
      <c r="E25" s="390" t="s">
        <v>811</v>
      </c>
      <c r="F25" s="392">
        <v>1745792.6</v>
      </c>
      <c r="G25" s="392">
        <v>3461340.2</v>
      </c>
      <c r="H25" s="392">
        <v>5176888</v>
      </c>
      <c r="I25" s="391">
        <f>304692.5+6470021.4+7978.4+105244.8</f>
        <v>6887937.1000000006</v>
      </c>
      <c r="J25" s="377">
        <f t="shared" si="0"/>
        <v>1721984.2750000001</v>
      </c>
      <c r="K25" s="378">
        <f t="shared" si="1"/>
        <v>3443968.5500000003</v>
      </c>
      <c r="L25" s="377">
        <f t="shared" si="2"/>
        <v>5165952.8250000002</v>
      </c>
      <c r="M25" s="365"/>
    </row>
    <row r="26" spans="1:13" s="387" customFormat="1" ht="34.799999999999997" hidden="1">
      <c r="A26" s="362"/>
      <c r="B26" s="385"/>
      <c r="C26" s="386"/>
      <c r="D26" s="386"/>
      <c r="E26" s="390" t="s">
        <v>812</v>
      </c>
      <c r="F26" s="392"/>
      <c r="G26" s="392">
        <v>0</v>
      </c>
      <c r="H26" s="392">
        <v>0</v>
      </c>
      <c r="I26" s="391"/>
      <c r="J26" s="377">
        <f t="shared" si="0"/>
        <v>0</v>
      </c>
      <c r="K26" s="378">
        <f t="shared" si="1"/>
        <v>0</v>
      </c>
      <c r="L26" s="377">
        <f t="shared" si="2"/>
        <v>0</v>
      </c>
      <c r="M26" s="365"/>
    </row>
    <row r="27" spans="1:13" s="387" customFormat="1" ht="21.75" hidden="1" customHeight="1">
      <c r="A27" s="362"/>
      <c r="B27" s="385"/>
      <c r="C27" s="386"/>
      <c r="D27" s="386"/>
      <c r="E27" s="393" t="s">
        <v>813</v>
      </c>
      <c r="F27" s="392"/>
      <c r="G27" s="392"/>
      <c r="H27" s="392"/>
      <c r="I27" s="394"/>
      <c r="J27" s="377">
        <f t="shared" si="0"/>
        <v>0</v>
      </c>
      <c r="K27" s="378">
        <f t="shared" si="1"/>
        <v>0</v>
      </c>
      <c r="L27" s="377">
        <f t="shared" si="2"/>
        <v>0</v>
      </c>
      <c r="M27" s="365"/>
    </row>
    <row r="28" spans="1:13" s="387" customFormat="1" hidden="1">
      <c r="A28" s="362"/>
      <c r="B28" s="385"/>
      <c r="C28" s="386"/>
      <c r="D28" s="386"/>
      <c r="E28" s="390" t="s">
        <v>814</v>
      </c>
      <c r="F28" s="392">
        <f>SUM(I28/4)</f>
        <v>375176.625</v>
      </c>
      <c r="G28" s="392">
        <f>SUM(F28*2)</f>
        <v>750353.25</v>
      </c>
      <c r="H28" s="388">
        <v>1125530</v>
      </c>
      <c r="I28" s="391">
        <v>1500706.5</v>
      </c>
      <c r="J28" s="377">
        <f t="shared" si="0"/>
        <v>375176.625</v>
      </c>
      <c r="K28" s="378">
        <f t="shared" si="1"/>
        <v>750353.25</v>
      </c>
      <c r="L28" s="377">
        <f t="shared" si="2"/>
        <v>1125529.875</v>
      </c>
      <c r="M28" s="365"/>
    </row>
    <row r="29" spans="1:13" s="387" customFormat="1" hidden="1">
      <c r="A29" s="362"/>
      <c r="B29" s="385"/>
      <c r="C29" s="386"/>
      <c r="D29" s="386"/>
      <c r="E29" s="390" t="s">
        <v>163</v>
      </c>
      <c r="F29" s="388">
        <f>SUM(F32:F36)</f>
        <v>29835.7</v>
      </c>
      <c r="G29" s="388">
        <f>SUM(G32:G36)</f>
        <v>51931.499999999993</v>
      </c>
      <c r="H29" s="388">
        <f>SUM(H32:H36)</f>
        <v>74027.100000000006</v>
      </c>
      <c r="I29" s="391">
        <f>SUM(I32:I36)</f>
        <v>96093.599815000023</v>
      </c>
      <c r="J29" s="377">
        <f t="shared" si="0"/>
        <v>24023.399953750006</v>
      </c>
      <c r="K29" s="378">
        <f t="shared" si="1"/>
        <v>48046.799907500012</v>
      </c>
      <c r="L29" s="377">
        <f t="shared" si="2"/>
        <v>72070.199861250017</v>
      </c>
      <c r="M29" s="365"/>
    </row>
    <row r="30" spans="1:13" s="387" customFormat="1" hidden="1">
      <c r="A30" s="362"/>
      <c r="B30" s="385"/>
      <c r="C30" s="386"/>
      <c r="D30" s="386"/>
      <c r="E30" s="374" t="s">
        <v>30</v>
      </c>
      <c r="F30" s="388"/>
      <c r="G30" s="388"/>
      <c r="H30" s="388"/>
      <c r="I30" s="389"/>
      <c r="J30" s="377">
        <f t="shared" si="0"/>
        <v>0</v>
      </c>
      <c r="K30" s="378">
        <f t="shared" si="1"/>
        <v>0</v>
      </c>
      <c r="L30" s="377">
        <f t="shared" si="2"/>
        <v>0</v>
      </c>
      <c r="M30" s="365"/>
    </row>
    <row r="31" spans="1:13" s="387" customFormat="1" ht="34.799999999999997" hidden="1">
      <c r="A31" s="362"/>
      <c r="B31" s="385"/>
      <c r="C31" s="386"/>
      <c r="D31" s="386"/>
      <c r="E31" s="395" t="s">
        <v>815</v>
      </c>
      <c r="F31" s="388"/>
      <c r="G31" s="388"/>
      <c r="H31" s="388"/>
      <c r="I31" s="391"/>
      <c r="J31" s="377">
        <f t="shared" si="0"/>
        <v>0</v>
      </c>
      <c r="K31" s="378">
        <f t="shared" si="1"/>
        <v>0</v>
      </c>
      <c r="L31" s="377">
        <f t="shared" si="2"/>
        <v>0</v>
      </c>
      <c r="M31" s="365"/>
    </row>
    <row r="32" spans="1:13" s="387" customFormat="1" ht="21" customHeight="1">
      <c r="A32" s="362"/>
      <c r="B32" s="385"/>
      <c r="C32" s="386"/>
      <c r="D32" s="386"/>
      <c r="E32" s="395" t="s">
        <v>816</v>
      </c>
      <c r="F32" s="392">
        <v>12153.3</v>
      </c>
      <c r="G32" s="392">
        <v>24306.6</v>
      </c>
      <c r="H32" s="392">
        <v>36459.9</v>
      </c>
      <c r="I32" s="394">
        <f>'N 8'!Q13</f>
        <v>48613.199815000007</v>
      </c>
      <c r="J32" s="377">
        <f t="shared" si="0"/>
        <v>12153.299953750002</v>
      </c>
      <c r="K32" s="378">
        <f t="shared" si="1"/>
        <v>24306.599907500004</v>
      </c>
      <c r="L32" s="377">
        <f t="shared" si="2"/>
        <v>36459.899861250007</v>
      </c>
      <c r="M32" s="365"/>
    </row>
    <row r="33" spans="1:13" s="387" customFormat="1" ht="22.5" customHeight="1">
      <c r="A33" s="362"/>
      <c r="B33" s="385"/>
      <c r="C33" s="386"/>
      <c r="D33" s="386"/>
      <c r="E33" s="395" t="s">
        <v>817</v>
      </c>
      <c r="F33" s="392">
        <v>866.1</v>
      </c>
      <c r="G33" s="392">
        <v>1732.3</v>
      </c>
      <c r="H33" s="392">
        <v>2598.4</v>
      </c>
      <c r="I33" s="394">
        <f>'N 8'!Q21</f>
        <v>3435.3</v>
      </c>
      <c r="J33" s="377">
        <f t="shared" si="0"/>
        <v>858.82500000000005</v>
      </c>
      <c r="K33" s="378">
        <f t="shared" si="1"/>
        <v>1717.65</v>
      </c>
      <c r="L33" s="377">
        <f t="shared" si="2"/>
        <v>2576.4750000000004</v>
      </c>
      <c r="M33" s="365"/>
    </row>
    <row r="34" spans="1:13" s="387" customFormat="1" ht="21.75" customHeight="1">
      <c r="A34" s="362"/>
      <c r="B34" s="385"/>
      <c r="C34" s="386"/>
      <c r="D34" s="386"/>
      <c r="E34" s="395" t="s">
        <v>818</v>
      </c>
      <c r="F34" s="392">
        <v>7460</v>
      </c>
      <c r="G34" s="392">
        <v>14920</v>
      </c>
      <c r="H34" s="392">
        <v>22380</v>
      </c>
      <c r="I34" s="394">
        <f>'N 8'!Q24</f>
        <v>29840</v>
      </c>
      <c r="J34" s="377">
        <f t="shared" si="0"/>
        <v>7460</v>
      </c>
      <c r="K34" s="378">
        <f t="shared" si="1"/>
        <v>14920</v>
      </c>
      <c r="L34" s="377">
        <f t="shared" si="2"/>
        <v>22380</v>
      </c>
      <c r="M34" s="365"/>
    </row>
    <row r="35" spans="1:13" s="387" customFormat="1" ht="21" customHeight="1">
      <c r="A35" s="362"/>
      <c r="B35" s="385"/>
      <c r="C35" s="386"/>
      <c r="D35" s="386"/>
      <c r="E35" s="395" t="s">
        <v>819</v>
      </c>
      <c r="F35" s="392">
        <v>7740</v>
      </c>
      <c r="G35" s="392">
        <v>7740</v>
      </c>
      <c r="H35" s="392">
        <v>7740</v>
      </c>
      <c r="I35" s="394">
        <f>'N 8'!Q29</f>
        <v>7740</v>
      </c>
      <c r="J35" s="377">
        <f t="shared" si="0"/>
        <v>1935</v>
      </c>
      <c r="K35" s="378">
        <f t="shared" si="1"/>
        <v>3870</v>
      </c>
      <c r="L35" s="377">
        <f t="shared" si="2"/>
        <v>5805</v>
      </c>
      <c r="M35" s="365"/>
    </row>
    <row r="36" spans="1:13" s="387" customFormat="1" ht="34.799999999999997">
      <c r="A36" s="362"/>
      <c r="B36" s="385"/>
      <c r="C36" s="386"/>
      <c r="D36" s="386"/>
      <c r="E36" s="395" t="s">
        <v>820</v>
      </c>
      <c r="F36" s="392">
        <v>1616.3</v>
      </c>
      <c r="G36" s="392">
        <v>3232.6</v>
      </c>
      <c r="H36" s="392">
        <v>4848.8</v>
      </c>
      <c r="I36" s="394">
        <f>'N 8'!Q32</f>
        <v>6465.1</v>
      </c>
      <c r="J36" s="377">
        <f t="shared" si="0"/>
        <v>1616.2750000000001</v>
      </c>
      <c r="K36" s="378">
        <f t="shared" si="1"/>
        <v>3232.55</v>
      </c>
      <c r="L36" s="377">
        <f t="shared" si="2"/>
        <v>4848.8250000000007</v>
      </c>
      <c r="M36" s="365"/>
    </row>
    <row r="37" spans="1:13" s="387" customFormat="1" hidden="1">
      <c r="A37" s="362"/>
      <c r="B37" s="385"/>
      <c r="C37" s="386"/>
      <c r="D37" s="386"/>
      <c r="E37" s="395" t="s">
        <v>821</v>
      </c>
      <c r="F37" s="388"/>
      <c r="G37" s="388"/>
      <c r="H37" s="388"/>
      <c r="I37" s="394"/>
      <c r="J37" s="377">
        <f t="shared" si="0"/>
        <v>0</v>
      </c>
      <c r="K37" s="378">
        <f t="shared" si="1"/>
        <v>0</v>
      </c>
      <c r="L37" s="377">
        <f t="shared" si="2"/>
        <v>0</v>
      </c>
      <c r="M37" s="365"/>
    </row>
    <row r="38" spans="1:13" s="387" customFormat="1" ht="38.25" hidden="1" customHeight="1">
      <c r="A38" s="362"/>
      <c r="B38" s="385"/>
      <c r="C38" s="386"/>
      <c r="D38" s="386"/>
      <c r="E38" s="390" t="s">
        <v>822</v>
      </c>
      <c r="F38" s="388">
        <f>SUM(F40:F41)</f>
        <v>12672.8</v>
      </c>
      <c r="G38" s="388">
        <f>SUM(G40:G41)</f>
        <v>25345.599999999999</v>
      </c>
      <c r="H38" s="388">
        <f>SUM(H40:H41)</f>
        <v>38018.300000000003</v>
      </c>
      <c r="I38" s="394">
        <f>I40+I41</f>
        <v>50691.100000000006</v>
      </c>
      <c r="J38" s="377">
        <f t="shared" si="0"/>
        <v>12672.775000000001</v>
      </c>
      <c r="K38" s="378">
        <f t="shared" si="1"/>
        <v>25345.550000000003</v>
      </c>
      <c r="L38" s="377">
        <f t="shared" si="2"/>
        <v>38018.325000000004</v>
      </c>
      <c r="M38" s="365"/>
    </row>
    <row r="39" spans="1:13" s="387" customFormat="1" ht="21" hidden="1" customHeight="1">
      <c r="A39" s="362"/>
      <c r="B39" s="385"/>
      <c r="C39" s="386"/>
      <c r="D39" s="386"/>
      <c r="E39" s="374" t="s">
        <v>30</v>
      </c>
      <c r="F39" s="392"/>
      <c r="G39" s="392"/>
      <c r="H39" s="392"/>
      <c r="I39" s="396"/>
      <c r="J39" s="377">
        <f t="shared" si="0"/>
        <v>0</v>
      </c>
      <c r="K39" s="378">
        <f t="shared" si="1"/>
        <v>0</v>
      </c>
      <c r="L39" s="377">
        <f t="shared" si="2"/>
        <v>0</v>
      </c>
      <c r="M39" s="365"/>
    </row>
    <row r="40" spans="1:13" s="387" customFormat="1" ht="28.5" customHeight="1">
      <c r="A40" s="362"/>
      <c r="B40" s="385"/>
      <c r="C40" s="386"/>
      <c r="D40" s="386"/>
      <c r="E40" s="390" t="s">
        <v>823</v>
      </c>
      <c r="F40" s="392">
        <v>10123.5</v>
      </c>
      <c r="G40" s="392">
        <v>22796.3</v>
      </c>
      <c r="H40" s="392">
        <v>35469</v>
      </c>
      <c r="I40" s="396">
        <v>48141.8</v>
      </c>
      <c r="J40" s="377">
        <f t="shared" si="0"/>
        <v>12035.45</v>
      </c>
      <c r="K40" s="378">
        <f t="shared" si="1"/>
        <v>24070.9</v>
      </c>
      <c r="L40" s="377">
        <f t="shared" si="2"/>
        <v>36106.350000000006</v>
      </c>
      <c r="M40" s="365"/>
    </row>
    <row r="41" spans="1:13" s="387" customFormat="1">
      <c r="A41" s="362"/>
      <c r="B41" s="385"/>
      <c r="C41" s="386"/>
      <c r="D41" s="386"/>
      <c r="E41" s="380" t="s">
        <v>824</v>
      </c>
      <c r="F41" s="392">
        <v>2549.3000000000002</v>
      </c>
      <c r="G41" s="392">
        <v>2549.3000000000002</v>
      </c>
      <c r="H41" s="392">
        <v>2549.3000000000002</v>
      </c>
      <c r="I41" s="396">
        <f>'N 8'!Q36</f>
        <v>2549.3000000000002</v>
      </c>
      <c r="J41" s="377">
        <f t="shared" si="0"/>
        <v>637.32500000000005</v>
      </c>
      <c r="K41" s="378">
        <f t="shared" si="1"/>
        <v>1274.6500000000001</v>
      </c>
      <c r="L41" s="377">
        <f t="shared" si="2"/>
        <v>1911.9750000000001</v>
      </c>
      <c r="M41" s="365"/>
    </row>
    <row r="42" spans="1:13" s="387" customFormat="1" ht="34.799999999999997" hidden="1">
      <c r="A42" s="362"/>
      <c r="B42" s="385"/>
      <c r="C42" s="386"/>
      <c r="D42" s="386"/>
      <c r="E42" s="390" t="s">
        <v>825</v>
      </c>
      <c r="F42" s="388">
        <f>SUM(F44:F51)</f>
        <v>7992.3</v>
      </c>
      <c r="G42" s="388">
        <f>SUM(G44:G51)</f>
        <v>15005.7</v>
      </c>
      <c r="H42" s="388">
        <f>SUM(H44:H51)</f>
        <v>22019</v>
      </c>
      <c r="I42" s="394">
        <f>SUM(I44:I51)</f>
        <v>29032.3</v>
      </c>
      <c r="J42" s="377">
        <f t="shared" si="0"/>
        <v>7258.0749999999998</v>
      </c>
      <c r="K42" s="378">
        <f t="shared" si="1"/>
        <v>14516.15</v>
      </c>
      <c r="L42" s="377">
        <f t="shared" si="2"/>
        <v>21774.224999999999</v>
      </c>
      <c r="M42" s="365"/>
    </row>
    <row r="43" spans="1:13" s="387" customFormat="1" ht="21" hidden="1" customHeight="1">
      <c r="A43" s="362"/>
      <c r="B43" s="385"/>
      <c r="C43" s="386"/>
      <c r="D43" s="386"/>
      <c r="E43" s="374" t="s">
        <v>30</v>
      </c>
      <c r="F43" s="392"/>
      <c r="G43" s="392"/>
      <c r="H43" s="392"/>
      <c r="I43" s="396"/>
      <c r="J43" s="377">
        <f t="shared" si="0"/>
        <v>0</v>
      </c>
      <c r="K43" s="378">
        <f t="shared" si="1"/>
        <v>0</v>
      </c>
      <c r="L43" s="377">
        <f t="shared" si="2"/>
        <v>0</v>
      </c>
      <c r="M43" s="365"/>
    </row>
    <row r="44" spans="1:13" s="387" customFormat="1" ht="20.25" customHeight="1">
      <c r="A44" s="362"/>
      <c r="B44" s="385"/>
      <c r="C44" s="386"/>
      <c r="D44" s="386"/>
      <c r="E44" s="395" t="s">
        <v>826</v>
      </c>
      <c r="F44" s="392">
        <v>100</v>
      </c>
      <c r="G44" s="392">
        <v>200</v>
      </c>
      <c r="H44" s="392">
        <v>300</v>
      </c>
      <c r="I44" s="396">
        <f>'N 8'!Q38</f>
        <v>400</v>
      </c>
      <c r="J44" s="377">
        <f t="shared" si="0"/>
        <v>100</v>
      </c>
      <c r="K44" s="378">
        <f t="shared" si="1"/>
        <v>200</v>
      </c>
      <c r="L44" s="377">
        <f t="shared" si="2"/>
        <v>300</v>
      </c>
      <c r="M44" s="365"/>
    </row>
    <row r="45" spans="1:13" s="387" customFormat="1" ht="21.75" hidden="1" customHeight="1">
      <c r="A45" s="362"/>
      <c r="B45" s="385"/>
      <c r="C45" s="386"/>
      <c r="D45" s="386"/>
      <c r="E45" s="395" t="s">
        <v>827</v>
      </c>
      <c r="F45" s="392"/>
      <c r="G45" s="392"/>
      <c r="H45" s="392"/>
      <c r="I45" s="396"/>
      <c r="J45" s="377">
        <f t="shared" si="0"/>
        <v>0</v>
      </c>
      <c r="K45" s="378">
        <f t="shared" si="1"/>
        <v>0</v>
      </c>
      <c r="L45" s="377">
        <f t="shared" si="2"/>
        <v>0</v>
      </c>
      <c r="M45" s="365"/>
    </row>
    <row r="46" spans="1:13" s="387" customFormat="1" ht="42" hidden="1" customHeight="1">
      <c r="A46" s="362"/>
      <c r="B46" s="385"/>
      <c r="C46" s="386"/>
      <c r="D46" s="386"/>
      <c r="E46" s="395" t="s">
        <v>828</v>
      </c>
      <c r="F46" s="392"/>
      <c r="G46" s="392"/>
      <c r="H46" s="392"/>
      <c r="I46" s="396"/>
      <c r="J46" s="377">
        <f t="shared" si="0"/>
        <v>0</v>
      </c>
      <c r="K46" s="378">
        <f t="shared" si="1"/>
        <v>0</v>
      </c>
      <c r="L46" s="377">
        <f t="shared" si="2"/>
        <v>0</v>
      </c>
      <c r="M46" s="365"/>
    </row>
    <row r="47" spans="1:13" s="387" customFormat="1">
      <c r="A47" s="362"/>
      <c r="B47" s="385"/>
      <c r="C47" s="386"/>
      <c r="D47" s="386"/>
      <c r="E47" s="395" t="s">
        <v>829</v>
      </c>
      <c r="F47" s="392">
        <v>6118.3</v>
      </c>
      <c r="G47" s="392">
        <v>12236.7</v>
      </c>
      <c r="H47" s="392">
        <v>18355</v>
      </c>
      <c r="I47" s="396">
        <f>'N 8'!Q40</f>
        <v>24473.3</v>
      </c>
      <c r="J47" s="377">
        <f t="shared" si="0"/>
        <v>6118.3249999999998</v>
      </c>
      <c r="K47" s="378">
        <f t="shared" si="1"/>
        <v>12236.65</v>
      </c>
      <c r="L47" s="377">
        <f t="shared" si="2"/>
        <v>18354.974999999999</v>
      </c>
      <c r="M47" s="365"/>
    </row>
    <row r="48" spans="1:13" s="387" customFormat="1" hidden="1">
      <c r="A48" s="362"/>
      <c r="B48" s="385"/>
      <c r="C48" s="386"/>
      <c r="D48" s="386"/>
      <c r="E48" s="397" t="s">
        <v>830</v>
      </c>
      <c r="F48" s="392"/>
      <c r="G48" s="392"/>
      <c r="H48" s="392"/>
      <c r="I48" s="396"/>
      <c r="J48" s="377">
        <f t="shared" si="0"/>
        <v>0</v>
      </c>
      <c r="K48" s="378">
        <f t="shared" si="1"/>
        <v>0</v>
      </c>
      <c r="L48" s="377">
        <f t="shared" si="2"/>
        <v>0</v>
      </c>
      <c r="M48" s="365"/>
    </row>
    <row r="49" spans="1:13" s="387" customFormat="1" ht="40.5" customHeight="1">
      <c r="A49" s="362"/>
      <c r="B49" s="385"/>
      <c r="C49" s="386"/>
      <c r="D49" s="386"/>
      <c r="E49" s="395" t="s">
        <v>831</v>
      </c>
      <c r="F49" s="392">
        <v>500</v>
      </c>
      <c r="G49" s="392">
        <v>500</v>
      </c>
      <c r="H49" s="392">
        <v>500</v>
      </c>
      <c r="I49" s="396">
        <f>'N 8'!Q45</f>
        <v>500</v>
      </c>
      <c r="J49" s="377">
        <f t="shared" si="0"/>
        <v>125</v>
      </c>
      <c r="K49" s="378">
        <f t="shared" si="1"/>
        <v>250</v>
      </c>
      <c r="L49" s="377">
        <f t="shared" si="2"/>
        <v>375</v>
      </c>
      <c r="M49" s="365"/>
    </row>
    <row r="50" spans="1:13" s="387" customFormat="1" ht="21" customHeight="1">
      <c r="A50" s="362"/>
      <c r="B50" s="385"/>
      <c r="C50" s="386"/>
      <c r="D50" s="386"/>
      <c r="E50" s="395" t="s">
        <v>832</v>
      </c>
      <c r="F50" s="392">
        <v>979</v>
      </c>
      <c r="G50" s="392">
        <v>1479</v>
      </c>
      <c r="H50" s="392">
        <v>1979</v>
      </c>
      <c r="I50" s="396">
        <f>'N 8'!Q47</f>
        <v>2479</v>
      </c>
      <c r="J50" s="377">
        <f t="shared" si="0"/>
        <v>619.75</v>
      </c>
      <c r="K50" s="378">
        <f t="shared" si="1"/>
        <v>1239.5</v>
      </c>
      <c r="L50" s="377">
        <f t="shared" si="2"/>
        <v>1859.25</v>
      </c>
      <c r="M50" s="365"/>
    </row>
    <row r="51" spans="1:13" s="387" customFormat="1" ht="21.75" customHeight="1">
      <c r="A51" s="362"/>
      <c r="B51" s="385"/>
      <c r="C51" s="386"/>
      <c r="D51" s="386"/>
      <c r="E51" s="395" t="s">
        <v>833</v>
      </c>
      <c r="F51" s="392">
        <v>295</v>
      </c>
      <c r="G51" s="392">
        <v>590</v>
      </c>
      <c r="H51" s="392">
        <v>885</v>
      </c>
      <c r="I51" s="396">
        <f>'N 8'!Q52</f>
        <v>1180</v>
      </c>
      <c r="J51" s="377">
        <f t="shared" si="0"/>
        <v>295</v>
      </c>
      <c r="K51" s="378">
        <f t="shared" si="1"/>
        <v>590</v>
      </c>
      <c r="L51" s="377">
        <f t="shared" si="2"/>
        <v>885</v>
      </c>
      <c r="M51" s="365"/>
    </row>
    <row r="52" spans="1:13" s="387" customFormat="1" ht="34.799999999999997" hidden="1">
      <c r="A52" s="362"/>
      <c r="B52" s="385"/>
      <c r="C52" s="386"/>
      <c r="D52" s="386"/>
      <c r="E52" s="398" t="s">
        <v>834</v>
      </c>
      <c r="F52" s="392">
        <f>SUM(F54)</f>
        <v>228</v>
      </c>
      <c r="G52" s="392">
        <f>SUM(G54)</f>
        <v>228</v>
      </c>
      <c r="H52" s="392">
        <f>SUM(H54)</f>
        <v>228</v>
      </c>
      <c r="I52" s="396">
        <f>SUM(I54)</f>
        <v>228</v>
      </c>
      <c r="J52" s="377">
        <f t="shared" si="0"/>
        <v>57</v>
      </c>
      <c r="K52" s="378">
        <f t="shared" si="1"/>
        <v>114</v>
      </c>
      <c r="L52" s="377">
        <f t="shared" si="2"/>
        <v>171</v>
      </c>
      <c r="M52" s="365"/>
    </row>
    <row r="53" spans="1:13" s="387" customFormat="1" hidden="1">
      <c r="A53" s="362"/>
      <c r="B53" s="385"/>
      <c r="C53" s="386"/>
      <c r="D53" s="386"/>
      <c r="E53" s="374" t="s">
        <v>30</v>
      </c>
      <c r="F53" s="392"/>
      <c r="G53" s="392"/>
      <c r="H53" s="392"/>
      <c r="I53" s="396"/>
      <c r="J53" s="377">
        <f t="shared" si="0"/>
        <v>0</v>
      </c>
      <c r="K53" s="378">
        <f t="shared" si="1"/>
        <v>0</v>
      </c>
      <c r="L53" s="377">
        <f t="shared" si="2"/>
        <v>0</v>
      </c>
      <c r="M53" s="365"/>
    </row>
    <row r="54" spans="1:13" s="387" customFormat="1">
      <c r="A54" s="362"/>
      <c r="B54" s="385"/>
      <c r="C54" s="386"/>
      <c r="D54" s="386"/>
      <c r="E54" s="395" t="s">
        <v>835</v>
      </c>
      <c r="F54" s="392">
        <v>228</v>
      </c>
      <c r="G54" s="392">
        <v>228</v>
      </c>
      <c r="H54" s="392">
        <v>228</v>
      </c>
      <c r="I54" s="396">
        <f>'N 8'!Q54</f>
        <v>228</v>
      </c>
      <c r="J54" s="377">
        <f t="shared" si="0"/>
        <v>57</v>
      </c>
      <c r="K54" s="378">
        <f t="shared" si="1"/>
        <v>114</v>
      </c>
      <c r="L54" s="377">
        <f t="shared" si="2"/>
        <v>171</v>
      </c>
      <c r="M54" s="365"/>
    </row>
    <row r="55" spans="1:13" s="387" customFormat="1" ht="40.5" hidden="1" customHeight="1">
      <c r="A55" s="362"/>
      <c r="B55" s="385"/>
      <c r="C55" s="386"/>
      <c r="D55" s="386"/>
      <c r="E55" s="390" t="s">
        <v>836</v>
      </c>
      <c r="F55" s="388">
        <f>SUM(F57:F58)</f>
        <v>51504.6</v>
      </c>
      <c r="G55" s="388">
        <f>SUM(G57:G58)</f>
        <v>65791.5</v>
      </c>
      <c r="H55" s="388">
        <f>SUM(H57:H58)</f>
        <v>79225.600000000006</v>
      </c>
      <c r="I55" s="394">
        <f>SUM(I57:I58)</f>
        <v>86731.8</v>
      </c>
      <c r="J55" s="377">
        <f t="shared" si="0"/>
        <v>21682.95</v>
      </c>
      <c r="K55" s="378">
        <f t="shared" si="1"/>
        <v>43365.9</v>
      </c>
      <c r="L55" s="377">
        <f t="shared" si="2"/>
        <v>65048.850000000006</v>
      </c>
      <c r="M55" s="365"/>
    </row>
    <row r="56" spans="1:13" s="387" customFormat="1" hidden="1">
      <c r="A56" s="362"/>
      <c r="B56" s="385"/>
      <c r="C56" s="386"/>
      <c r="D56" s="386"/>
      <c r="E56" s="374" t="s">
        <v>30</v>
      </c>
      <c r="F56" s="388"/>
      <c r="G56" s="388"/>
      <c r="H56" s="388"/>
      <c r="I56" s="396"/>
      <c r="J56" s="377">
        <f t="shared" si="0"/>
        <v>0</v>
      </c>
      <c r="K56" s="378">
        <f t="shared" si="1"/>
        <v>0</v>
      </c>
      <c r="L56" s="377">
        <f t="shared" si="2"/>
        <v>0</v>
      </c>
      <c r="M56" s="365"/>
    </row>
    <row r="57" spans="1:13" s="387" customFormat="1" ht="40.5" customHeight="1">
      <c r="A57" s="362"/>
      <c r="B57" s="385"/>
      <c r="C57" s="386"/>
      <c r="D57" s="386"/>
      <c r="E57" s="380" t="s">
        <v>837</v>
      </c>
      <c r="F57" s="392">
        <v>43359.5</v>
      </c>
      <c r="G57" s="392">
        <v>50349.1</v>
      </c>
      <c r="H57" s="392">
        <v>56486</v>
      </c>
      <c r="I57" s="396">
        <f>'N 8'!Q57</f>
        <v>56694.9</v>
      </c>
      <c r="J57" s="377">
        <f t="shared" si="0"/>
        <v>14173.725</v>
      </c>
      <c r="K57" s="378">
        <f t="shared" si="1"/>
        <v>28347.45</v>
      </c>
      <c r="L57" s="377">
        <f t="shared" si="2"/>
        <v>42521.175000000003</v>
      </c>
      <c r="M57" s="365"/>
    </row>
    <row r="58" spans="1:13" s="387" customFormat="1" ht="42" customHeight="1">
      <c r="A58" s="362"/>
      <c r="B58" s="385"/>
      <c r="C58" s="386"/>
      <c r="D58" s="386"/>
      <c r="E58" s="380" t="s">
        <v>838</v>
      </c>
      <c r="F58" s="392">
        <v>8145.1</v>
      </c>
      <c r="G58" s="392">
        <v>15442.4</v>
      </c>
      <c r="H58" s="392">
        <v>22739.599999999999</v>
      </c>
      <c r="I58" s="396">
        <f>'N 8'!Q63</f>
        <v>30036.899999999998</v>
      </c>
      <c r="J58" s="377">
        <f t="shared" si="0"/>
        <v>7509.2249999999995</v>
      </c>
      <c r="K58" s="378">
        <f t="shared" si="1"/>
        <v>15018.449999999999</v>
      </c>
      <c r="L58" s="377">
        <f t="shared" si="2"/>
        <v>22527.674999999999</v>
      </c>
      <c r="M58" s="365"/>
    </row>
    <row r="59" spans="1:13" s="387" customFormat="1" hidden="1">
      <c r="A59" s="362"/>
      <c r="B59" s="385"/>
      <c r="C59" s="386"/>
      <c r="D59" s="386"/>
      <c r="E59" s="390" t="s">
        <v>127</v>
      </c>
      <c r="F59" s="388">
        <f>SUM(F61:F68)</f>
        <v>140453.1</v>
      </c>
      <c r="G59" s="388">
        <f>SUM(G61:G68)</f>
        <v>278519.3</v>
      </c>
      <c r="H59" s="388">
        <f>SUM(H61:H68)</f>
        <v>413928.89999999997</v>
      </c>
      <c r="I59" s="394">
        <f>SUM(I61:I68)</f>
        <v>542385.29999999993</v>
      </c>
      <c r="J59" s="377">
        <f t="shared" si="0"/>
        <v>135596.32499999998</v>
      </c>
      <c r="K59" s="378">
        <f t="shared" si="1"/>
        <v>271192.64999999997</v>
      </c>
      <c r="L59" s="377">
        <f t="shared" si="2"/>
        <v>406788.97499999998</v>
      </c>
      <c r="M59" s="365"/>
    </row>
    <row r="60" spans="1:13" s="387" customFormat="1" hidden="1">
      <c r="A60" s="362"/>
      <c r="B60" s="385"/>
      <c r="C60" s="386"/>
      <c r="D60" s="386"/>
      <c r="E60" s="374" t="s">
        <v>30</v>
      </c>
      <c r="F60" s="388"/>
      <c r="G60" s="388"/>
      <c r="H60" s="388"/>
      <c r="I60" s="396"/>
      <c r="J60" s="377">
        <f t="shared" si="0"/>
        <v>0</v>
      </c>
      <c r="K60" s="378">
        <f t="shared" si="1"/>
        <v>0</v>
      </c>
      <c r="L60" s="377">
        <f t="shared" si="2"/>
        <v>0</v>
      </c>
      <c r="M60" s="365"/>
    </row>
    <row r="61" spans="1:13" s="387" customFormat="1" ht="20.25" customHeight="1">
      <c r="A61" s="362"/>
      <c r="B61" s="385"/>
      <c r="C61" s="386"/>
      <c r="D61" s="386"/>
      <c r="E61" s="395" t="s">
        <v>839</v>
      </c>
      <c r="F61" s="392">
        <v>20433.3</v>
      </c>
      <c r="G61" s="392">
        <v>40866.699999999997</v>
      </c>
      <c r="H61" s="392">
        <v>59165.5</v>
      </c>
      <c r="I61" s="396">
        <f>'N 8'!Q73+251.6</f>
        <v>80889.899999999994</v>
      </c>
      <c r="J61" s="377">
        <f t="shared" si="0"/>
        <v>20222.474999999999</v>
      </c>
      <c r="K61" s="378">
        <f t="shared" si="1"/>
        <v>40444.949999999997</v>
      </c>
      <c r="L61" s="377">
        <f t="shared" si="2"/>
        <v>60667.424999999996</v>
      </c>
      <c r="M61" s="365"/>
    </row>
    <row r="62" spans="1:13" s="387" customFormat="1" hidden="1">
      <c r="A62" s="362"/>
      <c r="B62" s="385"/>
      <c r="C62" s="386"/>
      <c r="D62" s="386"/>
      <c r="E62" s="395" t="s">
        <v>840</v>
      </c>
      <c r="F62" s="392"/>
      <c r="G62" s="392"/>
      <c r="H62" s="392"/>
      <c r="I62" s="396"/>
      <c r="J62" s="377">
        <f t="shared" si="0"/>
        <v>0</v>
      </c>
      <c r="K62" s="378">
        <f t="shared" si="1"/>
        <v>0</v>
      </c>
      <c r="L62" s="377">
        <f t="shared" si="2"/>
        <v>0</v>
      </c>
      <c r="M62" s="365"/>
    </row>
    <row r="63" spans="1:13" s="387" customFormat="1" ht="29.25" hidden="1" customHeight="1">
      <c r="A63" s="362"/>
      <c r="B63" s="385"/>
      <c r="C63" s="386"/>
      <c r="D63" s="386"/>
      <c r="E63" s="395" t="s">
        <v>841</v>
      </c>
      <c r="F63" s="392"/>
      <c r="G63" s="392"/>
      <c r="H63" s="392"/>
      <c r="I63" s="396"/>
      <c r="J63" s="377">
        <f t="shared" si="0"/>
        <v>0</v>
      </c>
      <c r="K63" s="378">
        <f t="shared" si="1"/>
        <v>0</v>
      </c>
      <c r="L63" s="377">
        <f t="shared" si="2"/>
        <v>0</v>
      </c>
      <c r="M63" s="365"/>
    </row>
    <row r="64" spans="1:13" s="387" customFormat="1" ht="20.25" customHeight="1">
      <c r="A64" s="362"/>
      <c r="B64" s="385"/>
      <c r="C64" s="386"/>
      <c r="D64" s="386"/>
      <c r="E64" s="399" t="s">
        <v>842</v>
      </c>
      <c r="F64" s="392">
        <v>87482.1</v>
      </c>
      <c r="G64" s="392">
        <v>174464.1</v>
      </c>
      <c r="H64" s="392">
        <v>260924.2</v>
      </c>
      <c r="I64" s="396">
        <f>'N 8'!Q178</f>
        <v>336021.89999999997</v>
      </c>
      <c r="J64" s="377">
        <f t="shared" si="0"/>
        <v>84005.474999999991</v>
      </c>
      <c r="K64" s="378">
        <f t="shared" si="1"/>
        <v>168010.94999999998</v>
      </c>
      <c r="L64" s="377">
        <f t="shared" si="2"/>
        <v>252016.42499999999</v>
      </c>
      <c r="M64" s="365"/>
    </row>
    <row r="65" spans="1:13" s="387" customFormat="1" ht="1.5" hidden="1" customHeight="1">
      <c r="A65" s="362"/>
      <c r="B65" s="385"/>
      <c r="C65" s="386"/>
      <c r="D65" s="386"/>
      <c r="E65" s="400" t="s">
        <v>843</v>
      </c>
      <c r="F65" s="392"/>
      <c r="G65" s="392"/>
      <c r="H65" s="392"/>
      <c r="I65" s="396"/>
      <c r="J65" s="377">
        <f t="shared" si="0"/>
        <v>0</v>
      </c>
      <c r="K65" s="378">
        <f t="shared" si="1"/>
        <v>0</v>
      </c>
      <c r="L65" s="377">
        <f t="shared" si="2"/>
        <v>0</v>
      </c>
      <c r="M65" s="365"/>
    </row>
    <row r="66" spans="1:13" s="387" customFormat="1" ht="21.75" customHeight="1">
      <c r="A66" s="362"/>
      <c r="B66" s="385"/>
      <c r="C66" s="386"/>
      <c r="D66" s="386"/>
      <c r="E66" s="399" t="s">
        <v>844</v>
      </c>
      <c r="F66" s="392">
        <v>740.7</v>
      </c>
      <c r="G66" s="392">
        <v>1481.4</v>
      </c>
      <c r="H66" s="392">
        <v>2222.1</v>
      </c>
      <c r="I66" s="396">
        <f>'N 8'!Q208</f>
        <v>2962.8000000000011</v>
      </c>
      <c r="J66" s="377">
        <f t="shared" si="0"/>
        <v>740.70000000000027</v>
      </c>
      <c r="K66" s="378">
        <f t="shared" si="1"/>
        <v>1481.4000000000005</v>
      </c>
      <c r="L66" s="377">
        <f t="shared" si="2"/>
        <v>2222.1000000000008</v>
      </c>
      <c r="M66" s="365"/>
    </row>
    <row r="67" spans="1:13" s="387" customFormat="1" ht="20.25" customHeight="1">
      <c r="A67" s="362"/>
      <c r="B67" s="385"/>
      <c r="C67" s="386"/>
      <c r="D67" s="386"/>
      <c r="E67" s="399" t="s">
        <v>845</v>
      </c>
      <c r="F67" s="392">
        <v>13846.7</v>
      </c>
      <c r="G67" s="392">
        <v>27693.5</v>
      </c>
      <c r="H67" s="392">
        <v>41540.300000000003</v>
      </c>
      <c r="I67" s="396">
        <f>'N 8'!Q226</f>
        <v>55370.600000000013</v>
      </c>
      <c r="J67" s="377">
        <f t="shared" si="0"/>
        <v>13842.650000000003</v>
      </c>
      <c r="K67" s="378">
        <f t="shared" si="1"/>
        <v>27685.300000000007</v>
      </c>
      <c r="L67" s="377">
        <f t="shared" si="2"/>
        <v>41527.950000000012</v>
      </c>
      <c r="M67" s="365"/>
    </row>
    <row r="68" spans="1:13" s="387" customFormat="1" ht="22.5" customHeight="1">
      <c r="A68" s="362"/>
      <c r="B68" s="385"/>
      <c r="C68" s="386"/>
      <c r="D68" s="386"/>
      <c r="E68" s="399" t="s">
        <v>846</v>
      </c>
      <c r="F68" s="392">
        <v>17950.3</v>
      </c>
      <c r="G68" s="392">
        <v>34013.599999999999</v>
      </c>
      <c r="H68" s="392">
        <v>50076.800000000003</v>
      </c>
      <c r="I68" s="396">
        <f>'N 8'!Q272</f>
        <v>67140.100000000006</v>
      </c>
      <c r="J68" s="377">
        <f t="shared" si="0"/>
        <v>16785.025000000001</v>
      </c>
      <c r="K68" s="378">
        <f t="shared" si="1"/>
        <v>33570.050000000003</v>
      </c>
      <c r="L68" s="377">
        <f t="shared" si="2"/>
        <v>50355.075000000004</v>
      </c>
      <c r="M68" s="365"/>
    </row>
    <row r="69" spans="1:13" s="387" customFormat="1" hidden="1">
      <c r="A69" s="362"/>
      <c r="B69" s="385"/>
      <c r="C69" s="386"/>
      <c r="D69" s="386"/>
      <c r="E69" s="390" t="s">
        <v>847</v>
      </c>
      <c r="F69" s="388">
        <f>SUM(F77)</f>
        <v>4875</v>
      </c>
      <c r="G69" s="388">
        <f>SUM(G77)</f>
        <v>9750</v>
      </c>
      <c r="H69" s="388">
        <f>SUM(H77)</f>
        <v>14625</v>
      </c>
      <c r="I69" s="394">
        <f>SUM(I77)</f>
        <v>19500</v>
      </c>
      <c r="J69" s="377">
        <f t="shared" si="0"/>
        <v>4875</v>
      </c>
      <c r="K69" s="378">
        <f t="shared" si="1"/>
        <v>9750</v>
      </c>
      <c r="L69" s="377">
        <f t="shared" si="2"/>
        <v>14625</v>
      </c>
      <c r="M69" s="365"/>
    </row>
    <row r="70" spans="1:13" s="387" customFormat="1" hidden="1">
      <c r="A70" s="362"/>
      <c r="B70" s="385"/>
      <c r="C70" s="386"/>
      <c r="D70" s="386"/>
      <c r="E70" s="390" t="s">
        <v>72</v>
      </c>
      <c r="F70" s="388"/>
      <c r="G70" s="388"/>
      <c r="H70" s="388"/>
      <c r="I70" s="396"/>
      <c r="J70" s="377">
        <f t="shared" si="0"/>
        <v>0</v>
      </c>
      <c r="K70" s="378">
        <f t="shared" si="1"/>
        <v>0</v>
      </c>
      <c r="L70" s="377">
        <f t="shared" si="2"/>
        <v>0</v>
      </c>
      <c r="M70" s="365"/>
    </row>
    <row r="71" spans="1:13" s="387" customFormat="1" hidden="1">
      <c r="A71" s="362"/>
      <c r="B71" s="385"/>
      <c r="C71" s="386"/>
      <c r="D71" s="386"/>
      <c r="E71" s="399" t="s">
        <v>848</v>
      </c>
      <c r="F71" s="388"/>
      <c r="G71" s="388"/>
      <c r="H71" s="388"/>
      <c r="I71" s="394"/>
      <c r="J71" s="377">
        <f t="shared" si="0"/>
        <v>0</v>
      </c>
      <c r="K71" s="378">
        <f t="shared" si="1"/>
        <v>0</v>
      </c>
      <c r="L71" s="377">
        <f t="shared" si="2"/>
        <v>0</v>
      </c>
      <c r="M71" s="365"/>
    </row>
    <row r="72" spans="1:13" s="387" customFormat="1" ht="34.799999999999997" hidden="1">
      <c r="A72" s="362"/>
      <c r="B72" s="385"/>
      <c r="C72" s="386"/>
      <c r="D72" s="386"/>
      <c r="E72" s="399" t="s">
        <v>849</v>
      </c>
      <c r="F72" s="388"/>
      <c r="G72" s="388"/>
      <c r="H72" s="388"/>
      <c r="I72" s="394"/>
      <c r="J72" s="377">
        <f t="shared" si="0"/>
        <v>0</v>
      </c>
      <c r="K72" s="378">
        <f t="shared" si="1"/>
        <v>0</v>
      </c>
      <c r="L72" s="377">
        <f t="shared" si="2"/>
        <v>0</v>
      </c>
      <c r="M72" s="365"/>
    </row>
    <row r="73" spans="1:13" s="387" customFormat="1" hidden="1">
      <c r="A73" s="362"/>
      <c r="B73" s="385"/>
      <c r="C73" s="386"/>
      <c r="D73" s="386"/>
      <c r="E73" s="399" t="s">
        <v>850</v>
      </c>
      <c r="F73" s="388"/>
      <c r="G73" s="388"/>
      <c r="H73" s="388"/>
      <c r="I73" s="394"/>
      <c r="J73" s="377">
        <f t="shared" si="0"/>
        <v>0</v>
      </c>
      <c r="K73" s="378">
        <f t="shared" si="1"/>
        <v>0</v>
      </c>
      <c r="L73" s="377">
        <f t="shared" si="2"/>
        <v>0</v>
      </c>
      <c r="M73" s="365"/>
    </row>
    <row r="74" spans="1:13" s="387" customFormat="1" hidden="1">
      <c r="A74" s="362"/>
      <c r="B74" s="385"/>
      <c r="C74" s="386"/>
      <c r="D74" s="386"/>
      <c r="E74" s="399" t="s">
        <v>52</v>
      </c>
      <c r="F74" s="388"/>
      <c r="G74" s="388"/>
      <c r="H74" s="388"/>
      <c r="I74" s="394"/>
      <c r="J74" s="377">
        <f t="shared" si="0"/>
        <v>0</v>
      </c>
      <c r="K74" s="378">
        <f t="shared" si="1"/>
        <v>0</v>
      </c>
      <c r="L74" s="377">
        <f t="shared" si="2"/>
        <v>0</v>
      </c>
      <c r="M74" s="365"/>
    </row>
    <row r="75" spans="1:13" s="387" customFormat="1" ht="34.799999999999997" hidden="1">
      <c r="A75" s="362"/>
      <c r="B75" s="385"/>
      <c r="C75" s="386"/>
      <c r="D75" s="386"/>
      <c r="E75" s="399" t="s">
        <v>851</v>
      </c>
      <c r="F75" s="388"/>
      <c r="G75" s="388"/>
      <c r="H75" s="388"/>
      <c r="I75" s="394"/>
      <c r="J75" s="377">
        <f t="shared" si="0"/>
        <v>0</v>
      </c>
      <c r="K75" s="378">
        <f t="shared" si="1"/>
        <v>0</v>
      </c>
      <c r="L75" s="377">
        <f t="shared" si="2"/>
        <v>0</v>
      </c>
      <c r="M75" s="365"/>
    </row>
    <row r="76" spans="1:13" s="387" customFormat="1" ht="34.799999999999997" hidden="1">
      <c r="A76" s="362"/>
      <c r="B76" s="385"/>
      <c r="C76" s="386"/>
      <c r="D76" s="386"/>
      <c r="E76" s="399" t="s">
        <v>852</v>
      </c>
      <c r="F76" s="388"/>
      <c r="G76" s="388"/>
      <c r="H76" s="388"/>
      <c r="I76" s="394"/>
      <c r="J76" s="377">
        <f t="shared" si="0"/>
        <v>0</v>
      </c>
      <c r="K76" s="378">
        <f t="shared" si="1"/>
        <v>0</v>
      </c>
      <c r="L76" s="377">
        <f t="shared" si="2"/>
        <v>0</v>
      </c>
      <c r="M76" s="365"/>
    </row>
    <row r="77" spans="1:13" s="387" customFormat="1" ht="40.5" hidden="1" customHeight="1">
      <c r="A77" s="362"/>
      <c r="B77" s="385"/>
      <c r="C77" s="386"/>
      <c r="D77" s="386"/>
      <c r="E77" s="399" t="s">
        <v>171</v>
      </c>
      <c r="F77" s="388">
        <f>SUM(F85)</f>
        <v>4875</v>
      </c>
      <c r="G77" s="388">
        <f>SUM(G85)</f>
        <v>9750</v>
      </c>
      <c r="H77" s="388">
        <f>SUM(H85)</f>
        <v>14625</v>
      </c>
      <c r="I77" s="394">
        <f>SUM(I85)</f>
        <v>19500</v>
      </c>
      <c r="J77" s="377">
        <f t="shared" si="0"/>
        <v>4875</v>
      </c>
      <c r="K77" s="378">
        <f t="shared" si="1"/>
        <v>9750</v>
      </c>
      <c r="L77" s="377">
        <f t="shared" si="2"/>
        <v>14625</v>
      </c>
      <c r="M77" s="365"/>
    </row>
    <row r="78" spans="1:13" s="387" customFormat="1" hidden="1">
      <c r="A78" s="362"/>
      <c r="B78" s="385"/>
      <c r="C78" s="386"/>
      <c r="D78" s="386"/>
      <c r="E78" s="399" t="s">
        <v>853</v>
      </c>
      <c r="F78" s="388"/>
      <c r="G78" s="388"/>
      <c r="H78" s="388"/>
      <c r="I78" s="394"/>
      <c r="J78" s="377">
        <f t="shared" ref="J78:J110" si="4">I78/4</f>
        <v>0</v>
      </c>
      <c r="K78" s="378">
        <f t="shared" ref="K78:K110" si="5">J78*2</f>
        <v>0</v>
      </c>
      <c r="L78" s="377">
        <f t="shared" ref="L78:L110" si="6">J78+K78</f>
        <v>0</v>
      </c>
      <c r="M78" s="365"/>
    </row>
    <row r="79" spans="1:13" s="387" customFormat="1" hidden="1">
      <c r="A79" s="362"/>
      <c r="B79" s="385"/>
      <c r="C79" s="386"/>
      <c r="D79" s="386"/>
      <c r="E79" s="399" t="s">
        <v>854</v>
      </c>
      <c r="F79" s="388"/>
      <c r="G79" s="388"/>
      <c r="H79" s="388"/>
      <c r="I79" s="394"/>
      <c r="J79" s="377">
        <f t="shared" si="4"/>
        <v>0</v>
      </c>
      <c r="K79" s="378">
        <f t="shared" si="5"/>
        <v>0</v>
      </c>
      <c r="L79" s="377">
        <f t="shared" si="6"/>
        <v>0</v>
      </c>
      <c r="M79" s="365"/>
    </row>
    <row r="80" spans="1:13" s="387" customFormat="1" ht="34.799999999999997" hidden="1">
      <c r="A80" s="362"/>
      <c r="B80" s="385"/>
      <c r="C80" s="386"/>
      <c r="D80" s="386"/>
      <c r="E80" s="399" t="s">
        <v>855</v>
      </c>
      <c r="F80" s="388"/>
      <c r="G80" s="388"/>
      <c r="H80" s="388"/>
      <c r="I80" s="394"/>
      <c r="J80" s="377">
        <f t="shared" si="4"/>
        <v>0</v>
      </c>
      <c r="K80" s="378">
        <f t="shared" si="5"/>
        <v>0</v>
      </c>
      <c r="L80" s="377">
        <f t="shared" si="6"/>
        <v>0</v>
      </c>
      <c r="M80" s="365"/>
    </row>
    <row r="81" spans="1:13" s="387" customFormat="1" ht="34.799999999999997" hidden="1">
      <c r="A81" s="362"/>
      <c r="B81" s="385"/>
      <c r="C81" s="386"/>
      <c r="D81" s="386"/>
      <c r="E81" s="399" t="s">
        <v>856</v>
      </c>
      <c r="F81" s="388"/>
      <c r="G81" s="388"/>
      <c r="H81" s="388"/>
      <c r="I81" s="394"/>
      <c r="J81" s="377">
        <f t="shared" si="4"/>
        <v>0</v>
      </c>
      <c r="K81" s="378">
        <f t="shared" si="5"/>
        <v>0</v>
      </c>
      <c r="L81" s="377">
        <f t="shared" si="6"/>
        <v>0</v>
      </c>
      <c r="M81" s="365"/>
    </row>
    <row r="82" spans="1:13" s="387" customFormat="1" hidden="1">
      <c r="A82" s="362"/>
      <c r="B82" s="385"/>
      <c r="C82" s="386"/>
      <c r="D82" s="386"/>
      <c r="E82" s="399" t="s">
        <v>857</v>
      </c>
      <c r="F82" s="388"/>
      <c r="G82" s="388"/>
      <c r="H82" s="388"/>
      <c r="I82" s="394"/>
      <c r="J82" s="377">
        <f t="shared" si="4"/>
        <v>0</v>
      </c>
      <c r="K82" s="378">
        <f t="shared" si="5"/>
        <v>0</v>
      </c>
      <c r="L82" s="377">
        <f t="shared" si="6"/>
        <v>0</v>
      </c>
      <c r="M82" s="365"/>
    </row>
    <row r="83" spans="1:13" s="387" customFormat="1" ht="34.799999999999997" hidden="1">
      <c r="A83" s="362"/>
      <c r="B83" s="385"/>
      <c r="C83" s="386"/>
      <c r="D83" s="386"/>
      <c r="E83" s="399" t="s">
        <v>858</v>
      </c>
      <c r="F83" s="388"/>
      <c r="G83" s="388"/>
      <c r="H83" s="388"/>
      <c r="I83" s="394"/>
      <c r="J83" s="377">
        <f t="shared" si="4"/>
        <v>0</v>
      </c>
      <c r="K83" s="378">
        <f t="shared" si="5"/>
        <v>0</v>
      </c>
      <c r="L83" s="377">
        <f t="shared" si="6"/>
        <v>0</v>
      </c>
      <c r="M83" s="365"/>
    </row>
    <row r="84" spans="1:13" s="387" customFormat="1" ht="34.799999999999997" hidden="1">
      <c r="A84" s="362"/>
      <c r="B84" s="385"/>
      <c r="C84" s="386"/>
      <c r="D84" s="386"/>
      <c r="E84" s="399" t="s">
        <v>859</v>
      </c>
      <c r="F84" s="388"/>
      <c r="G84" s="388"/>
      <c r="H84" s="388"/>
      <c r="I84" s="394"/>
      <c r="J84" s="377">
        <f t="shared" si="4"/>
        <v>0</v>
      </c>
      <c r="K84" s="378">
        <f t="shared" si="5"/>
        <v>0</v>
      </c>
      <c r="L84" s="377">
        <f t="shared" si="6"/>
        <v>0</v>
      </c>
      <c r="M84" s="365"/>
    </row>
    <row r="85" spans="1:13" s="387" customFormat="1">
      <c r="A85" s="362"/>
      <c r="B85" s="385"/>
      <c r="C85" s="386"/>
      <c r="D85" s="386"/>
      <c r="E85" s="399" t="s">
        <v>860</v>
      </c>
      <c r="F85" s="392">
        <v>4875</v>
      </c>
      <c r="G85" s="392">
        <v>9750</v>
      </c>
      <c r="H85" s="392">
        <v>14625</v>
      </c>
      <c r="I85" s="394">
        <f>11500+8000</f>
        <v>19500</v>
      </c>
      <c r="J85" s="377">
        <f t="shared" si="4"/>
        <v>4875</v>
      </c>
      <c r="K85" s="378">
        <f t="shared" si="5"/>
        <v>9750</v>
      </c>
      <c r="L85" s="377">
        <f t="shared" si="6"/>
        <v>14625</v>
      </c>
      <c r="M85" s="365"/>
    </row>
    <row r="86" spans="1:13" s="387" customFormat="1" hidden="1">
      <c r="A86" s="362"/>
      <c r="B86" s="385"/>
      <c r="C86" s="386"/>
      <c r="D86" s="386"/>
      <c r="E86" s="399" t="s">
        <v>861</v>
      </c>
      <c r="F86" s="384">
        <f>F87</f>
        <v>28146</v>
      </c>
      <c r="G86" s="384">
        <f>G87</f>
        <v>56292.1</v>
      </c>
      <c r="H86" s="384">
        <f>H87</f>
        <v>84438.1</v>
      </c>
      <c r="I86" s="394">
        <f>I87</f>
        <v>112584.2</v>
      </c>
      <c r="J86" s="377">
        <f t="shared" si="4"/>
        <v>28146.05</v>
      </c>
      <c r="K86" s="378">
        <f t="shared" si="5"/>
        <v>56292.1</v>
      </c>
      <c r="L86" s="377">
        <f t="shared" si="6"/>
        <v>84438.15</v>
      </c>
      <c r="M86" s="365"/>
    </row>
    <row r="87" spans="1:13" s="387" customFormat="1" ht="37.5" hidden="1" customHeight="1">
      <c r="A87" s="362"/>
      <c r="B87" s="385"/>
      <c r="C87" s="386"/>
      <c r="D87" s="386"/>
      <c r="E87" s="398" t="s">
        <v>862</v>
      </c>
      <c r="F87" s="388">
        <f>SUM(F89)</f>
        <v>28146</v>
      </c>
      <c r="G87" s="388">
        <f>SUM(G89)</f>
        <v>56292.1</v>
      </c>
      <c r="H87" s="388">
        <f>SUM(H89)</f>
        <v>84438.1</v>
      </c>
      <c r="I87" s="394">
        <f>SUM(I89)</f>
        <v>112584.2</v>
      </c>
      <c r="J87" s="377">
        <f t="shared" si="4"/>
        <v>28146.05</v>
      </c>
      <c r="K87" s="378">
        <f t="shared" si="5"/>
        <v>56292.1</v>
      </c>
      <c r="L87" s="377">
        <f t="shared" si="6"/>
        <v>84438.15</v>
      </c>
      <c r="M87" s="365"/>
    </row>
    <row r="88" spans="1:13" s="387" customFormat="1" hidden="1">
      <c r="A88" s="362"/>
      <c r="B88" s="385"/>
      <c r="C88" s="386"/>
      <c r="D88" s="386"/>
      <c r="E88" s="374" t="s">
        <v>30</v>
      </c>
      <c r="F88" s="392"/>
      <c r="G88" s="392"/>
      <c r="H88" s="392"/>
      <c r="I88" s="396"/>
      <c r="J88" s="377">
        <f t="shared" si="4"/>
        <v>0</v>
      </c>
      <c r="K88" s="378">
        <f t="shared" si="5"/>
        <v>0</v>
      </c>
      <c r="L88" s="377">
        <f t="shared" si="6"/>
        <v>0</v>
      </c>
      <c r="M88" s="365"/>
    </row>
    <row r="89" spans="1:13" s="387" customFormat="1" ht="22.5" customHeight="1">
      <c r="A89" s="362"/>
      <c r="B89" s="385"/>
      <c r="C89" s="386"/>
      <c r="D89" s="386"/>
      <c r="E89" s="399" t="s">
        <v>863</v>
      </c>
      <c r="F89" s="392">
        <v>28146</v>
      </c>
      <c r="G89" s="392">
        <v>56292.1</v>
      </c>
      <c r="H89" s="392">
        <v>84438.1</v>
      </c>
      <c r="I89" s="394">
        <f>12368.8+100215.4</f>
        <v>112584.2</v>
      </c>
      <c r="J89" s="377">
        <f t="shared" si="4"/>
        <v>28146.05</v>
      </c>
      <c r="K89" s="378">
        <f t="shared" si="5"/>
        <v>56292.1</v>
      </c>
      <c r="L89" s="377">
        <f t="shared" si="6"/>
        <v>84438.15</v>
      </c>
      <c r="M89" s="365"/>
    </row>
    <row r="90" spans="1:13" s="387" customFormat="1" hidden="1">
      <c r="A90" s="362"/>
      <c r="B90" s="385"/>
      <c r="C90" s="386"/>
      <c r="D90" s="386"/>
      <c r="E90" s="390" t="s">
        <v>187</v>
      </c>
      <c r="F90" s="392">
        <f>F92+F96</f>
        <v>5625.4</v>
      </c>
      <c r="G90" s="392">
        <f>G92+G96</f>
        <v>6952.8</v>
      </c>
      <c r="H90" s="392">
        <f>H92+H96</f>
        <v>8280.2000000000007</v>
      </c>
      <c r="I90" s="389">
        <f>I92+I96</f>
        <v>9607.6</v>
      </c>
      <c r="J90" s="377">
        <f t="shared" si="4"/>
        <v>2401.9</v>
      </c>
      <c r="K90" s="378">
        <f t="shared" si="5"/>
        <v>4803.8</v>
      </c>
      <c r="L90" s="377">
        <f t="shared" si="6"/>
        <v>7205.7000000000007</v>
      </c>
      <c r="M90" s="365"/>
    </row>
    <row r="91" spans="1:13" s="387" customFormat="1" hidden="1">
      <c r="A91" s="362"/>
      <c r="B91" s="385"/>
      <c r="C91" s="386"/>
      <c r="D91" s="386"/>
      <c r="E91" s="374" t="s">
        <v>30</v>
      </c>
      <c r="F91" s="388"/>
      <c r="G91" s="388"/>
      <c r="H91" s="388"/>
      <c r="I91" s="394"/>
      <c r="J91" s="377">
        <f t="shared" si="4"/>
        <v>0</v>
      </c>
      <c r="K91" s="378">
        <f t="shared" si="5"/>
        <v>0</v>
      </c>
      <c r="L91" s="377">
        <f t="shared" si="6"/>
        <v>0</v>
      </c>
      <c r="M91" s="365"/>
    </row>
    <row r="92" spans="1:13" s="387" customFormat="1" ht="75" hidden="1" customHeight="1">
      <c r="A92" s="362"/>
      <c r="B92" s="385"/>
      <c r="C92" s="386"/>
      <c r="D92" s="386"/>
      <c r="E92" s="390" t="s">
        <v>864</v>
      </c>
      <c r="F92" s="381">
        <f>F94+F95</f>
        <v>5125.3999999999996</v>
      </c>
      <c r="G92" s="381">
        <f>G94+G95</f>
        <v>6452.8</v>
      </c>
      <c r="H92" s="381">
        <f>H94+H95</f>
        <v>7780.2</v>
      </c>
      <c r="I92" s="396">
        <f>I94+I95</f>
        <v>9107.6</v>
      </c>
      <c r="J92" s="377">
        <f t="shared" si="4"/>
        <v>2276.9</v>
      </c>
      <c r="K92" s="378">
        <f t="shared" si="5"/>
        <v>4553.8</v>
      </c>
      <c r="L92" s="377">
        <f t="shared" si="6"/>
        <v>6830.7000000000007</v>
      </c>
      <c r="M92" s="401"/>
    </row>
    <row r="93" spans="1:13" s="387" customFormat="1" ht="19.5" hidden="1" customHeight="1">
      <c r="A93" s="362"/>
      <c r="B93" s="385"/>
      <c r="C93" s="386"/>
      <c r="D93" s="386"/>
      <c r="E93" s="390" t="s">
        <v>29</v>
      </c>
      <c r="F93" s="381"/>
      <c r="G93" s="381"/>
      <c r="H93" s="381"/>
      <c r="I93" s="396"/>
      <c r="J93" s="377">
        <f t="shared" si="4"/>
        <v>0</v>
      </c>
      <c r="K93" s="378">
        <f t="shared" si="5"/>
        <v>0</v>
      </c>
      <c r="L93" s="377">
        <f t="shared" si="6"/>
        <v>0</v>
      </c>
      <c r="M93" s="401"/>
    </row>
    <row r="94" spans="1:13" s="387" customFormat="1" ht="21" customHeight="1">
      <c r="A94" s="362"/>
      <c r="B94" s="385"/>
      <c r="C94" s="386"/>
      <c r="D94" s="386"/>
      <c r="E94" s="390" t="s">
        <v>865</v>
      </c>
      <c r="F94" s="392">
        <v>108</v>
      </c>
      <c r="G94" s="392">
        <v>108</v>
      </c>
      <c r="H94" s="392">
        <v>108</v>
      </c>
      <c r="I94" s="396">
        <v>108</v>
      </c>
      <c r="J94" s="377">
        <f t="shared" si="4"/>
        <v>27</v>
      </c>
      <c r="K94" s="378">
        <f t="shared" si="5"/>
        <v>54</v>
      </c>
      <c r="L94" s="377">
        <f t="shared" si="6"/>
        <v>81</v>
      </c>
      <c r="M94" s="365"/>
    </row>
    <row r="95" spans="1:13" s="387" customFormat="1" ht="22.5" customHeight="1">
      <c r="A95" s="362"/>
      <c r="B95" s="385"/>
      <c r="C95" s="386"/>
      <c r="D95" s="386"/>
      <c r="E95" s="390" t="s">
        <v>866</v>
      </c>
      <c r="F95" s="392">
        <v>5017.3999999999996</v>
      </c>
      <c r="G95" s="392">
        <v>6344.8</v>
      </c>
      <c r="H95" s="392">
        <v>7672.2</v>
      </c>
      <c r="I95" s="396">
        <f>3690+5309.6</f>
        <v>8999.6</v>
      </c>
      <c r="J95" s="377">
        <f t="shared" si="4"/>
        <v>2249.9</v>
      </c>
      <c r="K95" s="378">
        <f t="shared" si="5"/>
        <v>4499.8</v>
      </c>
      <c r="L95" s="377">
        <f t="shared" si="6"/>
        <v>6749.7000000000007</v>
      </c>
      <c r="M95" s="365"/>
    </row>
    <row r="96" spans="1:13" s="387" customFormat="1" hidden="1">
      <c r="A96" s="362"/>
      <c r="B96" s="385"/>
      <c r="C96" s="386"/>
      <c r="D96" s="386"/>
      <c r="E96" s="390" t="s">
        <v>31</v>
      </c>
      <c r="F96" s="381">
        <f>F98</f>
        <v>500</v>
      </c>
      <c r="G96" s="381">
        <f>G98</f>
        <v>500</v>
      </c>
      <c r="H96" s="381">
        <f>H98</f>
        <v>500</v>
      </c>
      <c r="I96" s="396">
        <f>I98</f>
        <v>500</v>
      </c>
      <c r="J96" s="377">
        <f t="shared" si="4"/>
        <v>125</v>
      </c>
      <c r="K96" s="378">
        <f t="shared" si="5"/>
        <v>250</v>
      </c>
      <c r="L96" s="377">
        <f t="shared" si="6"/>
        <v>375</v>
      </c>
      <c r="M96" s="365"/>
    </row>
    <row r="97" spans="1:13" s="387" customFormat="1" hidden="1">
      <c r="A97" s="362"/>
      <c r="B97" s="385"/>
      <c r="C97" s="386"/>
      <c r="D97" s="386"/>
      <c r="E97" s="390" t="s">
        <v>29</v>
      </c>
      <c r="F97" s="392"/>
      <c r="G97" s="392"/>
      <c r="H97" s="392"/>
      <c r="I97" s="396"/>
      <c r="J97" s="377">
        <f t="shared" si="4"/>
        <v>0</v>
      </c>
      <c r="K97" s="378">
        <f t="shared" si="5"/>
        <v>0</v>
      </c>
      <c r="L97" s="377">
        <f t="shared" si="6"/>
        <v>0</v>
      </c>
      <c r="M97" s="365"/>
    </row>
    <row r="98" spans="1:13" s="387" customFormat="1">
      <c r="A98" s="362"/>
      <c r="B98" s="385"/>
      <c r="C98" s="386"/>
      <c r="D98" s="386"/>
      <c r="E98" s="390" t="s">
        <v>867</v>
      </c>
      <c r="F98" s="392">
        <v>500</v>
      </c>
      <c r="G98" s="392">
        <v>500</v>
      </c>
      <c r="H98" s="392">
        <v>500</v>
      </c>
      <c r="I98" s="396">
        <f>'N 8'!Q293</f>
        <v>500</v>
      </c>
      <c r="J98" s="377">
        <f t="shared" si="4"/>
        <v>125</v>
      </c>
      <c r="K98" s="378">
        <f t="shared" si="5"/>
        <v>250</v>
      </c>
      <c r="L98" s="377">
        <f t="shared" si="6"/>
        <v>375</v>
      </c>
      <c r="M98" s="365"/>
    </row>
    <row r="99" spans="1:13" s="387" customFormat="1" hidden="1">
      <c r="A99" s="362"/>
      <c r="B99" s="385"/>
      <c r="C99" s="386"/>
      <c r="D99" s="386"/>
      <c r="E99" s="390" t="s">
        <v>130</v>
      </c>
      <c r="F99" s="384">
        <f>SUM(F101:F110)</f>
        <v>211652.3</v>
      </c>
      <c r="G99" s="384">
        <f>SUM(G101:G110)</f>
        <v>215692.79999999999</v>
      </c>
      <c r="H99" s="384">
        <f>SUM(H101:H110)</f>
        <v>223242.4</v>
      </c>
      <c r="I99" s="394">
        <f>SUM(I101:I110)</f>
        <v>279907.08999999997</v>
      </c>
      <c r="J99" s="377">
        <f t="shared" si="4"/>
        <v>69976.772499999992</v>
      </c>
      <c r="K99" s="378">
        <f t="shared" si="5"/>
        <v>139953.54499999998</v>
      </c>
      <c r="L99" s="377">
        <f t="shared" si="6"/>
        <v>209930.31749999998</v>
      </c>
      <c r="M99" s="365"/>
    </row>
    <row r="100" spans="1:13" s="387" customFormat="1" hidden="1">
      <c r="A100" s="362"/>
      <c r="B100" s="385"/>
      <c r="C100" s="386"/>
      <c r="D100" s="386"/>
      <c r="E100" s="374" t="s">
        <v>30</v>
      </c>
      <c r="F100" s="388"/>
      <c r="G100" s="388"/>
      <c r="H100" s="388"/>
      <c r="I100" s="396"/>
      <c r="J100" s="377">
        <f t="shared" si="4"/>
        <v>0</v>
      </c>
      <c r="K100" s="378">
        <f t="shared" si="5"/>
        <v>0</v>
      </c>
      <c r="L100" s="377">
        <f t="shared" si="6"/>
        <v>0</v>
      </c>
      <c r="M100" s="365"/>
    </row>
    <row r="101" spans="1:13" s="387" customFormat="1" hidden="1">
      <c r="A101" s="362"/>
      <c r="B101" s="385"/>
      <c r="C101" s="386"/>
      <c r="D101" s="386"/>
      <c r="E101" s="399" t="s">
        <v>868</v>
      </c>
      <c r="F101" s="392"/>
      <c r="G101" s="392"/>
      <c r="H101" s="392"/>
      <c r="I101" s="396"/>
      <c r="J101" s="377">
        <f t="shared" si="4"/>
        <v>0</v>
      </c>
      <c r="K101" s="378">
        <f t="shared" si="5"/>
        <v>0</v>
      </c>
      <c r="L101" s="377">
        <f t="shared" si="6"/>
        <v>0</v>
      </c>
      <c r="M101" s="365"/>
    </row>
    <row r="102" spans="1:13" s="387" customFormat="1" ht="38.25" customHeight="1">
      <c r="A102" s="362"/>
      <c r="B102" s="385"/>
      <c r="C102" s="386"/>
      <c r="D102" s="386"/>
      <c r="E102" s="399" t="s">
        <v>869</v>
      </c>
      <c r="F102" s="392">
        <v>132768</v>
      </c>
      <c r="G102" s="392">
        <v>132768</v>
      </c>
      <c r="H102" s="392">
        <v>132768</v>
      </c>
      <c r="I102" s="396">
        <f>'N 8'!Q295</f>
        <v>175768</v>
      </c>
      <c r="J102" s="377">
        <f t="shared" si="4"/>
        <v>43942</v>
      </c>
      <c r="K102" s="378">
        <f t="shared" si="5"/>
        <v>87884</v>
      </c>
      <c r="L102" s="377">
        <f t="shared" si="6"/>
        <v>131826</v>
      </c>
      <c r="M102" s="365"/>
    </row>
    <row r="103" spans="1:13" s="387" customFormat="1" ht="37.5" hidden="1" customHeight="1">
      <c r="A103" s="362"/>
      <c r="B103" s="385"/>
      <c r="C103" s="386"/>
      <c r="D103" s="386"/>
      <c r="E103" s="399" t="s">
        <v>870</v>
      </c>
      <c r="F103" s="392"/>
      <c r="G103" s="392"/>
      <c r="H103" s="392"/>
      <c r="I103" s="396"/>
      <c r="J103" s="377">
        <f t="shared" si="4"/>
        <v>0</v>
      </c>
      <c r="K103" s="378">
        <f t="shared" si="5"/>
        <v>0</v>
      </c>
      <c r="L103" s="377">
        <f t="shared" si="6"/>
        <v>0</v>
      </c>
      <c r="M103" s="365"/>
    </row>
    <row r="104" spans="1:13" s="387" customFormat="1" ht="21" customHeight="1">
      <c r="A104" s="362"/>
      <c r="B104" s="385"/>
      <c r="C104" s="386"/>
      <c r="D104" s="386"/>
      <c r="E104" s="399" t="s">
        <v>871</v>
      </c>
      <c r="F104" s="394">
        <v>57200</v>
      </c>
      <c r="G104" s="394">
        <v>57200</v>
      </c>
      <c r="H104" s="392">
        <v>57200</v>
      </c>
      <c r="I104" s="394">
        <f>'N 8'!Q302</f>
        <v>63000</v>
      </c>
      <c r="J104" s="377">
        <f t="shared" si="4"/>
        <v>15750</v>
      </c>
      <c r="K104" s="378">
        <f t="shared" si="5"/>
        <v>31500</v>
      </c>
      <c r="L104" s="377">
        <f t="shared" si="6"/>
        <v>47250</v>
      </c>
      <c r="M104" s="365"/>
    </row>
    <row r="105" spans="1:13" s="387" customFormat="1" ht="19.5" customHeight="1">
      <c r="A105" s="362"/>
      <c r="B105" s="385"/>
      <c r="C105" s="386"/>
      <c r="D105" s="386"/>
      <c r="E105" s="399" t="s">
        <v>872</v>
      </c>
      <c r="F105" s="392">
        <v>15884.3</v>
      </c>
      <c r="G105" s="392">
        <v>19924.8</v>
      </c>
      <c r="H105" s="392">
        <v>27474.400000000001</v>
      </c>
      <c r="I105" s="394">
        <f>'N 8'!Q306</f>
        <v>35339.089999999997</v>
      </c>
      <c r="J105" s="377">
        <f t="shared" si="4"/>
        <v>8834.7724999999991</v>
      </c>
      <c r="K105" s="378">
        <f t="shared" si="5"/>
        <v>17669.544999999998</v>
      </c>
      <c r="L105" s="377">
        <f t="shared" si="6"/>
        <v>26504.317499999997</v>
      </c>
      <c r="M105" s="365"/>
    </row>
    <row r="106" spans="1:13" s="387" customFormat="1" ht="18" hidden="1" customHeight="1">
      <c r="A106" s="362"/>
      <c r="B106" s="385"/>
      <c r="C106" s="386"/>
      <c r="D106" s="386"/>
      <c r="E106" s="399" t="s">
        <v>873</v>
      </c>
      <c r="F106" s="392"/>
      <c r="G106" s="392"/>
      <c r="H106" s="392"/>
      <c r="I106" s="396"/>
      <c r="J106" s="377">
        <f t="shared" si="4"/>
        <v>0</v>
      </c>
      <c r="K106" s="378">
        <f t="shared" si="5"/>
        <v>0</v>
      </c>
      <c r="L106" s="377">
        <f t="shared" si="6"/>
        <v>0</v>
      </c>
      <c r="M106" s="365"/>
    </row>
    <row r="107" spans="1:13" s="387" customFormat="1" hidden="1">
      <c r="A107" s="362"/>
      <c r="B107" s="385"/>
      <c r="C107" s="386"/>
      <c r="D107" s="386"/>
      <c r="E107" s="399" t="s">
        <v>874</v>
      </c>
      <c r="F107" s="392"/>
      <c r="G107" s="392"/>
      <c r="H107" s="392"/>
      <c r="I107" s="396"/>
      <c r="J107" s="377">
        <f t="shared" si="4"/>
        <v>0</v>
      </c>
      <c r="K107" s="378">
        <f t="shared" si="5"/>
        <v>0</v>
      </c>
      <c r="L107" s="377">
        <f t="shared" si="6"/>
        <v>0</v>
      </c>
      <c r="M107" s="365"/>
    </row>
    <row r="108" spans="1:13" s="387" customFormat="1" hidden="1">
      <c r="A108" s="362"/>
      <c r="B108" s="385"/>
      <c r="C108" s="386"/>
      <c r="D108" s="386"/>
      <c r="E108" s="399" t="s">
        <v>875</v>
      </c>
      <c r="F108" s="392"/>
      <c r="G108" s="392"/>
      <c r="H108" s="392"/>
      <c r="I108" s="396"/>
      <c r="J108" s="377">
        <f t="shared" si="4"/>
        <v>0</v>
      </c>
      <c r="K108" s="378">
        <f t="shared" si="5"/>
        <v>0</v>
      </c>
      <c r="L108" s="377">
        <f t="shared" si="6"/>
        <v>0</v>
      </c>
      <c r="M108" s="365"/>
    </row>
    <row r="109" spans="1:13" s="387" customFormat="1" hidden="1">
      <c r="A109" s="362"/>
      <c r="B109" s="385"/>
      <c r="C109" s="386"/>
      <c r="D109" s="386"/>
      <c r="E109" s="399" t="s">
        <v>876</v>
      </c>
      <c r="F109" s="392"/>
      <c r="G109" s="392"/>
      <c r="H109" s="392"/>
      <c r="I109" s="396"/>
      <c r="J109" s="377">
        <f t="shared" si="4"/>
        <v>0</v>
      </c>
      <c r="K109" s="378">
        <f t="shared" si="5"/>
        <v>0</v>
      </c>
      <c r="L109" s="377">
        <f t="shared" si="6"/>
        <v>0</v>
      </c>
      <c r="M109" s="365"/>
    </row>
    <row r="110" spans="1:13" s="387" customFormat="1" ht="21.75" customHeight="1" thickBot="1">
      <c r="A110" s="362"/>
      <c r="B110" s="402"/>
      <c r="C110" s="403"/>
      <c r="D110" s="403"/>
      <c r="E110" s="404" t="s">
        <v>877</v>
      </c>
      <c r="F110" s="405">
        <v>5800</v>
      </c>
      <c r="G110" s="405">
        <v>5800</v>
      </c>
      <c r="H110" s="405">
        <v>5800</v>
      </c>
      <c r="I110" s="406">
        <f>'N 8'!Q365</f>
        <v>5800</v>
      </c>
      <c r="J110" s="377">
        <f t="shared" si="4"/>
        <v>1450</v>
      </c>
      <c r="K110" s="378">
        <f t="shared" si="5"/>
        <v>2900</v>
      </c>
      <c r="L110" s="377">
        <f t="shared" si="6"/>
        <v>4350</v>
      </c>
      <c r="M110" s="365"/>
    </row>
    <row r="111" spans="1:13" s="387" customFormat="1">
      <c r="A111" s="362"/>
      <c r="B111" s="362"/>
      <c r="C111" s="362"/>
      <c r="D111" s="362"/>
      <c r="E111" s="363"/>
      <c r="F111" s="363"/>
      <c r="G111" s="363"/>
      <c r="H111" s="363"/>
      <c r="I111" s="362"/>
      <c r="J111" s="364"/>
      <c r="K111" s="364"/>
      <c r="L111" s="364"/>
      <c r="M111" s="365"/>
    </row>
    <row r="112" spans="1:13" s="387" customFormat="1">
      <c r="A112" s="362"/>
      <c r="B112" s="362"/>
      <c r="C112" s="362"/>
      <c r="D112" s="362"/>
      <c r="E112" s="363"/>
      <c r="F112" s="407"/>
      <c r="G112" s="407"/>
      <c r="H112" s="407"/>
      <c r="I112" s="407"/>
      <c r="J112" s="364"/>
      <c r="K112" s="364"/>
      <c r="L112" s="364"/>
      <c r="M112" s="365"/>
    </row>
    <row r="113" spans="1:13" s="387" customFormat="1">
      <c r="A113" s="362"/>
      <c r="B113" s="362"/>
      <c r="C113" s="362"/>
      <c r="D113" s="362"/>
      <c r="E113" s="363"/>
      <c r="F113" s="408"/>
      <c r="G113" s="408"/>
      <c r="H113" s="408"/>
      <c r="I113" s="365"/>
      <c r="J113" s="364"/>
      <c r="K113" s="364"/>
      <c r="L113" s="364"/>
      <c r="M113" s="365"/>
    </row>
    <row r="114" spans="1:13" s="387" customFormat="1">
      <c r="A114" s="362"/>
      <c r="B114" s="362"/>
      <c r="C114" s="362"/>
      <c r="D114" s="362"/>
      <c r="E114" s="363"/>
      <c r="F114" s="409"/>
      <c r="G114" s="409"/>
      <c r="H114" s="409"/>
      <c r="I114" s="409"/>
      <c r="J114" s="364"/>
      <c r="K114" s="364"/>
      <c r="L114" s="364"/>
      <c r="M114" s="365"/>
    </row>
    <row r="115" spans="1:13" s="387" customFormat="1">
      <c r="A115" s="362"/>
      <c r="B115" s="362"/>
      <c r="C115" s="362"/>
      <c r="D115" s="362"/>
      <c r="E115" s="363"/>
      <c r="F115" s="363"/>
      <c r="G115" s="363"/>
      <c r="H115" s="363"/>
      <c r="I115" s="362"/>
      <c r="J115" s="364"/>
      <c r="K115" s="364"/>
      <c r="L115" s="364"/>
      <c r="M115" s="365"/>
    </row>
    <row r="116" spans="1:13" s="387" customFormat="1">
      <c r="A116" s="362"/>
      <c r="B116" s="362"/>
      <c r="C116" s="362"/>
      <c r="D116" s="362"/>
      <c r="E116" s="363"/>
      <c r="F116" s="363"/>
      <c r="G116" s="363"/>
      <c r="H116" s="364"/>
      <c r="I116" s="364"/>
      <c r="J116" s="364"/>
      <c r="K116" s="364"/>
      <c r="L116" s="364"/>
      <c r="M116" s="365"/>
    </row>
    <row r="117" spans="1:13" s="387" customFormat="1">
      <c r="A117" s="362"/>
      <c r="B117" s="362"/>
      <c r="C117" s="362"/>
      <c r="D117" s="362"/>
      <c r="E117" s="363"/>
      <c r="F117" s="363"/>
      <c r="G117" s="363"/>
      <c r="H117" s="364"/>
      <c r="I117" s="364"/>
      <c r="J117" s="364"/>
      <c r="K117" s="364"/>
      <c r="L117" s="364"/>
      <c r="M117" s="365"/>
    </row>
    <row r="118" spans="1:13" s="387" customFormat="1">
      <c r="A118" s="362"/>
      <c r="B118" s="362"/>
      <c r="C118" s="362"/>
      <c r="D118" s="362"/>
      <c r="E118" s="363"/>
      <c r="F118" s="363"/>
      <c r="G118" s="363"/>
      <c r="H118" s="364"/>
      <c r="I118" s="364"/>
      <c r="J118" s="364"/>
      <c r="K118" s="364"/>
      <c r="L118" s="364"/>
      <c r="M118" s="365"/>
    </row>
    <row r="119" spans="1:13" s="387" customFormat="1" ht="40.5" customHeight="1">
      <c r="A119" s="362"/>
      <c r="B119" s="362"/>
      <c r="C119" s="362"/>
      <c r="D119" s="362"/>
      <c r="E119" s="363"/>
      <c r="F119" s="363"/>
      <c r="G119" s="363"/>
      <c r="H119" s="364"/>
      <c r="I119" s="364"/>
      <c r="J119" s="364"/>
      <c r="K119" s="364"/>
      <c r="L119" s="364"/>
      <c r="M119" s="365"/>
    </row>
    <row r="120" spans="1:13" s="387" customFormat="1">
      <c r="A120" s="362"/>
      <c r="B120" s="362"/>
      <c r="C120" s="362"/>
      <c r="D120" s="362"/>
      <c r="E120" s="363"/>
      <c r="F120" s="363"/>
      <c r="G120" s="363"/>
      <c r="H120" s="363"/>
      <c r="I120" s="362"/>
      <c r="J120" s="364"/>
      <c r="K120" s="364"/>
      <c r="L120" s="364"/>
      <c r="M120" s="365"/>
    </row>
    <row r="121" spans="1:13" s="387" customFormat="1">
      <c r="A121" s="362"/>
      <c r="B121" s="362"/>
      <c r="C121" s="362"/>
      <c r="D121" s="362"/>
      <c r="E121" s="363"/>
      <c r="F121" s="363"/>
      <c r="G121" s="363"/>
      <c r="H121" s="363"/>
      <c r="I121" s="362"/>
      <c r="J121" s="364"/>
      <c r="K121" s="364"/>
      <c r="L121" s="364"/>
      <c r="M121" s="365"/>
    </row>
    <row r="122" spans="1:13" s="387" customFormat="1">
      <c r="A122" s="362"/>
      <c r="B122" s="362"/>
      <c r="C122" s="362"/>
      <c r="D122" s="362"/>
      <c r="E122" s="363"/>
      <c r="F122" s="363"/>
      <c r="G122" s="363"/>
      <c r="H122" s="363"/>
      <c r="I122" s="362"/>
      <c r="J122" s="364"/>
      <c r="K122" s="364"/>
      <c r="L122" s="364"/>
      <c r="M122" s="365"/>
    </row>
    <row r="123" spans="1:13" s="387" customFormat="1">
      <c r="A123" s="362"/>
      <c r="B123" s="362"/>
      <c r="C123" s="362"/>
      <c r="D123" s="362"/>
      <c r="E123" s="363"/>
      <c r="F123" s="363"/>
      <c r="G123" s="363"/>
      <c r="H123" s="363"/>
      <c r="I123" s="362"/>
      <c r="J123" s="364"/>
      <c r="K123" s="364"/>
      <c r="L123" s="364"/>
      <c r="M123" s="365"/>
    </row>
    <row r="124" spans="1:13" s="387" customFormat="1">
      <c r="A124" s="362"/>
      <c r="B124" s="362"/>
      <c r="C124" s="362"/>
      <c r="D124" s="362"/>
      <c r="E124" s="363"/>
      <c r="F124" s="363"/>
      <c r="G124" s="363"/>
      <c r="H124" s="363"/>
      <c r="I124" s="362"/>
      <c r="J124" s="364"/>
      <c r="K124" s="364"/>
      <c r="L124" s="364"/>
      <c r="M124" s="365"/>
    </row>
    <row r="125" spans="1:13" s="387" customFormat="1">
      <c r="A125" s="362"/>
      <c r="B125" s="362"/>
      <c r="C125" s="362"/>
      <c r="D125" s="362"/>
      <c r="E125" s="363"/>
      <c r="F125" s="363"/>
      <c r="G125" s="363"/>
      <c r="H125" s="363"/>
      <c r="I125" s="362"/>
      <c r="J125" s="364"/>
      <c r="K125" s="364"/>
      <c r="L125" s="364"/>
      <c r="M125" s="365"/>
    </row>
    <row r="126" spans="1:13" s="387" customFormat="1">
      <c r="A126" s="362"/>
      <c r="B126" s="362"/>
      <c r="C126" s="362"/>
      <c r="D126" s="362"/>
      <c r="E126" s="363"/>
      <c r="F126" s="363"/>
      <c r="G126" s="363"/>
      <c r="H126" s="363"/>
      <c r="I126" s="362"/>
      <c r="J126" s="364"/>
      <c r="K126" s="364"/>
      <c r="L126" s="364"/>
      <c r="M126" s="365"/>
    </row>
    <row r="127" spans="1:13" s="387" customFormat="1">
      <c r="A127" s="362"/>
      <c r="B127" s="362"/>
      <c r="C127" s="362"/>
      <c r="D127" s="362"/>
      <c r="E127" s="363"/>
      <c r="F127" s="363"/>
      <c r="G127" s="363"/>
      <c r="H127" s="363"/>
      <c r="I127" s="362"/>
      <c r="J127" s="364"/>
      <c r="K127" s="364"/>
      <c r="L127" s="364"/>
      <c r="M127" s="365"/>
    </row>
    <row r="128" spans="1:13" s="387" customFormat="1">
      <c r="A128" s="362"/>
      <c r="B128" s="362"/>
      <c r="C128" s="362"/>
      <c r="D128" s="362"/>
      <c r="E128" s="363"/>
      <c r="F128" s="363"/>
      <c r="G128" s="363"/>
      <c r="H128" s="363"/>
      <c r="I128" s="362"/>
      <c r="J128" s="364"/>
      <c r="K128" s="364"/>
      <c r="L128" s="364"/>
      <c r="M128" s="365"/>
    </row>
    <row r="129" spans="1:13" s="387" customFormat="1">
      <c r="A129" s="362"/>
      <c r="B129" s="362"/>
      <c r="C129" s="362"/>
      <c r="D129" s="362"/>
      <c r="E129" s="363"/>
      <c r="F129" s="363"/>
      <c r="G129" s="363"/>
      <c r="H129" s="363"/>
      <c r="I129" s="362"/>
      <c r="J129" s="364"/>
      <c r="K129" s="364"/>
      <c r="L129" s="364"/>
      <c r="M129" s="365"/>
    </row>
    <row r="130" spans="1:13" s="387" customFormat="1">
      <c r="A130" s="362"/>
      <c r="B130" s="362"/>
      <c r="C130" s="362"/>
      <c r="D130" s="362"/>
      <c r="E130" s="363"/>
      <c r="F130" s="363"/>
      <c r="G130" s="363"/>
      <c r="H130" s="363"/>
      <c r="I130" s="362"/>
      <c r="J130" s="364"/>
      <c r="K130" s="364"/>
      <c r="L130" s="364"/>
      <c r="M130" s="365"/>
    </row>
    <row r="131" spans="1:13" s="387" customFormat="1">
      <c r="A131" s="362"/>
      <c r="B131" s="362"/>
      <c r="C131" s="362"/>
      <c r="D131" s="362"/>
      <c r="E131" s="363"/>
      <c r="F131" s="363"/>
      <c r="G131" s="363"/>
      <c r="H131" s="363"/>
      <c r="I131" s="362"/>
      <c r="J131" s="364"/>
      <c r="K131" s="364"/>
      <c r="L131" s="364"/>
      <c r="M131" s="365"/>
    </row>
    <row r="132" spans="1:13" s="387" customFormat="1">
      <c r="A132" s="362"/>
      <c r="B132" s="362"/>
      <c r="C132" s="362"/>
      <c r="D132" s="362"/>
      <c r="E132" s="363"/>
      <c r="F132" s="363"/>
      <c r="G132" s="363"/>
      <c r="H132" s="363"/>
      <c r="I132" s="362"/>
      <c r="J132" s="364"/>
      <c r="K132" s="364"/>
      <c r="L132" s="364"/>
      <c r="M132" s="365"/>
    </row>
    <row r="133" spans="1:13" s="387" customFormat="1">
      <c r="A133" s="362"/>
      <c r="B133" s="362"/>
      <c r="C133" s="362"/>
      <c r="D133" s="362"/>
      <c r="E133" s="363"/>
      <c r="F133" s="363"/>
      <c r="G133" s="363"/>
      <c r="H133" s="363"/>
      <c r="I133" s="362"/>
      <c r="J133" s="364"/>
      <c r="K133" s="364"/>
      <c r="L133" s="364"/>
      <c r="M133" s="365"/>
    </row>
    <row r="134" spans="1:13" s="387" customFormat="1">
      <c r="A134" s="362"/>
      <c r="B134" s="362"/>
      <c r="C134" s="362"/>
      <c r="D134" s="362"/>
      <c r="E134" s="363"/>
      <c r="F134" s="363"/>
      <c r="G134" s="363"/>
      <c r="H134" s="363"/>
      <c r="I134" s="362"/>
      <c r="J134" s="410"/>
      <c r="K134" s="410"/>
      <c r="L134" s="410"/>
      <c r="M134" s="411"/>
    </row>
    <row r="135" spans="1:13" s="387" customFormat="1">
      <c r="A135" s="362"/>
      <c r="B135" s="362"/>
      <c r="C135" s="362"/>
      <c r="D135" s="362"/>
      <c r="E135" s="363"/>
      <c r="F135" s="363"/>
      <c r="G135" s="363"/>
      <c r="H135" s="363"/>
      <c r="I135" s="362"/>
      <c r="J135" s="410"/>
      <c r="K135" s="410"/>
      <c r="L135" s="410"/>
      <c r="M135" s="411"/>
    </row>
    <row r="136" spans="1:13" s="387" customFormat="1">
      <c r="A136" s="362"/>
      <c r="B136" s="362"/>
      <c r="C136" s="362"/>
      <c r="D136" s="362"/>
      <c r="E136" s="363"/>
      <c r="F136" s="363"/>
      <c r="G136" s="363"/>
      <c r="H136" s="363"/>
      <c r="I136" s="362"/>
      <c r="J136" s="410"/>
      <c r="K136" s="410"/>
      <c r="L136" s="410"/>
      <c r="M136" s="411"/>
    </row>
    <row r="137" spans="1:13" s="387" customFormat="1">
      <c r="A137" s="362"/>
      <c r="B137" s="362"/>
      <c r="C137" s="362"/>
      <c r="D137" s="362"/>
      <c r="E137" s="363"/>
      <c r="F137" s="363"/>
      <c r="G137" s="363"/>
      <c r="H137" s="363"/>
      <c r="I137" s="362"/>
      <c r="J137" s="410"/>
      <c r="K137" s="410"/>
      <c r="L137" s="410"/>
      <c r="M137" s="411"/>
    </row>
    <row r="138" spans="1:13" s="387" customFormat="1">
      <c r="A138" s="362"/>
      <c r="B138" s="362"/>
      <c r="C138" s="362"/>
      <c r="D138" s="362"/>
      <c r="E138" s="363"/>
      <c r="F138" s="363"/>
      <c r="G138" s="363"/>
      <c r="H138" s="363"/>
      <c r="I138" s="362"/>
      <c r="J138" s="410"/>
      <c r="K138" s="410"/>
      <c r="L138" s="410"/>
      <c r="M138" s="411"/>
    </row>
    <row r="139" spans="1:13" s="387" customFormat="1">
      <c r="A139" s="362"/>
      <c r="B139" s="362"/>
      <c r="C139" s="362"/>
      <c r="D139" s="362"/>
      <c r="E139" s="363"/>
      <c r="F139" s="363"/>
      <c r="G139" s="363"/>
      <c r="H139" s="363"/>
      <c r="I139" s="362"/>
      <c r="J139" s="410"/>
      <c r="K139" s="410"/>
      <c r="L139" s="410"/>
      <c r="M139" s="411"/>
    </row>
    <row r="140" spans="1:13" s="387" customFormat="1">
      <c r="A140" s="362"/>
      <c r="B140" s="362"/>
      <c r="C140" s="362"/>
      <c r="D140" s="362"/>
      <c r="E140" s="363"/>
      <c r="F140" s="363"/>
      <c r="G140" s="363"/>
      <c r="H140" s="363"/>
      <c r="I140" s="362"/>
      <c r="J140" s="410"/>
      <c r="K140" s="410"/>
      <c r="L140" s="410"/>
      <c r="M140" s="411"/>
    </row>
    <row r="141" spans="1:13" s="387" customFormat="1">
      <c r="A141" s="362"/>
      <c r="B141" s="362"/>
      <c r="C141" s="362"/>
      <c r="D141" s="362"/>
      <c r="E141" s="363"/>
      <c r="F141" s="363"/>
      <c r="G141" s="363"/>
      <c r="H141" s="363"/>
      <c r="I141" s="362"/>
      <c r="J141" s="410"/>
      <c r="K141" s="410"/>
      <c r="L141" s="410"/>
      <c r="M141" s="411"/>
    </row>
    <row r="142" spans="1:13" s="387" customFormat="1">
      <c r="A142" s="362"/>
      <c r="B142" s="362"/>
      <c r="C142" s="362"/>
      <c r="D142" s="362"/>
      <c r="E142" s="363"/>
      <c r="F142" s="363"/>
      <c r="G142" s="363"/>
      <c r="H142" s="363"/>
      <c r="I142" s="362"/>
      <c r="J142" s="410"/>
      <c r="K142" s="410"/>
      <c r="L142" s="410"/>
      <c r="M142" s="411"/>
    </row>
    <row r="143" spans="1:13" s="387" customFormat="1">
      <c r="A143" s="362"/>
      <c r="B143" s="362"/>
      <c r="C143" s="362"/>
      <c r="D143" s="362"/>
      <c r="E143" s="363"/>
      <c r="F143" s="363"/>
      <c r="G143" s="363"/>
      <c r="H143" s="363"/>
      <c r="I143" s="362"/>
      <c r="J143" s="410"/>
      <c r="K143" s="410"/>
      <c r="L143" s="410"/>
      <c r="M143" s="411"/>
    </row>
    <row r="144" spans="1:13" s="387" customFormat="1">
      <c r="A144" s="362"/>
      <c r="B144" s="362"/>
      <c r="C144" s="362"/>
      <c r="D144" s="362"/>
      <c r="E144" s="363"/>
      <c r="F144" s="363"/>
      <c r="G144" s="363"/>
      <c r="H144" s="363"/>
      <c r="I144" s="362"/>
      <c r="J144" s="410"/>
      <c r="K144" s="410"/>
      <c r="L144" s="410"/>
      <c r="M144" s="411"/>
    </row>
    <row r="145" spans="1:13" s="387" customFormat="1">
      <c r="A145" s="362"/>
      <c r="B145" s="362"/>
      <c r="C145" s="362"/>
      <c r="D145" s="362"/>
      <c r="E145" s="363"/>
      <c r="F145" s="363"/>
      <c r="G145" s="363"/>
      <c r="H145" s="363"/>
      <c r="I145" s="362"/>
      <c r="J145" s="410"/>
      <c r="K145" s="410"/>
      <c r="L145" s="410"/>
      <c r="M145" s="411"/>
    </row>
    <row r="146" spans="1:13" s="387" customFormat="1">
      <c r="A146" s="362"/>
      <c r="B146" s="362"/>
      <c r="C146" s="362"/>
      <c r="D146" s="362"/>
      <c r="E146" s="363"/>
      <c r="F146" s="363"/>
      <c r="G146" s="363"/>
      <c r="H146" s="363"/>
      <c r="I146" s="362"/>
      <c r="J146" s="410"/>
      <c r="K146" s="410"/>
      <c r="L146" s="410"/>
      <c r="M146" s="411"/>
    </row>
    <row r="147" spans="1:13" s="387" customFormat="1">
      <c r="A147" s="362"/>
      <c r="B147" s="362"/>
      <c r="C147" s="362"/>
      <c r="D147" s="362"/>
      <c r="E147" s="363"/>
      <c r="F147" s="363"/>
      <c r="G147" s="363"/>
      <c r="H147" s="363"/>
      <c r="I147" s="362"/>
      <c r="J147" s="410"/>
      <c r="K147" s="410"/>
      <c r="L147" s="410"/>
      <c r="M147" s="411"/>
    </row>
    <row r="148" spans="1:13" s="387" customFormat="1">
      <c r="A148" s="362"/>
      <c r="B148" s="362"/>
      <c r="C148" s="362"/>
      <c r="D148" s="362"/>
      <c r="E148" s="363"/>
      <c r="F148" s="363"/>
      <c r="G148" s="363"/>
      <c r="H148" s="363"/>
      <c r="I148" s="362"/>
      <c r="J148" s="410"/>
      <c r="K148" s="410"/>
      <c r="L148" s="410"/>
      <c r="M148" s="411"/>
    </row>
    <row r="149" spans="1:13" s="387" customFormat="1">
      <c r="A149" s="362"/>
      <c r="B149" s="362"/>
      <c r="C149" s="362"/>
      <c r="D149" s="362"/>
      <c r="E149" s="363"/>
      <c r="F149" s="363"/>
      <c r="G149" s="363"/>
      <c r="H149" s="363"/>
      <c r="I149" s="362"/>
      <c r="J149" s="410"/>
      <c r="K149" s="410"/>
      <c r="L149" s="410"/>
      <c r="M149" s="411"/>
    </row>
    <row r="150" spans="1:13" s="387" customFormat="1">
      <c r="A150" s="362"/>
      <c r="B150" s="362"/>
      <c r="C150" s="362"/>
      <c r="D150" s="362"/>
      <c r="E150" s="363"/>
      <c r="F150" s="363"/>
      <c r="G150" s="363"/>
      <c r="H150" s="363"/>
      <c r="I150" s="362"/>
      <c r="J150" s="410"/>
      <c r="K150" s="410"/>
      <c r="L150" s="410"/>
      <c r="M150" s="411"/>
    </row>
    <row r="151" spans="1:13" s="387" customFormat="1">
      <c r="A151" s="362"/>
      <c r="B151" s="362"/>
      <c r="C151" s="362"/>
      <c r="D151" s="362"/>
      <c r="E151" s="363"/>
      <c r="F151" s="363"/>
      <c r="G151" s="363"/>
      <c r="H151" s="363"/>
      <c r="I151" s="362"/>
      <c r="J151" s="410"/>
      <c r="K151" s="410"/>
      <c r="L151" s="410"/>
      <c r="M151" s="411"/>
    </row>
    <row r="152" spans="1:13" s="387" customFormat="1">
      <c r="A152" s="362"/>
      <c r="B152" s="362"/>
      <c r="C152" s="362"/>
      <c r="D152" s="362"/>
      <c r="E152" s="363"/>
      <c r="F152" s="363"/>
      <c r="G152" s="363"/>
      <c r="H152" s="363"/>
      <c r="I152" s="362"/>
      <c r="J152" s="410"/>
      <c r="K152" s="410"/>
      <c r="L152" s="410"/>
      <c r="M152" s="411"/>
    </row>
    <row r="153" spans="1:13" s="387" customFormat="1">
      <c r="A153" s="362"/>
      <c r="B153" s="362"/>
      <c r="C153" s="362"/>
      <c r="D153" s="362"/>
      <c r="E153" s="363"/>
      <c r="F153" s="363"/>
      <c r="G153" s="363"/>
      <c r="H153" s="363"/>
      <c r="I153" s="362"/>
      <c r="J153" s="410"/>
      <c r="K153" s="410"/>
      <c r="L153" s="410"/>
      <c r="M153" s="411"/>
    </row>
    <row r="154" spans="1:13" s="387" customFormat="1">
      <c r="A154" s="362"/>
      <c r="B154" s="362"/>
      <c r="C154" s="362"/>
      <c r="D154" s="362"/>
      <c r="E154" s="363"/>
      <c r="F154" s="363"/>
      <c r="G154" s="363"/>
      <c r="H154" s="363"/>
      <c r="I154" s="362"/>
      <c r="J154" s="410"/>
      <c r="K154" s="410"/>
      <c r="L154" s="410"/>
      <c r="M154" s="411"/>
    </row>
    <row r="155" spans="1:13" s="387" customFormat="1">
      <c r="A155" s="362"/>
      <c r="B155" s="362"/>
      <c r="C155" s="362"/>
      <c r="D155" s="362"/>
      <c r="E155" s="363"/>
      <c r="F155" s="363"/>
      <c r="G155" s="363"/>
      <c r="H155" s="363"/>
      <c r="I155" s="362"/>
      <c r="J155" s="410"/>
      <c r="K155" s="410"/>
      <c r="L155" s="410"/>
      <c r="M155" s="411"/>
    </row>
    <row r="156" spans="1:13" s="387" customFormat="1">
      <c r="A156" s="362"/>
      <c r="B156" s="362"/>
      <c r="C156" s="362"/>
      <c r="D156" s="362"/>
      <c r="E156" s="363"/>
      <c r="F156" s="363"/>
      <c r="G156" s="363"/>
      <c r="H156" s="363"/>
      <c r="I156" s="362"/>
      <c r="J156" s="410"/>
      <c r="K156" s="410"/>
      <c r="L156" s="410"/>
      <c r="M156" s="411"/>
    </row>
    <row r="157" spans="1:13" s="387" customFormat="1">
      <c r="A157" s="362"/>
      <c r="B157" s="362"/>
      <c r="C157" s="362"/>
      <c r="D157" s="362"/>
      <c r="E157" s="363"/>
      <c r="F157" s="363"/>
      <c r="G157" s="363"/>
      <c r="H157" s="363"/>
      <c r="I157" s="362"/>
      <c r="J157" s="410"/>
      <c r="K157" s="410"/>
      <c r="L157" s="410"/>
      <c r="M157" s="411"/>
    </row>
    <row r="158" spans="1:13" s="387" customFormat="1">
      <c r="A158" s="362"/>
      <c r="B158" s="362"/>
      <c r="C158" s="362"/>
      <c r="D158" s="362"/>
      <c r="E158" s="363"/>
      <c r="F158" s="363"/>
      <c r="G158" s="363"/>
      <c r="H158" s="363"/>
      <c r="I158" s="362"/>
      <c r="J158" s="410"/>
      <c r="K158" s="410"/>
      <c r="L158" s="410"/>
      <c r="M158" s="411"/>
    </row>
    <row r="159" spans="1:13" s="387" customFormat="1">
      <c r="A159" s="362"/>
      <c r="B159" s="362"/>
      <c r="C159" s="362"/>
      <c r="D159" s="362"/>
      <c r="E159" s="363"/>
      <c r="F159" s="363"/>
      <c r="G159" s="363"/>
      <c r="H159" s="363"/>
      <c r="I159" s="362"/>
      <c r="J159" s="410"/>
      <c r="K159" s="410"/>
      <c r="L159" s="410"/>
      <c r="M159" s="411"/>
    </row>
    <row r="160" spans="1:13" s="387" customFormat="1">
      <c r="A160" s="362"/>
      <c r="B160" s="362"/>
      <c r="C160" s="362"/>
      <c r="D160" s="362"/>
      <c r="E160" s="363"/>
      <c r="F160" s="363"/>
      <c r="G160" s="363"/>
      <c r="H160" s="363"/>
      <c r="I160" s="362"/>
      <c r="J160" s="410"/>
      <c r="K160" s="410"/>
      <c r="L160" s="410"/>
      <c r="M160" s="411"/>
    </row>
    <row r="161" spans="1:13" s="387" customFormat="1">
      <c r="A161" s="362"/>
      <c r="B161" s="362"/>
      <c r="C161" s="362"/>
      <c r="D161" s="362"/>
      <c r="E161" s="363"/>
      <c r="F161" s="363"/>
      <c r="G161" s="363"/>
      <c r="H161" s="363"/>
      <c r="I161" s="362"/>
      <c r="J161" s="410"/>
      <c r="K161" s="410"/>
      <c r="L161" s="410"/>
      <c r="M161" s="411"/>
    </row>
    <row r="162" spans="1:13" s="387" customFormat="1">
      <c r="A162" s="362"/>
      <c r="B162" s="362"/>
      <c r="C162" s="362"/>
      <c r="D162" s="362"/>
      <c r="E162" s="363"/>
      <c r="F162" s="363"/>
      <c r="G162" s="363"/>
      <c r="H162" s="363"/>
      <c r="I162" s="362"/>
      <c r="J162" s="410"/>
      <c r="K162" s="410"/>
      <c r="L162" s="410"/>
      <c r="M162" s="411"/>
    </row>
    <row r="163" spans="1:13" s="387" customFormat="1">
      <c r="A163" s="362"/>
      <c r="B163" s="362"/>
      <c r="C163" s="362"/>
      <c r="D163" s="362"/>
      <c r="E163" s="363"/>
      <c r="F163" s="363"/>
      <c r="G163" s="363"/>
      <c r="H163" s="363"/>
      <c r="I163" s="362"/>
      <c r="J163" s="410"/>
      <c r="K163" s="410"/>
      <c r="L163" s="410"/>
      <c r="M163" s="411"/>
    </row>
    <row r="164" spans="1:13" s="387" customFormat="1">
      <c r="A164" s="362"/>
      <c r="B164" s="362"/>
      <c r="C164" s="362"/>
      <c r="D164" s="362"/>
      <c r="E164" s="363"/>
      <c r="F164" s="363"/>
      <c r="G164" s="363"/>
      <c r="H164" s="363"/>
      <c r="I164" s="362"/>
      <c r="J164" s="410"/>
      <c r="K164" s="410"/>
      <c r="L164" s="410"/>
      <c r="M164" s="411"/>
    </row>
    <row r="165" spans="1:13" s="387" customFormat="1">
      <c r="A165" s="362"/>
      <c r="B165" s="362"/>
      <c r="C165" s="362"/>
      <c r="D165" s="362"/>
      <c r="E165" s="363"/>
      <c r="F165" s="363"/>
      <c r="G165" s="363"/>
      <c r="H165" s="363"/>
      <c r="I165" s="362"/>
      <c r="J165" s="410"/>
      <c r="K165" s="410"/>
      <c r="L165" s="410"/>
      <c r="M165" s="411"/>
    </row>
    <row r="166" spans="1:13" s="387" customFormat="1">
      <c r="A166" s="362"/>
      <c r="B166" s="362"/>
      <c r="C166" s="362"/>
      <c r="D166" s="362"/>
      <c r="E166" s="363"/>
      <c r="F166" s="363"/>
      <c r="G166" s="363"/>
      <c r="H166" s="363"/>
      <c r="I166" s="362"/>
      <c r="J166" s="410"/>
      <c r="K166" s="410"/>
      <c r="L166" s="410"/>
      <c r="M166" s="411"/>
    </row>
    <row r="167" spans="1:13" s="387" customFormat="1">
      <c r="A167" s="362"/>
      <c r="B167" s="362"/>
      <c r="C167" s="362"/>
      <c r="D167" s="362"/>
      <c r="E167" s="363"/>
      <c r="F167" s="363"/>
      <c r="G167" s="363"/>
      <c r="H167" s="363"/>
      <c r="I167" s="362"/>
      <c r="J167" s="410"/>
      <c r="K167" s="410"/>
      <c r="L167" s="410"/>
      <c r="M167" s="411"/>
    </row>
    <row r="168" spans="1:13" s="387" customFormat="1">
      <c r="A168" s="362"/>
      <c r="B168" s="362"/>
      <c r="C168" s="362"/>
      <c r="D168" s="362"/>
      <c r="E168" s="363"/>
      <c r="F168" s="363"/>
      <c r="G168" s="363"/>
      <c r="H168" s="363"/>
      <c r="I168" s="362"/>
      <c r="J168" s="410"/>
      <c r="K168" s="410"/>
      <c r="L168" s="410"/>
      <c r="M168" s="411"/>
    </row>
    <row r="169" spans="1:13" s="387" customFormat="1">
      <c r="A169" s="362"/>
      <c r="B169" s="362"/>
      <c r="C169" s="362"/>
      <c r="D169" s="362"/>
      <c r="E169" s="363"/>
      <c r="F169" s="363"/>
      <c r="G169" s="363"/>
      <c r="H169" s="363"/>
      <c r="I169" s="362"/>
      <c r="J169" s="410"/>
      <c r="K169" s="410"/>
      <c r="L169" s="410"/>
      <c r="M169" s="411"/>
    </row>
    <row r="170" spans="1:13" s="387" customFormat="1">
      <c r="E170" s="412"/>
      <c r="F170" s="412"/>
      <c r="G170" s="412"/>
      <c r="H170" s="412"/>
      <c r="J170" s="410"/>
      <c r="K170" s="410"/>
      <c r="L170" s="410"/>
      <c r="M170" s="411"/>
    </row>
    <row r="171" spans="1:13" s="387" customFormat="1">
      <c r="E171" s="412"/>
      <c r="F171" s="412"/>
      <c r="G171" s="412"/>
      <c r="H171" s="412"/>
      <c r="J171" s="410"/>
      <c r="K171" s="410"/>
      <c r="L171" s="410"/>
      <c r="M171" s="411"/>
    </row>
    <row r="172" spans="1:13" s="387" customFormat="1">
      <c r="E172" s="412"/>
      <c r="F172" s="412"/>
      <c r="G172" s="412"/>
      <c r="H172" s="412"/>
      <c r="J172" s="410"/>
      <c r="K172" s="410"/>
      <c r="L172" s="410"/>
      <c r="M172" s="411"/>
    </row>
    <row r="173" spans="1:13" s="387" customFormat="1">
      <c r="E173" s="412"/>
      <c r="F173" s="412"/>
      <c r="G173" s="412"/>
      <c r="H173" s="412"/>
      <c r="J173" s="410"/>
      <c r="K173" s="410"/>
      <c r="L173" s="410"/>
      <c r="M173" s="411"/>
    </row>
    <row r="174" spans="1:13" s="387" customFormat="1">
      <c r="E174" s="412"/>
      <c r="F174" s="412"/>
      <c r="G174" s="412"/>
      <c r="H174" s="412"/>
      <c r="J174" s="410"/>
      <c r="K174" s="410"/>
      <c r="L174" s="410"/>
      <c r="M174" s="411"/>
    </row>
    <row r="175" spans="1:13" s="387" customFormat="1">
      <c r="E175" s="412"/>
      <c r="F175" s="412"/>
      <c r="G175" s="412"/>
      <c r="H175" s="412"/>
      <c r="J175" s="410"/>
      <c r="K175" s="410"/>
      <c r="L175" s="410"/>
      <c r="M175" s="411"/>
    </row>
    <row r="176" spans="1:13" s="387" customFormat="1">
      <c r="E176" s="412"/>
      <c r="F176" s="412"/>
      <c r="G176" s="412"/>
      <c r="H176" s="412"/>
      <c r="J176" s="410"/>
      <c r="K176" s="410"/>
      <c r="L176" s="410"/>
      <c r="M176" s="411"/>
    </row>
    <row r="177" spans="5:13" s="387" customFormat="1">
      <c r="E177" s="412"/>
      <c r="F177" s="412"/>
      <c r="G177" s="412"/>
      <c r="H177" s="412"/>
      <c r="J177" s="410"/>
      <c r="K177" s="410"/>
      <c r="L177" s="410"/>
      <c r="M177" s="411"/>
    </row>
    <row r="178" spans="5:13" s="387" customFormat="1">
      <c r="E178" s="412"/>
      <c r="F178" s="412"/>
      <c r="G178" s="412"/>
      <c r="H178" s="412"/>
      <c r="J178" s="410"/>
      <c r="K178" s="410"/>
      <c r="L178" s="410"/>
      <c r="M178" s="411"/>
    </row>
    <row r="179" spans="5:13" s="387" customFormat="1">
      <c r="E179" s="412"/>
      <c r="F179" s="412"/>
      <c r="G179" s="412"/>
      <c r="H179" s="412"/>
      <c r="J179" s="410"/>
      <c r="K179" s="410"/>
      <c r="L179" s="410"/>
      <c r="M179" s="411"/>
    </row>
  </sheetData>
  <mergeCells count="8">
    <mergeCell ref="H1:I1"/>
    <mergeCell ref="B8:I8"/>
    <mergeCell ref="H10:I10"/>
    <mergeCell ref="B11:B12"/>
    <mergeCell ref="C11:C12"/>
    <mergeCell ref="D11:D12"/>
    <mergeCell ref="E11:E12"/>
    <mergeCell ref="F11:I11"/>
  </mergeCells>
  <printOptions horizontalCentered="1"/>
  <pageMargins left="0.16" right="0.21" top="0.55000000000000004" bottom="0.34" header="0.24" footer="0.17"/>
  <pageSetup paperSize="9" scale="85" firstPageNumber="6" orientation="portrait" useFirstPageNumber="1" r:id="rId1"/>
  <headerFooter alignWithMargins="0"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B1:K8543"/>
  <sheetViews>
    <sheetView topLeftCell="D1" zoomScaleSheetLayoutView="80" workbookViewId="0">
      <selection activeCell="J15" sqref="J15"/>
    </sheetView>
  </sheetViews>
  <sheetFormatPr defaultColWidth="9.109375" defaultRowHeight="15"/>
  <cols>
    <col min="1" max="1" width="4.109375" style="28" customWidth="1"/>
    <col min="2" max="3" width="5.109375" style="26" customWidth="1"/>
    <col min="4" max="4" width="8.33203125" style="26" customWidth="1"/>
    <col min="5" max="5" width="4.88671875" style="26" customWidth="1"/>
    <col min="6" max="6" width="44.6640625" style="37" customWidth="1"/>
    <col min="7" max="7" width="18.88671875" style="29" customWidth="1"/>
    <col min="8" max="8" width="19.109375" style="38" customWidth="1"/>
    <col min="9" max="9" width="18.109375" style="38" customWidth="1"/>
    <col min="10" max="10" width="23.33203125" style="39" customWidth="1"/>
    <col min="11" max="11" width="19.6640625" style="38" customWidth="1"/>
    <col min="12" max="16384" width="9.109375" style="28"/>
  </cols>
  <sheetData>
    <row r="1" spans="2:11" ht="12.75" customHeight="1">
      <c r="C1" s="27"/>
      <c r="D1" s="27"/>
      <c r="E1" s="27"/>
      <c r="F1" s="27"/>
      <c r="G1" s="27"/>
      <c r="H1" s="27"/>
      <c r="I1" s="27"/>
      <c r="J1" s="27"/>
      <c r="K1" s="79" t="s">
        <v>267</v>
      </c>
    </row>
    <row r="2" spans="2:11" ht="18.75" customHeight="1">
      <c r="C2" s="27"/>
      <c r="D2" s="27"/>
      <c r="E2" s="27"/>
      <c r="F2" s="27"/>
      <c r="G2" s="27"/>
      <c r="H2" s="27"/>
      <c r="I2" s="27"/>
      <c r="J2" s="1"/>
      <c r="K2" s="79" t="s">
        <v>27</v>
      </c>
    </row>
    <row r="3" spans="2:11" ht="17.25" customHeight="1">
      <c r="B3" s="27"/>
      <c r="C3" s="27"/>
      <c r="D3" s="27"/>
      <c r="E3" s="27"/>
      <c r="F3" s="27"/>
      <c r="G3" s="27"/>
      <c r="H3" s="27"/>
      <c r="I3" s="27"/>
      <c r="J3" s="1"/>
      <c r="K3" s="79" t="s">
        <v>238</v>
      </c>
    </row>
    <row r="4" spans="2:11">
      <c r="B4" s="168"/>
      <c r="C4" s="168"/>
      <c r="D4" s="168"/>
      <c r="E4" s="168"/>
      <c r="F4" s="168"/>
      <c r="G4" s="168"/>
      <c r="H4" s="168"/>
      <c r="I4" s="168"/>
      <c r="J4" s="168"/>
      <c r="K4" s="79" t="s">
        <v>135</v>
      </c>
    </row>
    <row r="5" spans="2:11">
      <c r="B5" s="169"/>
      <c r="C5" s="169"/>
      <c r="D5" s="169"/>
      <c r="E5" s="169"/>
      <c r="F5" s="169"/>
      <c r="G5" s="169"/>
      <c r="H5" s="169"/>
      <c r="I5" s="169"/>
      <c r="J5" s="169"/>
      <c r="K5" s="169"/>
    </row>
    <row r="6" spans="2:11" ht="59.25" customHeight="1">
      <c r="B6" s="583" t="s">
        <v>1073</v>
      </c>
      <c r="C6" s="583"/>
      <c r="D6" s="583"/>
      <c r="E6" s="583"/>
      <c r="F6" s="583"/>
      <c r="G6" s="583"/>
      <c r="H6" s="583"/>
      <c r="I6" s="583"/>
      <c r="J6" s="583"/>
      <c r="K6" s="583"/>
    </row>
    <row r="7" spans="2:11" ht="21" customHeight="1">
      <c r="B7" s="160"/>
      <c r="C7" s="160"/>
      <c r="D7" s="160"/>
      <c r="E7" s="160"/>
      <c r="F7" s="161"/>
      <c r="G7" s="162"/>
      <c r="H7" s="162"/>
      <c r="I7" s="162"/>
      <c r="J7" s="586" t="s">
        <v>7</v>
      </c>
      <c r="K7" s="586"/>
    </row>
    <row r="8" spans="2:11" ht="34.5" customHeight="1">
      <c r="B8" s="587" t="s">
        <v>136</v>
      </c>
      <c r="C8" s="587"/>
      <c r="D8" s="587"/>
      <c r="E8" s="588" t="s">
        <v>261</v>
      </c>
      <c r="F8" s="585" t="s">
        <v>137</v>
      </c>
      <c r="G8" s="584" t="s">
        <v>260</v>
      </c>
      <c r="H8" s="584"/>
      <c r="I8" s="584"/>
      <c r="J8" s="584"/>
      <c r="K8" s="584"/>
    </row>
    <row r="9" spans="2:11" ht="17.25" customHeight="1">
      <c r="B9" s="587"/>
      <c r="C9" s="587"/>
      <c r="D9" s="587"/>
      <c r="E9" s="588"/>
      <c r="F9" s="585"/>
      <c r="G9" s="584" t="s">
        <v>138</v>
      </c>
      <c r="H9" s="584" t="s">
        <v>115</v>
      </c>
      <c r="I9" s="584"/>
      <c r="J9" s="584"/>
      <c r="K9" s="584"/>
    </row>
    <row r="10" spans="2:11" ht="21" customHeight="1">
      <c r="B10" s="587"/>
      <c r="C10" s="587"/>
      <c r="D10" s="587"/>
      <c r="E10" s="588"/>
      <c r="F10" s="585"/>
      <c r="G10" s="584"/>
      <c r="H10" s="584" t="s">
        <v>139</v>
      </c>
      <c r="I10" s="584" t="s">
        <v>140</v>
      </c>
      <c r="J10" s="584" t="s">
        <v>141</v>
      </c>
      <c r="K10" s="584" t="s">
        <v>142</v>
      </c>
    </row>
    <row r="11" spans="2:11" ht="102.75" customHeight="1">
      <c r="B11" s="164" t="s">
        <v>262</v>
      </c>
      <c r="C11" s="164" t="s">
        <v>263</v>
      </c>
      <c r="D11" s="164" t="s">
        <v>264</v>
      </c>
      <c r="E11" s="588"/>
      <c r="F11" s="585"/>
      <c r="G11" s="584"/>
      <c r="H11" s="584"/>
      <c r="I11" s="584"/>
      <c r="J11" s="584"/>
      <c r="K11" s="584"/>
    </row>
    <row r="12" spans="2:11" s="30" customFormat="1" ht="17.399999999999999">
      <c r="B12" s="163"/>
      <c r="C12" s="163"/>
      <c r="D12" s="163"/>
      <c r="E12" s="163"/>
      <c r="F12" s="109" t="s">
        <v>114</v>
      </c>
      <c r="G12" s="165"/>
      <c r="H12" s="165"/>
      <c r="I12" s="165"/>
      <c r="J12" s="165"/>
      <c r="K12" s="165"/>
    </row>
    <row r="13" spans="2:11" ht="34.799999999999997">
      <c r="B13" s="163"/>
      <c r="C13" s="163"/>
      <c r="D13" s="163"/>
      <c r="E13" s="163"/>
      <c r="F13" s="166" t="s">
        <v>1058</v>
      </c>
      <c r="G13" s="165">
        <f>+H13+I13+J13+K13</f>
        <v>279907.08999999997</v>
      </c>
      <c r="H13" s="165">
        <f>+H15</f>
        <v>175768</v>
      </c>
      <c r="I13" s="165">
        <f>+I15</f>
        <v>0</v>
      </c>
      <c r="J13" s="165">
        <f>J15</f>
        <v>5800</v>
      </c>
      <c r="K13" s="165">
        <f>+K15</f>
        <v>98339.09</v>
      </c>
    </row>
    <row r="14" spans="2:11" s="30" customFormat="1" ht="17.399999999999999">
      <c r="B14" s="163"/>
      <c r="C14" s="163"/>
      <c r="D14" s="163"/>
      <c r="E14" s="163"/>
      <c r="F14" s="109" t="s">
        <v>115</v>
      </c>
      <c r="G14" s="167"/>
      <c r="H14" s="167"/>
      <c r="I14" s="167"/>
      <c r="J14" s="167"/>
      <c r="K14" s="167"/>
    </row>
    <row r="15" spans="2:11" ht="136.5" customHeight="1">
      <c r="B15" s="163" t="s">
        <v>70</v>
      </c>
      <c r="C15" s="163" t="s">
        <v>69</v>
      </c>
      <c r="D15" s="163" t="s">
        <v>69</v>
      </c>
      <c r="E15" s="163" t="s">
        <v>900</v>
      </c>
      <c r="F15" s="231" t="s">
        <v>1060</v>
      </c>
      <c r="G15" s="165">
        <f>+H15+I15+J15+K15</f>
        <v>279907.08999999997</v>
      </c>
      <c r="H15" s="165">
        <f>SUM(H17:H23)</f>
        <v>175768</v>
      </c>
      <c r="I15" s="165">
        <f>SUM(I17:I23)</f>
        <v>0</v>
      </c>
      <c r="J15" s="165">
        <f>SUM(J17:J23)</f>
        <v>5800</v>
      </c>
      <c r="K15" s="165">
        <f>'N 6,1'!I104+'N 6,1'!I105</f>
        <v>98339.09</v>
      </c>
    </row>
    <row r="16" spans="2:11" ht="17.399999999999999">
      <c r="B16" s="295"/>
      <c r="C16" s="295"/>
      <c r="D16" s="295"/>
      <c r="E16" s="295"/>
      <c r="F16" s="109" t="s">
        <v>115</v>
      </c>
      <c r="G16" s="296"/>
      <c r="H16" s="296"/>
      <c r="I16" s="296"/>
      <c r="J16" s="296"/>
      <c r="K16" s="296"/>
    </row>
    <row r="17" spans="2:11" s="32" customFormat="1" ht="40.5" customHeight="1">
      <c r="B17" s="245"/>
      <c r="C17" s="245"/>
      <c r="D17" s="245"/>
      <c r="E17" s="245"/>
      <c r="F17" s="322" t="s">
        <v>901</v>
      </c>
      <c r="G17" s="246"/>
      <c r="H17" s="248">
        <f>'N 8'!Q296</f>
        <v>32000</v>
      </c>
      <c r="I17" s="541"/>
      <c r="J17" s="248"/>
      <c r="K17" s="247"/>
    </row>
    <row r="18" spans="2:11" s="32" customFormat="1" ht="48" customHeight="1">
      <c r="B18" s="245"/>
      <c r="C18" s="245"/>
      <c r="D18" s="245"/>
      <c r="E18" s="245"/>
      <c r="F18" s="152" t="s">
        <v>902</v>
      </c>
      <c r="G18" s="246"/>
      <c r="H18" s="248">
        <f>'N 8'!Q298</f>
        <v>640</v>
      </c>
      <c r="I18" s="541"/>
      <c r="J18" s="248"/>
      <c r="K18" s="247"/>
    </row>
    <row r="19" spans="2:11" s="32" customFormat="1" ht="50.25" customHeight="1">
      <c r="B19" s="245"/>
      <c r="C19" s="245"/>
      <c r="D19" s="245"/>
      <c r="E19" s="245"/>
      <c r="F19" s="152" t="s">
        <v>903</v>
      </c>
      <c r="G19" s="246"/>
      <c r="H19" s="248">
        <f>'N 8'!Q300</f>
        <v>128</v>
      </c>
      <c r="I19" s="541"/>
      <c r="J19" s="248"/>
      <c r="K19" s="247"/>
    </row>
    <row r="20" spans="2:11" s="32" customFormat="1" ht="47.25" customHeight="1">
      <c r="B20" s="245"/>
      <c r="C20" s="245"/>
      <c r="D20" s="245"/>
      <c r="E20" s="245"/>
      <c r="F20" s="152" t="s">
        <v>1048</v>
      </c>
      <c r="G20" s="246"/>
      <c r="H20" s="248">
        <f>'N 8'!Q297</f>
        <v>140400</v>
      </c>
      <c r="I20" s="541"/>
      <c r="J20" s="248"/>
      <c r="K20" s="247"/>
    </row>
    <row r="21" spans="2:11" s="32" customFormat="1" ht="46.5" customHeight="1">
      <c r="B21" s="245"/>
      <c r="C21" s="245"/>
      <c r="D21" s="245"/>
      <c r="E21" s="245"/>
      <c r="F21" s="152" t="s">
        <v>1055</v>
      </c>
      <c r="G21" s="246"/>
      <c r="H21" s="248">
        <f>'N 8'!Q299</f>
        <v>1700</v>
      </c>
      <c r="I21" s="541"/>
      <c r="J21" s="247"/>
      <c r="K21" s="247"/>
    </row>
    <row r="22" spans="2:11" s="32" customFormat="1" ht="54.75" customHeight="1">
      <c r="B22" s="245"/>
      <c r="C22" s="245"/>
      <c r="D22" s="245"/>
      <c r="E22" s="245"/>
      <c r="F22" s="152" t="s">
        <v>1056</v>
      </c>
      <c r="G22" s="246"/>
      <c r="H22" s="248">
        <f>'N 8'!Q301</f>
        <v>900</v>
      </c>
      <c r="I22" s="541"/>
      <c r="J22" s="248"/>
      <c r="K22" s="247"/>
    </row>
    <row r="23" spans="2:11" s="32" customFormat="1" ht="60.75" customHeight="1">
      <c r="B23" s="245"/>
      <c r="C23" s="245"/>
      <c r="D23" s="245"/>
      <c r="E23" s="245"/>
      <c r="F23" s="152" t="s">
        <v>1057</v>
      </c>
      <c r="G23" s="246"/>
      <c r="H23" s="247"/>
      <c r="I23" s="248"/>
      <c r="J23" s="248">
        <f>'N 8'!Q366</f>
        <v>5800</v>
      </c>
      <c r="K23" s="247"/>
    </row>
    <row r="24" spans="2:11" s="32" customFormat="1">
      <c r="B24" s="33"/>
      <c r="C24" s="33"/>
      <c r="D24" s="33"/>
      <c r="E24" s="33"/>
      <c r="F24" s="34"/>
      <c r="G24" s="35"/>
      <c r="H24" s="36"/>
      <c r="I24" s="36"/>
      <c r="J24" s="36"/>
      <c r="K24" s="36"/>
    </row>
    <row r="25" spans="2:11" s="32" customFormat="1">
      <c r="B25" s="33"/>
      <c r="C25" s="33"/>
      <c r="D25" s="33"/>
      <c r="E25" s="33"/>
      <c r="F25" s="34"/>
      <c r="G25" s="35"/>
      <c r="H25" s="36"/>
      <c r="I25" s="36"/>
      <c r="J25" s="36"/>
      <c r="K25" s="36"/>
    </row>
    <row r="26" spans="2:11" s="32" customFormat="1">
      <c r="B26" s="33"/>
      <c r="C26" s="33"/>
      <c r="D26" s="33"/>
      <c r="E26" s="33"/>
      <c r="F26" s="34"/>
      <c r="G26" s="35"/>
      <c r="H26" s="36"/>
      <c r="I26" s="36"/>
      <c r="J26" s="36"/>
      <c r="K26" s="36"/>
    </row>
    <row r="27" spans="2:11" s="32" customFormat="1">
      <c r="B27" s="33"/>
      <c r="C27" s="33"/>
      <c r="D27" s="33"/>
      <c r="E27" s="33"/>
      <c r="F27" s="34"/>
      <c r="G27" s="35"/>
      <c r="H27" s="36"/>
      <c r="I27" s="36"/>
      <c r="J27" s="36"/>
      <c r="K27" s="36"/>
    </row>
    <row r="28" spans="2:11" s="32" customFormat="1">
      <c r="B28" s="33"/>
      <c r="C28" s="33"/>
      <c r="D28" s="33"/>
      <c r="E28" s="33"/>
      <c r="F28" s="34"/>
      <c r="G28" s="35"/>
      <c r="H28" s="36"/>
      <c r="I28" s="36"/>
      <c r="J28" s="36"/>
      <c r="K28" s="36"/>
    </row>
    <row r="29" spans="2:11" s="32" customFormat="1">
      <c r="B29" s="33"/>
      <c r="C29" s="33"/>
      <c r="D29" s="33"/>
      <c r="E29" s="33"/>
      <c r="F29" s="34"/>
      <c r="G29" s="35"/>
      <c r="H29" s="36"/>
      <c r="I29" s="36"/>
      <c r="J29" s="36"/>
      <c r="K29" s="36"/>
    </row>
    <row r="30" spans="2:11" s="32" customFormat="1">
      <c r="B30" s="33"/>
      <c r="C30" s="33"/>
      <c r="D30" s="33"/>
      <c r="E30" s="33"/>
      <c r="F30" s="34"/>
      <c r="G30" s="35"/>
      <c r="H30" s="36"/>
      <c r="I30" s="36"/>
      <c r="J30" s="36"/>
      <c r="K30" s="36"/>
    </row>
    <row r="31" spans="2:11" s="32" customFormat="1">
      <c r="B31" s="33"/>
      <c r="C31" s="33"/>
      <c r="D31" s="33"/>
      <c r="E31" s="33"/>
      <c r="F31" s="34"/>
      <c r="G31" s="35"/>
      <c r="H31" s="36"/>
      <c r="I31" s="36"/>
      <c r="J31" s="36"/>
      <c r="K31" s="36"/>
    </row>
    <row r="32" spans="2:11" s="32" customFormat="1">
      <c r="B32" s="33"/>
      <c r="C32" s="33"/>
      <c r="D32" s="33"/>
      <c r="E32" s="33"/>
      <c r="F32" s="34"/>
      <c r="G32" s="35"/>
      <c r="H32" s="36"/>
      <c r="I32" s="36"/>
      <c r="J32" s="36"/>
      <c r="K32" s="36"/>
    </row>
    <row r="33" spans="2:11" s="32" customFormat="1">
      <c r="B33" s="33"/>
      <c r="C33" s="33"/>
      <c r="D33" s="33"/>
      <c r="E33" s="33"/>
      <c r="F33" s="34"/>
      <c r="G33" s="35"/>
      <c r="H33" s="36"/>
      <c r="I33" s="36"/>
      <c r="J33" s="36"/>
      <c r="K33" s="36"/>
    </row>
    <row r="34" spans="2:11" s="32" customFormat="1">
      <c r="B34" s="33"/>
      <c r="C34" s="33"/>
      <c r="D34" s="33"/>
      <c r="E34" s="33"/>
      <c r="F34" s="34"/>
      <c r="G34" s="35"/>
      <c r="H34" s="36"/>
      <c r="I34" s="36"/>
      <c r="J34" s="36"/>
      <c r="K34" s="36"/>
    </row>
    <row r="35" spans="2:11" s="32" customFormat="1">
      <c r="B35" s="33"/>
      <c r="C35" s="33"/>
      <c r="D35" s="33"/>
      <c r="E35" s="33"/>
      <c r="F35" s="34"/>
      <c r="G35" s="35"/>
      <c r="H35" s="36"/>
      <c r="I35" s="36"/>
      <c r="J35" s="36"/>
      <c r="K35" s="36"/>
    </row>
    <row r="36" spans="2:11" s="32" customFormat="1">
      <c r="B36" s="33"/>
      <c r="C36" s="33"/>
      <c r="D36" s="33"/>
      <c r="E36" s="33"/>
      <c r="F36" s="34"/>
      <c r="G36" s="35"/>
      <c r="H36" s="36"/>
      <c r="I36" s="36"/>
      <c r="J36" s="36"/>
      <c r="K36" s="36"/>
    </row>
    <row r="37" spans="2:11" s="32" customFormat="1">
      <c r="B37" s="33"/>
      <c r="C37" s="33"/>
      <c r="D37" s="33"/>
      <c r="E37" s="33"/>
      <c r="F37" s="34"/>
      <c r="G37" s="35"/>
      <c r="H37" s="36"/>
      <c r="I37" s="36"/>
      <c r="J37" s="36"/>
      <c r="K37" s="36"/>
    </row>
    <row r="38" spans="2:11" s="32" customFormat="1">
      <c r="B38" s="33"/>
      <c r="C38" s="33"/>
      <c r="D38" s="33"/>
      <c r="E38" s="33"/>
      <c r="F38" s="34"/>
      <c r="G38" s="35"/>
      <c r="H38" s="36"/>
      <c r="I38" s="36"/>
      <c r="J38" s="36"/>
      <c r="K38" s="36"/>
    </row>
    <row r="39" spans="2:11" s="32" customFormat="1">
      <c r="B39" s="33"/>
      <c r="C39" s="33"/>
      <c r="D39" s="33"/>
      <c r="E39" s="33"/>
      <c r="F39" s="34"/>
      <c r="G39" s="35"/>
      <c r="H39" s="36"/>
      <c r="I39" s="36"/>
      <c r="J39" s="36"/>
      <c r="K39" s="36"/>
    </row>
    <row r="40" spans="2:11" s="32" customFormat="1">
      <c r="B40" s="33"/>
      <c r="C40" s="33"/>
      <c r="D40" s="33"/>
      <c r="E40" s="33"/>
      <c r="F40" s="34"/>
      <c r="G40" s="35"/>
      <c r="H40" s="36"/>
      <c r="I40" s="36"/>
      <c r="J40" s="36"/>
      <c r="K40" s="36"/>
    </row>
    <row r="41" spans="2:11" s="32" customFormat="1">
      <c r="B41" s="33"/>
      <c r="C41" s="33"/>
      <c r="D41" s="33"/>
      <c r="E41" s="33"/>
      <c r="F41" s="34"/>
      <c r="G41" s="35"/>
      <c r="H41" s="36"/>
      <c r="I41" s="36"/>
      <c r="J41" s="36"/>
      <c r="K41" s="36"/>
    </row>
    <row r="42" spans="2:11" s="32" customFormat="1">
      <c r="B42" s="33"/>
      <c r="C42" s="33"/>
      <c r="D42" s="33"/>
      <c r="E42" s="33"/>
      <c r="F42" s="34"/>
      <c r="G42" s="35"/>
      <c r="H42" s="36"/>
      <c r="I42" s="36"/>
      <c r="J42" s="36"/>
      <c r="K42" s="36"/>
    </row>
    <row r="43" spans="2:11" s="32" customFormat="1">
      <c r="B43" s="33"/>
      <c r="C43" s="33"/>
      <c r="D43" s="33"/>
      <c r="E43" s="33"/>
      <c r="F43" s="34"/>
      <c r="G43" s="35"/>
      <c r="H43" s="36"/>
      <c r="I43" s="36"/>
      <c r="J43" s="36"/>
      <c r="K43" s="36"/>
    </row>
    <row r="44" spans="2:11" s="32" customFormat="1">
      <c r="B44" s="33"/>
      <c r="C44" s="33"/>
      <c r="D44" s="33"/>
      <c r="E44" s="33"/>
      <c r="F44" s="34"/>
      <c r="G44" s="35"/>
      <c r="H44" s="36"/>
      <c r="I44" s="36"/>
      <c r="J44" s="36"/>
      <c r="K44" s="36"/>
    </row>
    <row r="45" spans="2:11" s="32" customFormat="1">
      <c r="B45" s="33"/>
      <c r="C45" s="33"/>
      <c r="D45" s="33"/>
      <c r="E45" s="33"/>
      <c r="F45" s="34"/>
      <c r="G45" s="35"/>
      <c r="H45" s="36"/>
      <c r="I45" s="36"/>
      <c r="J45" s="36"/>
      <c r="K45" s="36"/>
    </row>
    <row r="46" spans="2:11" s="32" customFormat="1">
      <c r="B46" s="33"/>
      <c r="C46" s="33"/>
      <c r="D46" s="33"/>
      <c r="E46" s="33"/>
      <c r="F46" s="34"/>
      <c r="G46" s="35"/>
      <c r="H46" s="36"/>
      <c r="I46" s="36"/>
      <c r="J46" s="36"/>
      <c r="K46" s="36"/>
    </row>
    <row r="47" spans="2:11" s="32" customFormat="1">
      <c r="B47" s="33"/>
      <c r="C47" s="33"/>
      <c r="D47" s="33"/>
      <c r="E47" s="33"/>
      <c r="F47" s="34"/>
      <c r="G47" s="35"/>
      <c r="H47" s="36"/>
      <c r="I47" s="36"/>
      <c r="J47" s="36"/>
      <c r="K47" s="36"/>
    </row>
    <row r="48" spans="2:11" s="32" customFormat="1">
      <c r="B48" s="33"/>
      <c r="C48" s="33"/>
      <c r="D48" s="33"/>
      <c r="E48" s="33"/>
      <c r="F48" s="34"/>
      <c r="G48" s="35"/>
      <c r="H48" s="36"/>
      <c r="I48" s="36"/>
      <c r="J48" s="36"/>
      <c r="K48" s="36"/>
    </row>
    <row r="49" spans="2:11" s="32" customFormat="1">
      <c r="B49" s="33"/>
      <c r="C49" s="33"/>
      <c r="D49" s="33"/>
      <c r="E49" s="33"/>
      <c r="F49" s="34"/>
      <c r="G49" s="35"/>
      <c r="H49" s="36"/>
      <c r="I49" s="36"/>
      <c r="J49" s="36"/>
      <c r="K49" s="36"/>
    </row>
    <row r="50" spans="2:11" s="32" customFormat="1">
      <c r="B50" s="33"/>
      <c r="C50" s="33"/>
      <c r="D50" s="33"/>
      <c r="E50" s="33"/>
      <c r="F50" s="34"/>
      <c r="G50" s="35"/>
      <c r="H50" s="36"/>
      <c r="I50" s="36"/>
      <c r="J50" s="36"/>
      <c r="K50" s="36"/>
    </row>
    <row r="51" spans="2:11" s="32" customFormat="1">
      <c r="B51" s="33"/>
      <c r="C51" s="33"/>
      <c r="D51" s="33"/>
      <c r="E51" s="33"/>
      <c r="F51" s="34"/>
      <c r="G51" s="35"/>
      <c r="H51" s="36"/>
      <c r="I51" s="36"/>
      <c r="J51" s="36"/>
      <c r="K51" s="36"/>
    </row>
    <row r="52" spans="2:11" s="32" customFormat="1">
      <c r="B52" s="33"/>
      <c r="C52" s="33"/>
      <c r="D52" s="33"/>
      <c r="E52" s="33"/>
      <c r="F52" s="34"/>
      <c r="G52" s="35"/>
      <c r="H52" s="36"/>
      <c r="I52" s="36"/>
      <c r="J52" s="36"/>
      <c r="K52" s="36"/>
    </row>
    <row r="53" spans="2:11" s="32" customFormat="1">
      <c r="B53" s="33"/>
      <c r="C53" s="33"/>
      <c r="D53" s="33"/>
      <c r="E53" s="33"/>
      <c r="F53" s="34"/>
      <c r="G53" s="35"/>
      <c r="H53" s="36"/>
      <c r="I53" s="36"/>
      <c r="J53" s="36"/>
      <c r="K53" s="36"/>
    </row>
    <row r="54" spans="2:11" s="32" customFormat="1">
      <c r="B54" s="33"/>
      <c r="C54" s="33"/>
      <c r="D54" s="33"/>
      <c r="E54" s="33"/>
      <c r="F54" s="34"/>
      <c r="G54" s="35"/>
      <c r="H54" s="36"/>
      <c r="I54" s="36"/>
      <c r="J54" s="36"/>
      <c r="K54" s="36"/>
    </row>
    <row r="55" spans="2:11" s="32" customFormat="1">
      <c r="B55" s="33"/>
      <c r="C55" s="33"/>
      <c r="D55" s="33"/>
      <c r="E55" s="33"/>
      <c r="F55" s="34"/>
      <c r="G55" s="35"/>
      <c r="H55" s="36"/>
      <c r="I55" s="36"/>
      <c r="J55" s="36"/>
      <c r="K55" s="36"/>
    </row>
    <row r="56" spans="2:11" s="32" customFormat="1">
      <c r="B56" s="33"/>
      <c r="C56" s="33"/>
      <c r="D56" s="33"/>
      <c r="E56" s="33"/>
      <c r="F56" s="34"/>
      <c r="G56" s="35"/>
      <c r="H56" s="36"/>
      <c r="I56" s="36"/>
      <c r="J56" s="36"/>
      <c r="K56" s="36"/>
    </row>
    <row r="57" spans="2:11" s="32" customFormat="1">
      <c r="B57" s="33"/>
      <c r="C57" s="33"/>
      <c r="D57" s="33"/>
      <c r="E57" s="33"/>
      <c r="F57" s="34"/>
      <c r="G57" s="35"/>
      <c r="H57" s="36"/>
      <c r="I57" s="36"/>
      <c r="J57" s="36"/>
      <c r="K57" s="36"/>
    </row>
    <row r="58" spans="2:11" s="32" customFormat="1">
      <c r="B58" s="33"/>
      <c r="C58" s="33"/>
      <c r="D58" s="33"/>
      <c r="E58" s="33"/>
      <c r="F58" s="34"/>
      <c r="G58" s="35"/>
      <c r="H58" s="36"/>
      <c r="I58" s="36"/>
      <c r="J58" s="36"/>
      <c r="K58" s="36"/>
    </row>
    <row r="59" spans="2:11" s="32" customFormat="1">
      <c r="B59" s="33"/>
      <c r="C59" s="33"/>
      <c r="D59" s="33"/>
      <c r="E59" s="33"/>
      <c r="F59" s="34"/>
      <c r="G59" s="35"/>
      <c r="H59" s="36"/>
      <c r="I59" s="36"/>
      <c r="J59" s="36"/>
      <c r="K59" s="36"/>
    </row>
    <row r="60" spans="2:11" s="32" customFormat="1">
      <c r="B60" s="33"/>
      <c r="C60" s="33"/>
      <c r="D60" s="33"/>
      <c r="E60" s="33"/>
      <c r="F60" s="34"/>
      <c r="G60" s="35"/>
      <c r="H60" s="36"/>
      <c r="I60" s="36"/>
      <c r="J60" s="36"/>
      <c r="K60" s="36"/>
    </row>
    <row r="61" spans="2:11" s="32" customFormat="1">
      <c r="B61" s="33"/>
      <c r="C61" s="33"/>
      <c r="D61" s="33"/>
      <c r="E61" s="33"/>
      <c r="F61" s="34"/>
      <c r="G61" s="35"/>
      <c r="H61" s="36"/>
      <c r="I61" s="36"/>
      <c r="J61" s="36"/>
      <c r="K61" s="36"/>
    </row>
    <row r="62" spans="2:11" s="32" customFormat="1">
      <c r="B62" s="33"/>
      <c r="C62" s="33"/>
      <c r="D62" s="33"/>
      <c r="E62" s="33"/>
      <c r="F62" s="34"/>
      <c r="G62" s="35"/>
      <c r="H62" s="36"/>
      <c r="I62" s="36"/>
      <c r="J62" s="36"/>
      <c r="K62" s="36"/>
    </row>
    <row r="63" spans="2:11" s="32" customFormat="1">
      <c r="B63" s="33"/>
      <c r="C63" s="33"/>
      <c r="D63" s="33"/>
      <c r="E63" s="33"/>
      <c r="F63" s="34"/>
      <c r="G63" s="35"/>
      <c r="H63" s="36"/>
      <c r="I63" s="36"/>
      <c r="J63" s="36"/>
      <c r="K63" s="36"/>
    </row>
    <row r="64" spans="2:11" s="32" customFormat="1">
      <c r="B64" s="33"/>
      <c r="C64" s="33"/>
      <c r="D64" s="33"/>
      <c r="E64" s="33"/>
      <c r="F64" s="34"/>
      <c r="G64" s="35"/>
      <c r="H64" s="36"/>
      <c r="I64" s="36"/>
      <c r="J64" s="36"/>
      <c r="K64" s="36"/>
    </row>
    <row r="65" spans="2:11" s="32" customFormat="1">
      <c r="B65" s="33"/>
      <c r="C65" s="33"/>
      <c r="D65" s="33"/>
      <c r="E65" s="33"/>
      <c r="F65" s="34"/>
      <c r="G65" s="35"/>
      <c r="H65" s="36"/>
      <c r="I65" s="36"/>
      <c r="J65" s="36"/>
      <c r="K65" s="36"/>
    </row>
    <row r="66" spans="2:11" s="32" customFormat="1">
      <c r="B66" s="33"/>
      <c r="C66" s="33"/>
      <c r="D66" s="33"/>
      <c r="E66" s="33"/>
      <c r="F66" s="34"/>
      <c r="G66" s="35"/>
      <c r="H66" s="36"/>
      <c r="I66" s="36"/>
      <c r="J66" s="36"/>
      <c r="K66" s="36"/>
    </row>
    <row r="67" spans="2:11" s="32" customFormat="1">
      <c r="B67" s="33"/>
      <c r="C67" s="33"/>
      <c r="D67" s="33"/>
      <c r="E67" s="33"/>
      <c r="F67" s="34"/>
      <c r="G67" s="35"/>
      <c r="H67" s="36"/>
      <c r="I67" s="36"/>
      <c r="J67" s="36"/>
      <c r="K67" s="36"/>
    </row>
    <row r="68" spans="2:11" s="32" customFormat="1">
      <c r="B68" s="33"/>
      <c r="C68" s="33"/>
      <c r="D68" s="33"/>
      <c r="E68" s="33"/>
      <c r="F68" s="34"/>
      <c r="G68" s="35"/>
      <c r="H68" s="36"/>
      <c r="I68" s="36"/>
      <c r="J68" s="36"/>
      <c r="K68" s="36"/>
    </row>
    <row r="69" spans="2:11" s="32" customFormat="1">
      <c r="B69" s="33"/>
      <c r="C69" s="33"/>
      <c r="D69" s="33"/>
      <c r="E69" s="33"/>
      <c r="F69" s="34"/>
      <c r="G69" s="35"/>
      <c r="H69" s="36"/>
      <c r="I69" s="36"/>
      <c r="J69" s="36"/>
      <c r="K69" s="36"/>
    </row>
    <row r="70" spans="2:11" s="32" customFormat="1">
      <c r="B70" s="33"/>
      <c r="C70" s="33"/>
      <c r="D70" s="33"/>
      <c r="E70" s="33"/>
      <c r="F70" s="34"/>
      <c r="G70" s="35"/>
      <c r="H70" s="36"/>
      <c r="I70" s="36"/>
      <c r="J70" s="36"/>
      <c r="K70" s="36"/>
    </row>
    <row r="71" spans="2:11" s="32" customFormat="1">
      <c r="B71" s="33"/>
      <c r="C71" s="33"/>
      <c r="D71" s="33"/>
      <c r="E71" s="33"/>
      <c r="F71" s="34"/>
      <c r="G71" s="35"/>
      <c r="H71" s="36"/>
      <c r="I71" s="36"/>
      <c r="J71" s="36"/>
      <c r="K71" s="36"/>
    </row>
    <row r="72" spans="2:11" s="32" customFormat="1">
      <c r="B72" s="33"/>
      <c r="C72" s="33"/>
      <c r="D72" s="33"/>
      <c r="E72" s="33"/>
      <c r="F72" s="34"/>
      <c r="G72" s="35"/>
      <c r="H72" s="36"/>
      <c r="I72" s="36"/>
      <c r="J72" s="36"/>
      <c r="K72" s="36"/>
    </row>
    <row r="73" spans="2:11" s="32" customFormat="1">
      <c r="B73" s="33"/>
      <c r="C73" s="33"/>
      <c r="D73" s="33"/>
      <c r="E73" s="33"/>
      <c r="F73" s="34"/>
      <c r="G73" s="35"/>
      <c r="H73" s="36"/>
      <c r="I73" s="36"/>
      <c r="J73" s="36"/>
      <c r="K73" s="36"/>
    </row>
    <row r="74" spans="2:11" s="32" customFormat="1">
      <c r="B74" s="33"/>
      <c r="C74" s="33"/>
      <c r="D74" s="33"/>
      <c r="E74" s="33"/>
      <c r="F74" s="34"/>
      <c r="G74" s="35"/>
      <c r="H74" s="36"/>
      <c r="I74" s="36"/>
      <c r="J74" s="36"/>
      <c r="K74" s="36"/>
    </row>
    <row r="75" spans="2:11" s="32" customFormat="1">
      <c r="B75" s="33"/>
      <c r="C75" s="33"/>
      <c r="D75" s="33"/>
      <c r="E75" s="33"/>
      <c r="F75" s="34"/>
      <c r="G75" s="35"/>
      <c r="H75" s="36"/>
      <c r="I75" s="36"/>
      <c r="J75" s="36"/>
      <c r="K75" s="36"/>
    </row>
    <row r="76" spans="2:11" s="32" customFormat="1">
      <c r="B76" s="33"/>
      <c r="C76" s="33"/>
      <c r="D76" s="33"/>
      <c r="E76" s="33"/>
      <c r="F76" s="34"/>
      <c r="G76" s="35"/>
      <c r="H76" s="36"/>
      <c r="I76" s="36"/>
      <c r="J76" s="36"/>
      <c r="K76" s="36"/>
    </row>
    <row r="77" spans="2:11" s="32" customFormat="1">
      <c r="B77" s="33"/>
      <c r="C77" s="33"/>
      <c r="D77" s="33"/>
      <c r="E77" s="33"/>
      <c r="F77" s="34"/>
      <c r="G77" s="35"/>
      <c r="H77" s="36"/>
      <c r="I77" s="36"/>
      <c r="J77" s="36"/>
      <c r="K77" s="36"/>
    </row>
    <row r="78" spans="2:11" s="32" customFormat="1">
      <c r="B78" s="33"/>
      <c r="C78" s="33"/>
      <c r="D78" s="33"/>
      <c r="E78" s="33"/>
      <c r="F78" s="34"/>
      <c r="G78" s="35"/>
      <c r="H78" s="36"/>
      <c r="I78" s="36"/>
      <c r="J78" s="36"/>
      <c r="K78" s="36"/>
    </row>
    <row r="79" spans="2:11" s="32" customFormat="1">
      <c r="B79" s="33"/>
      <c r="C79" s="33"/>
      <c r="D79" s="33"/>
      <c r="E79" s="33"/>
      <c r="F79" s="34"/>
      <c r="G79" s="35"/>
      <c r="H79" s="36"/>
      <c r="I79" s="36"/>
      <c r="J79" s="36"/>
      <c r="K79" s="36"/>
    </row>
    <row r="80" spans="2:11" s="32" customFormat="1">
      <c r="B80" s="33"/>
      <c r="C80" s="33"/>
      <c r="D80" s="33"/>
      <c r="E80" s="33"/>
      <c r="F80" s="34"/>
      <c r="G80" s="35"/>
      <c r="H80" s="36"/>
      <c r="I80" s="36"/>
      <c r="J80" s="36"/>
      <c r="K80" s="36"/>
    </row>
    <row r="81" spans="2:11" s="32" customFormat="1">
      <c r="B81" s="33"/>
      <c r="C81" s="33"/>
      <c r="D81" s="33"/>
      <c r="E81" s="33"/>
      <c r="F81" s="34"/>
      <c r="G81" s="35"/>
      <c r="H81" s="36"/>
      <c r="I81" s="36"/>
      <c r="J81" s="36"/>
      <c r="K81" s="36"/>
    </row>
    <row r="82" spans="2:11" s="32" customFormat="1">
      <c r="B82" s="33"/>
      <c r="C82" s="33"/>
      <c r="D82" s="33"/>
      <c r="E82" s="33"/>
      <c r="F82" s="34"/>
      <c r="G82" s="35"/>
      <c r="H82" s="36"/>
      <c r="I82" s="36"/>
      <c r="J82" s="36"/>
      <c r="K82" s="36"/>
    </row>
    <row r="83" spans="2:11" s="32" customFormat="1">
      <c r="B83" s="33"/>
      <c r="C83" s="33"/>
      <c r="D83" s="33"/>
      <c r="E83" s="33"/>
      <c r="F83" s="34"/>
      <c r="G83" s="35"/>
      <c r="H83" s="36"/>
      <c r="I83" s="36"/>
      <c r="J83" s="36"/>
      <c r="K83" s="36"/>
    </row>
    <row r="84" spans="2:11" s="32" customFormat="1">
      <c r="B84" s="33"/>
      <c r="C84" s="33"/>
      <c r="D84" s="33"/>
      <c r="E84" s="33"/>
      <c r="F84" s="34"/>
      <c r="G84" s="35"/>
      <c r="H84" s="36"/>
      <c r="I84" s="36"/>
      <c r="J84" s="36"/>
      <c r="K84" s="36"/>
    </row>
    <row r="85" spans="2:11" s="32" customFormat="1">
      <c r="B85" s="33"/>
      <c r="C85" s="33"/>
      <c r="D85" s="33"/>
      <c r="E85" s="33"/>
      <c r="F85" s="34"/>
      <c r="G85" s="35"/>
      <c r="H85" s="36"/>
      <c r="I85" s="36"/>
      <c r="J85" s="36"/>
      <c r="K85" s="36"/>
    </row>
    <row r="86" spans="2:11" s="32" customFormat="1">
      <c r="B86" s="33"/>
      <c r="C86" s="33"/>
      <c r="D86" s="33"/>
      <c r="E86" s="33"/>
      <c r="F86" s="34"/>
      <c r="G86" s="35"/>
      <c r="H86" s="36"/>
      <c r="I86" s="36"/>
      <c r="J86" s="36"/>
      <c r="K86" s="36"/>
    </row>
    <row r="87" spans="2:11" s="32" customFormat="1">
      <c r="B87" s="33"/>
      <c r="C87" s="33"/>
      <c r="D87" s="33"/>
      <c r="E87" s="33"/>
      <c r="F87" s="34"/>
      <c r="G87" s="35"/>
      <c r="H87" s="36"/>
      <c r="I87" s="36"/>
      <c r="J87" s="36"/>
      <c r="K87" s="36"/>
    </row>
    <row r="88" spans="2:11" s="32" customFormat="1">
      <c r="B88" s="33"/>
      <c r="C88" s="33"/>
      <c r="D88" s="33"/>
      <c r="E88" s="33"/>
      <c r="F88" s="34"/>
      <c r="G88" s="35"/>
      <c r="H88" s="36"/>
      <c r="I88" s="36"/>
      <c r="J88" s="36"/>
      <c r="K88" s="36"/>
    </row>
    <row r="89" spans="2:11" s="32" customFormat="1">
      <c r="B89" s="33"/>
      <c r="C89" s="33"/>
      <c r="D89" s="33"/>
      <c r="E89" s="33"/>
      <c r="F89" s="34"/>
      <c r="G89" s="35"/>
      <c r="H89" s="36"/>
      <c r="I89" s="36"/>
      <c r="J89" s="36"/>
      <c r="K89" s="36"/>
    </row>
    <row r="90" spans="2:11" s="32" customFormat="1">
      <c r="B90" s="33"/>
      <c r="C90" s="33"/>
      <c r="D90" s="33"/>
      <c r="E90" s="33"/>
      <c r="F90" s="34"/>
      <c r="G90" s="35"/>
      <c r="H90" s="36"/>
      <c r="I90" s="36"/>
      <c r="J90" s="36"/>
      <c r="K90" s="36"/>
    </row>
    <row r="91" spans="2:11" s="32" customFormat="1">
      <c r="B91" s="33"/>
      <c r="C91" s="33"/>
      <c r="D91" s="33"/>
      <c r="E91" s="33"/>
      <c r="F91" s="34"/>
      <c r="G91" s="35"/>
      <c r="H91" s="36"/>
      <c r="I91" s="36"/>
      <c r="J91" s="36"/>
      <c r="K91" s="36"/>
    </row>
    <row r="92" spans="2:11" s="32" customFormat="1">
      <c r="B92" s="33"/>
      <c r="C92" s="33"/>
      <c r="D92" s="33"/>
      <c r="E92" s="33"/>
      <c r="F92" s="34"/>
      <c r="G92" s="35"/>
      <c r="H92" s="36"/>
      <c r="I92" s="36"/>
      <c r="J92" s="36"/>
      <c r="K92" s="36"/>
    </row>
    <row r="93" spans="2:11" s="32" customFormat="1">
      <c r="B93" s="33"/>
      <c r="C93" s="33"/>
      <c r="D93" s="33"/>
      <c r="E93" s="33"/>
      <c r="F93" s="34"/>
      <c r="G93" s="35"/>
      <c r="H93" s="36"/>
      <c r="I93" s="36"/>
      <c r="J93" s="36"/>
      <c r="K93" s="36"/>
    </row>
    <row r="94" spans="2:11" s="32" customFormat="1">
      <c r="B94" s="33"/>
      <c r="C94" s="33"/>
      <c r="D94" s="33"/>
      <c r="E94" s="33"/>
      <c r="F94" s="34"/>
      <c r="G94" s="35"/>
      <c r="H94" s="36"/>
      <c r="I94" s="36"/>
      <c r="J94" s="36"/>
      <c r="K94" s="36"/>
    </row>
    <row r="95" spans="2:11" s="32" customFormat="1">
      <c r="B95" s="33"/>
      <c r="C95" s="33"/>
      <c r="D95" s="33"/>
      <c r="E95" s="33"/>
      <c r="F95" s="34"/>
      <c r="G95" s="35"/>
      <c r="H95" s="36"/>
      <c r="I95" s="36"/>
      <c r="J95" s="36"/>
      <c r="K95" s="36"/>
    </row>
    <row r="96" spans="2:11" s="32" customFormat="1">
      <c r="B96" s="33"/>
      <c r="C96" s="33"/>
      <c r="D96" s="33"/>
      <c r="E96" s="33"/>
      <c r="F96" s="34"/>
      <c r="G96" s="35"/>
      <c r="H96" s="36"/>
      <c r="I96" s="36"/>
      <c r="J96" s="36"/>
      <c r="K96" s="36"/>
    </row>
    <row r="97" spans="2:11" s="32" customFormat="1">
      <c r="B97" s="33"/>
      <c r="C97" s="33"/>
      <c r="D97" s="33"/>
      <c r="E97" s="33"/>
      <c r="F97" s="34"/>
      <c r="G97" s="35"/>
      <c r="H97" s="36"/>
      <c r="I97" s="36"/>
      <c r="J97" s="36"/>
      <c r="K97" s="36"/>
    </row>
    <row r="98" spans="2:11" s="32" customFormat="1">
      <c r="B98" s="33"/>
      <c r="C98" s="33"/>
      <c r="D98" s="33"/>
      <c r="E98" s="33"/>
      <c r="F98" s="34"/>
      <c r="G98" s="35"/>
      <c r="H98" s="36"/>
      <c r="I98" s="36"/>
      <c r="J98" s="36"/>
      <c r="K98" s="36"/>
    </row>
    <row r="99" spans="2:11" s="32" customFormat="1">
      <c r="B99" s="33"/>
      <c r="C99" s="33"/>
      <c r="D99" s="33"/>
      <c r="E99" s="33"/>
      <c r="F99" s="34"/>
      <c r="G99" s="35"/>
      <c r="H99" s="36"/>
      <c r="I99" s="36"/>
      <c r="J99" s="36"/>
      <c r="K99" s="36"/>
    </row>
    <row r="100" spans="2:11" s="32" customFormat="1">
      <c r="B100" s="33"/>
      <c r="C100" s="33"/>
      <c r="D100" s="33"/>
      <c r="E100" s="33"/>
      <c r="F100" s="34"/>
      <c r="G100" s="35"/>
      <c r="H100" s="36"/>
      <c r="I100" s="36"/>
      <c r="J100" s="36"/>
      <c r="K100" s="36"/>
    </row>
    <row r="101" spans="2:11" s="32" customFormat="1">
      <c r="B101" s="33"/>
      <c r="C101" s="33"/>
      <c r="D101" s="33"/>
      <c r="E101" s="33"/>
      <c r="F101" s="34"/>
      <c r="G101" s="35"/>
      <c r="H101" s="36"/>
      <c r="I101" s="36"/>
      <c r="J101" s="36"/>
      <c r="K101" s="36"/>
    </row>
    <row r="102" spans="2:11" s="32" customFormat="1">
      <c r="B102" s="33"/>
      <c r="C102" s="33"/>
      <c r="D102" s="33"/>
      <c r="E102" s="33"/>
      <c r="F102" s="34"/>
      <c r="G102" s="35"/>
      <c r="H102" s="36"/>
      <c r="I102" s="36"/>
      <c r="J102" s="36"/>
      <c r="K102" s="36"/>
    </row>
    <row r="103" spans="2:11" s="32" customFormat="1">
      <c r="B103" s="33"/>
      <c r="C103" s="33"/>
      <c r="D103" s="33"/>
      <c r="E103" s="33"/>
      <c r="F103" s="34"/>
      <c r="G103" s="35"/>
      <c r="H103" s="36"/>
      <c r="I103" s="36"/>
      <c r="J103" s="36"/>
      <c r="K103" s="36"/>
    </row>
    <row r="104" spans="2:11" s="32" customFormat="1">
      <c r="B104" s="33"/>
      <c r="C104" s="33"/>
      <c r="D104" s="33"/>
      <c r="E104" s="33"/>
      <c r="F104" s="34"/>
      <c r="G104" s="35"/>
      <c r="H104" s="36"/>
      <c r="I104" s="36"/>
      <c r="J104" s="36"/>
      <c r="K104" s="36"/>
    </row>
    <row r="105" spans="2:11" s="32" customFormat="1">
      <c r="B105" s="33"/>
      <c r="C105" s="33"/>
      <c r="D105" s="33"/>
      <c r="E105" s="33"/>
      <c r="F105" s="34"/>
      <c r="G105" s="35"/>
      <c r="H105" s="36"/>
      <c r="I105" s="36"/>
      <c r="J105" s="36"/>
      <c r="K105" s="36"/>
    </row>
    <row r="106" spans="2:11" s="32" customFormat="1">
      <c r="B106" s="33"/>
      <c r="C106" s="33"/>
      <c r="D106" s="33"/>
      <c r="E106" s="33"/>
      <c r="F106" s="34"/>
      <c r="G106" s="35"/>
      <c r="H106" s="36"/>
      <c r="I106" s="36"/>
      <c r="J106" s="36"/>
      <c r="K106" s="36"/>
    </row>
    <row r="107" spans="2:11" s="32" customFormat="1">
      <c r="B107" s="33"/>
      <c r="C107" s="33"/>
      <c r="D107" s="33"/>
      <c r="E107" s="33"/>
      <c r="F107" s="34"/>
      <c r="G107" s="35"/>
      <c r="H107" s="36"/>
      <c r="I107" s="36"/>
      <c r="J107" s="36"/>
      <c r="K107" s="36"/>
    </row>
    <row r="108" spans="2:11" s="32" customFormat="1">
      <c r="B108" s="33"/>
      <c r="C108" s="33"/>
      <c r="D108" s="33"/>
      <c r="E108" s="33"/>
      <c r="F108" s="34"/>
      <c r="G108" s="35"/>
      <c r="H108" s="36"/>
      <c r="I108" s="36"/>
      <c r="J108" s="36"/>
      <c r="K108" s="36"/>
    </row>
    <row r="109" spans="2:11" s="32" customFormat="1">
      <c r="B109" s="33"/>
      <c r="C109" s="33"/>
      <c r="D109" s="33"/>
      <c r="E109" s="33"/>
      <c r="F109" s="34"/>
      <c r="G109" s="35"/>
      <c r="H109" s="36"/>
      <c r="I109" s="36"/>
      <c r="J109" s="36"/>
      <c r="K109" s="36"/>
    </row>
    <row r="110" spans="2:11" s="32" customFormat="1">
      <c r="B110" s="33"/>
      <c r="C110" s="33"/>
      <c r="D110" s="33"/>
      <c r="E110" s="33"/>
      <c r="F110" s="34"/>
      <c r="G110" s="35"/>
      <c r="H110" s="36"/>
      <c r="I110" s="36"/>
      <c r="J110" s="36"/>
      <c r="K110" s="36"/>
    </row>
    <row r="111" spans="2:11" s="32" customFormat="1">
      <c r="B111" s="33"/>
      <c r="C111" s="33"/>
      <c r="D111" s="33"/>
      <c r="E111" s="33"/>
      <c r="F111" s="34"/>
      <c r="G111" s="35"/>
      <c r="H111" s="36"/>
      <c r="I111" s="36"/>
      <c r="J111" s="36"/>
      <c r="K111" s="36"/>
    </row>
    <row r="112" spans="2:11" s="32" customFormat="1">
      <c r="B112" s="33"/>
      <c r="C112" s="33"/>
      <c r="D112" s="33"/>
      <c r="E112" s="33"/>
      <c r="F112" s="34"/>
      <c r="G112" s="35"/>
      <c r="H112" s="36"/>
      <c r="I112" s="36"/>
      <c r="J112" s="36"/>
      <c r="K112" s="36"/>
    </row>
    <row r="113" spans="2:11" s="32" customFormat="1">
      <c r="B113" s="33"/>
      <c r="C113" s="33"/>
      <c r="D113" s="33"/>
      <c r="E113" s="33"/>
      <c r="F113" s="34"/>
      <c r="G113" s="35"/>
      <c r="H113" s="36"/>
      <c r="I113" s="36"/>
      <c r="J113" s="36"/>
      <c r="K113" s="36"/>
    </row>
    <row r="114" spans="2:11" s="32" customFormat="1">
      <c r="B114" s="33"/>
      <c r="C114" s="33"/>
      <c r="D114" s="33"/>
      <c r="E114" s="33"/>
      <c r="F114" s="34"/>
      <c r="G114" s="35"/>
      <c r="H114" s="36"/>
      <c r="I114" s="36"/>
      <c r="J114" s="36"/>
      <c r="K114" s="36"/>
    </row>
    <row r="115" spans="2:11" s="32" customFormat="1">
      <c r="B115" s="33"/>
      <c r="C115" s="33"/>
      <c r="D115" s="33"/>
      <c r="E115" s="33"/>
      <c r="F115" s="34"/>
      <c r="G115" s="35"/>
      <c r="H115" s="36"/>
      <c r="I115" s="36"/>
      <c r="J115" s="36"/>
      <c r="K115" s="36"/>
    </row>
    <row r="116" spans="2:11" s="32" customFormat="1">
      <c r="B116" s="33"/>
      <c r="C116" s="33"/>
      <c r="D116" s="33"/>
      <c r="E116" s="33"/>
      <c r="F116" s="34"/>
      <c r="G116" s="35"/>
      <c r="H116" s="36"/>
      <c r="I116" s="36"/>
      <c r="J116" s="36"/>
      <c r="K116" s="36"/>
    </row>
    <row r="117" spans="2:11" s="32" customFormat="1">
      <c r="B117" s="33"/>
      <c r="C117" s="33"/>
      <c r="D117" s="33"/>
      <c r="E117" s="33"/>
      <c r="F117" s="34"/>
      <c r="G117" s="35"/>
      <c r="H117" s="36"/>
      <c r="I117" s="36"/>
      <c r="J117" s="36"/>
      <c r="K117" s="36"/>
    </row>
    <row r="118" spans="2:11" s="32" customFormat="1">
      <c r="B118" s="33"/>
      <c r="C118" s="33"/>
      <c r="D118" s="33"/>
      <c r="E118" s="33"/>
      <c r="F118" s="34"/>
      <c r="G118" s="35"/>
      <c r="H118" s="36"/>
      <c r="I118" s="36"/>
      <c r="J118" s="36"/>
      <c r="K118" s="36"/>
    </row>
    <row r="119" spans="2:11" s="32" customFormat="1">
      <c r="B119" s="33"/>
      <c r="C119" s="33"/>
      <c r="D119" s="33"/>
      <c r="E119" s="33"/>
      <c r="F119" s="34"/>
      <c r="G119" s="35"/>
      <c r="H119" s="36"/>
      <c r="I119" s="36"/>
      <c r="J119" s="36"/>
      <c r="K119" s="36"/>
    </row>
    <row r="120" spans="2:11" s="32" customFormat="1">
      <c r="B120" s="33"/>
      <c r="C120" s="33"/>
      <c r="D120" s="33"/>
      <c r="E120" s="33"/>
      <c r="F120" s="34"/>
      <c r="G120" s="35"/>
      <c r="H120" s="36"/>
      <c r="I120" s="36"/>
      <c r="J120" s="36"/>
      <c r="K120" s="36"/>
    </row>
    <row r="121" spans="2:11" s="32" customFormat="1">
      <c r="B121" s="33"/>
      <c r="C121" s="33"/>
      <c r="D121" s="33"/>
      <c r="E121" s="33"/>
      <c r="F121" s="34"/>
      <c r="G121" s="35"/>
      <c r="H121" s="36"/>
      <c r="I121" s="36"/>
      <c r="J121" s="36"/>
      <c r="K121" s="36"/>
    </row>
    <row r="122" spans="2:11" s="32" customFormat="1">
      <c r="B122" s="33"/>
      <c r="C122" s="33"/>
      <c r="D122" s="33"/>
      <c r="E122" s="33"/>
      <c r="F122" s="34"/>
      <c r="G122" s="35"/>
      <c r="H122" s="36"/>
      <c r="I122" s="36"/>
      <c r="J122" s="36"/>
      <c r="K122" s="36"/>
    </row>
    <row r="123" spans="2:11" s="32" customFormat="1">
      <c r="B123" s="33"/>
      <c r="C123" s="33"/>
      <c r="D123" s="33"/>
      <c r="E123" s="33"/>
      <c r="F123" s="34"/>
      <c r="G123" s="35"/>
      <c r="H123" s="36"/>
      <c r="I123" s="36"/>
      <c r="J123" s="36"/>
      <c r="K123" s="36"/>
    </row>
    <row r="124" spans="2:11" s="32" customFormat="1">
      <c r="B124" s="33"/>
      <c r="C124" s="33"/>
      <c r="D124" s="33"/>
      <c r="E124" s="33"/>
      <c r="F124" s="34"/>
      <c r="G124" s="35"/>
      <c r="H124" s="36"/>
      <c r="I124" s="36"/>
      <c r="J124" s="36"/>
      <c r="K124" s="36"/>
    </row>
    <row r="125" spans="2:11" s="32" customFormat="1">
      <c r="B125" s="33"/>
      <c r="C125" s="33"/>
      <c r="D125" s="33"/>
      <c r="E125" s="33"/>
      <c r="F125" s="34"/>
      <c r="G125" s="35"/>
      <c r="H125" s="36"/>
      <c r="I125" s="36"/>
      <c r="J125" s="36"/>
      <c r="K125" s="36"/>
    </row>
    <row r="126" spans="2:11" s="32" customFormat="1">
      <c r="B126" s="33"/>
      <c r="C126" s="33"/>
      <c r="D126" s="33"/>
      <c r="E126" s="33"/>
      <c r="F126" s="34"/>
      <c r="G126" s="35"/>
      <c r="H126" s="36"/>
      <c r="I126" s="36"/>
      <c r="J126" s="36"/>
      <c r="K126" s="36"/>
    </row>
    <row r="127" spans="2:11" s="32" customFormat="1">
      <c r="B127" s="33"/>
      <c r="C127" s="33"/>
      <c r="D127" s="33"/>
      <c r="E127" s="33"/>
      <c r="F127" s="34"/>
      <c r="G127" s="35"/>
      <c r="H127" s="36"/>
      <c r="I127" s="36"/>
      <c r="J127" s="36"/>
      <c r="K127" s="36"/>
    </row>
    <row r="128" spans="2:11" s="32" customFormat="1">
      <c r="B128" s="33"/>
      <c r="C128" s="33"/>
      <c r="D128" s="33"/>
      <c r="E128" s="33"/>
      <c r="F128" s="34"/>
      <c r="G128" s="35"/>
      <c r="H128" s="36"/>
      <c r="I128" s="36"/>
      <c r="J128" s="36"/>
      <c r="K128" s="36"/>
    </row>
    <row r="129" spans="2:11" s="32" customFormat="1">
      <c r="B129" s="33"/>
      <c r="C129" s="33"/>
      <c r="D129" s="33"/>
      <c r="E129" s="33"/>
      <c r="F129" s="34"/>
      <c r="G129" s="35"/>
      <c r="H129" s="36"/>
      <c r="I129" s="36"/>
      <c r="J129" s="36"/>
      <c r="K129" s="36"/>
    </row>
    <row r="130" spans="2:11" s="32" customFormat="1">
      <c r="B130" s="33"/>
      <c r="C130" s="33"/>
      <c r="D130" s="33"/>
      <c r="E130" s="33"/>
      <c r="F130" s="34"/>
      <c r="G130" s="35"/>
      <c r="H130" s="36"/>
      <c r="I130" s="36"/>
      <c r="J130" s="36"/>
      <c r="K130" s="36"/>
    </row>
    <row r="131" spans="2:11" s="32" customFormat="1">
      <c r="B131" s="33"/>
      <c r="C131" s="33"/>
      <c r="D131" s="33"/>
      <c r="E131" s="33"/>
      <c r="F131" s="34"/>
      <c r="G131" s="35"/>
      <c r="H131" s="36"/>
      <c r="I131" s="36"/>
      <c r="J131" s="36"/>
      <c r="K131" s="36"/>
    </row>
    <row r="132" spans="2:11" s="32" customFormat="1">
      <c r="B132" s="33"/>
      <c r="C132" s="33"/>
      <c r="D132" s="33"/>
      <c r="E132" s="33"/>
      <c r="F132" s="34"/>
      <c r="G132" s="35"/>
      <c r="H132" s="36"/>
      <c r="I132" s="36"/>
      <c r="J132" s="36"/>
      <c r="K132" s="36"/>
    </row>
    <row r="133" spans="2:11" s="32" customFormat="1">
      <c r="B133" s="33"/>
      <c r="C133" s="33"/>
      <c r="D133" s="33"/>
      <c r="E133" s="33"/>
      <c r="F133" s="34"/>
      <c r="G133" s="35"/>
      <c r="H133" s="36"/>
      <c r="I133" s="36"/>
      <c r="J133" s="36"/>
      <c r="K133" s="36"/>
    </row>
    <row r="134" spans="2:11" s="32" customFormat="1">
      <c r="B134" s="33"/>
      <c r="C134" s="33"/>
      <c r="D134" s="33"/>
      <c r="E134" s="33"/>
      <c r="F134" s="34"/>
      <c r="G134" s="35"/>
      <c r="H134" s="36"/>
      <c r="I134" s="36"/>
      <c r="J134" s="36"/>
      <c r="K134" s="36"/>
    </row>
    <row r="135" spans="2:11" s="32" customFormat="1">
      <c r="B135" s="33"/>
      <c r="C135" s="33"/>
      <c r="D135" s="33"/>
      <c r="E135" s="33"/>
      <c r="F135" s="34"/>
      <c r="G135" s="35"/>
      <c r="H135" s="36"/>
      <c r="I135" s="36"/>
      <c r="J135" s="36"/>
      <c r="K135" s="36"/>
    </row>
    <row r="136" spans="2:11" s="32" customFormat="1">
      <c r="B136" s="33"/>
      <c r="C136" s="33"/>
      <c r="D136" s="33"/>
      <c r="E136" s="33"/>
      <c r="F136" s="34"/>
      <c r="G136" s="35"/>
      <c r="H136" s="36"/>
      <c r="I136" s="36"/>
      <c r="J136" s="36"/>
      <c r="K136" s="36"/>
    </row>
    <row r="137" spans="2:11" s="32" customFormat="1">
      <c r="B137" s="33"/>
      <c r="C137" s="33"/>
      <c r="D137" s="33"/>
      <c r="E137" s="33"/>
      <c r="F137" s="34"/>
      <c r="G137" s="35"/>
      <c r="H137" s="36"/>
      <c r="I137" s="36"/>
      <c r="J137" s="36"/>
      <c r="K137" s="36"/>
    </row>
    <row r="138" spans="2:11" s="32" customFormat="1">
      <c r="B138" s="33"/>
      <c r="C138" s="33"/>
      <c r="D138" s="33"/>
      <c r="E138" s="33"/>
      <c r="F138" s="34"/>
      <c r="G138" s="35"/>
      <c r="H138" s="36"/>
      <c r="I138" s="36"/>
      <c r="J138" s="36"/>
      <c r="K138" s="36"/>
    </row>
    <row r="139" spans="2:11" s="32" customFormat="1">
      <c r="B139" s="33"/>
      <c r="C139" s="33"/>
      <c r="D139" s="33"/>
      <c r="E139" s="33"/>
      <c r="F139" s="34"/>
      <c r="G139" s="35"/>
      <c r="H139" s="36"/>
      <c r="I139" s="36"/>
      <c r="J139" s="36"/>
      <c r="K139" s="36"/>
    </row>
    <row r="140" spans="2:11" s="32" customFormat="1">
      <c r="B140" s="33"/>
      <c r="C140" s="33"/>
      <c r="D140" s="33"/>
      <c r="E140" s="33"/>
      <c r="F140" s="34"/>
      <c r="G140" s="35"/>
      <c r="H140" s="36"/>
      <c r="I140" s="36"/>
      <c r="J140" s="36"/>
      <c r="K140" s="36"/>
    </row>
    <row r="141" spans="2:11" s="32" customFormat="1">
      <c r="B141" s="33"/>
      <c r="C141" s="33"/>
      <c r="D141" s="33"/>
      <c r="E141" s="33"/>
      <c r="F141" s="34"/>
      <c r="G141" s="35"/>
      <c r="H141" s="36"/>
      <c r="I141" s="36"/>
      <c r="J141" s="36"/>
      <c r="K141" s="36"/>
    </row>
    <row r="142" spans="2:11" s="32" customFormat="1">
      <c r="B142" s="33"/>
      <c r="C142" s="33"/>
      <c r="D142" s="33"/>
      <c r="E142" s="33"/>
      <c r="F142" s="34"/>
      <c r="G142" s="35"/>
      <c r="H142" s="36"/>
      <c r="I142" s="36"/>
      <c r="J142" s="36"/>
      <c r="K142" s="36"/>
    </row>
    <row r="143" spans="2:11" s="32" customFormat="1">
      <c r="B143" s="33"/>
      <c r="C143" s="33"/>
      <c r="D143" s="33"/>
      <c r="E143" s="33"/>
      <c r="F143" s="34"/>
      <c r="G143" s="35"/>
      <c r="H143" s="36"/>
      <c r="I143" s="36"/>
      <c r="J143" s="36"/>
      <c r="K143" s="36"/>
    </row>
    <row r="144" spans="2:11" s="32" customFormat="1">
      <c r="B144" s="33"/>
      <c r="C144" s="33"/>
      <c r="D144" s="33"/>
      <c r="E144" s="33"/>
      <c r="F144" s="34"/>
      <c r="G144" s="35"/>
      <c r="H144" s="36"/>
      <c r="I144" s="36"/>
      <c r="J144" s="36"/>
      <c r="K144" s="36"/>
    </row>
    <row r="145" spans="2:11" s="32" customFormat="1">
      <c r="B145" s="33"/>
      <c r="C145" s="33"/>
      <c r="D145" s="33"/>
      <c r="E145" s="33"/>
      <c r="F145" s="34"/>
      <c r="G145" s="35"/>
      <c r="H145" s="36"/>
      <c r="I145" s="36"/>
      <c r="J145" s="36"/>
      <c r="K145" s="36"/>
    </row>
    <row r="146" spans="2:11" s="32" customFormat="1">
      <c r="B146" s="33"/>
      <c r="C146" s="33"/>
      <c r="D146" s="33"/>
      <c r="E146" s="33"/>
      <c r="F146" s="34"/>
      <c r="G146" s="35"/>
      <c r="H146" s="36"/>
      <c r="I146" s="36"/>
      <c r="J146" s="36"/>
      <c r="K146" s="36"/>
    </row>
    <row r="147" spans="2:11" s="32" customFormat="1">
      <c r="B147" s="33"/>
      <c r="C147" s="33"/>
      <c r="D147" s="33"/>
      <c r="E147" s="33"/>
      <c r="F147" s="34"/>
      <c r="G147" s="35"/>
      <c r="H147" s="36"/>
      <c r="I147" s="36"/>
      <c r="J147" s="36"/>
      <c r="K147" s="36"/>
    </row>
    <row r="148" spans="2:11" s="32" customFormat="1">
      <c r="B148" s="33"/>
      <c r="C148" s="33"/>
      <c r="D148" s="33"/>
      <c r="E148" s="33"/>
      <c r="F148" s="34"/>
      <c r="G148" s="35"/>
      <c r="H148" s="36"/>
      <c r="I148" s="36"/>
      <c r="J148" s="36"/>
      <c r="K148" s="36"/>
    </row>
    <row r="149" spans="2:11" s="32" customFormat="1">
      <c r="B149" s="33"/>
      <c r="C149" s="33"/>
      <c r="D149" s="33"/>
      <c r="E149" s="33"/>
      <c r="F149" s="34"/>
      <c r="G149" s="35"/>
      <c r="H149" s="36"/>
      <c r="I149" s="36"/>
      <c r="J149" s="36"/>
      <c r="K149" s="36"/>
    </row>
    <row r="150" spans="2:11" s="32" customFormat="1">
      <c r="B150" s="33"/>
      <c r="C150" s="33"/>
      <c r="D150" s="33"/>
      <c r="E150" s="33"/>
      <c r="F150" s="34"/>
      <c r="G150" s="35"/>
      <c r="H150" s="36"/>
      <c r="I150" s="36"/>
      <c r="J150" s="36"/>
      <c r="K150" s="36"/>
    </row>
    <row r="151" spans="2:11" s="32" customFormat="1">
      <c r="B151" s="33"/>
      <c r="C151" s="33"/>
      <c r="D151" s="33"/>
      <c r="E151" s="33"/>
      <c r="F151" s="34"/>
      <c r="G151" s="35"/>
      <c r="H151" s="36"/>
      <c r="I151" s="36"/>
      <c r="J151" s="36"/>
      <c r="K151" s="36"/>
    </row>
    <row r="152" spans="2:11" s="32" customFormat="1">
      <c r="B152" s="33"/>
      <c r="C152" s="33"/>
      <c r="D152" s="33"/>
      <c r="E152" s="33"/>
      <c r="F152" s="34"/>
      <c r="G152" s="35"/>
      <c r="H152" s="36"/>
      <c r="I152" s="36"/>
      <c r="J152" s="36"/>
      <c r="K152" s="36"/>
    </row>
    <row r="153" spans="2:11" s="32" customFormat="1">
      <c r="B153" s="33"/>
      <c r="C153" s="33"/>
      <c r="D153" s="33"/>
      <c r="E153" s="33"/>
      <c r="F153" s="34"/>
      <c r="G153" s="35"/>
      <c r="H153" s="36"/>
      <c r="I153" s="36"/>
      <c r="J153" s="36"/>
      <c r="K153" s="36"/>
    </row>
    <row r="154" spans="2:11" s="32" customFormat="1">
      <c r="B154" s="33"/>
      <c r="C154" s="33"/>
      <c r="D154" s="33"/>
      <c r="E154" s="33"/>
      <c r="F154" s="34"/>
      <c r="G154" s="35"/>
      <c r="H154" s="36"/>
      <c r="I154" s="36"/>
      <c r="J154" s="36"/>
      <c r="K154" s="36"/>
    </row>
    <row r="155" spans="2:11" s="32" customFormat="1">
      <c r="B155" s="33"/>
      <c r="C155" s="33"/>
      <c r="D155" s="33"/>
      <c r="E155" s="33"/>
      <c r="F155" s="34"/>
      <c r="G155" s="35"/>
      <c r="H155" s="36"/>
      <c r="I155" s="36"/>
      <c r="J155" s="36"/>
      <c r="K155" s="36"/>
    </row>
    <row r="156" spans="2:11" s="32" customFormat="1">
      <c r="B156" s="33"/>
      <c r="C156" s="33"/>
      <c r="D156" s="33"/>
      <c r="E156" s="33"/>
      <c r="F156" s="34"/>
      <c r="G156" s="35"/>
      <c r="H156" s="36"/>
      <c r="I156" s="36"/>
      <c r="J156" s="36"/>
      <c r="K156" s="36"/>
    </row>
    <row r="157" spans="2:11" s="32" customFormat="1">
      <c r="B157" s="33"/>
      <c r="C157" s="33"/>
      <c r="D157" s="33"/>
      <c r="E157" s="33"/>
      <c r="F157" s="34"/>
      <c r="G157" s="35"/>
      <c r="H157" s="36"/>
      <c r="I157" s="36"/>
      <c r="J157" s="36"/>
      <c r="K157" s="36"/>
    </row>
    <row r="158" spans="2:11" s="32" customFormat="1">
      <c r="B158" s="33"/>
      <c r="C158" s="33"/>
      <c r="D158" s="33"/>
      <c r="E158" s="33"/>
      <c r="F158" s="34"/>
      <c r="G158" s="35"/>
      <c r="H158" s="36"/>
      <c r="I158" s="36"/>
      <c r="J158" s="36"/>
      <c r="K158" s="36"/>
    </row>
    <row r="159" spans="2:11" s="32" customFormat="1">
      <c r="B159" s="33"/>
      <c r="C159" s="33"/>
      <c r="D159" s="33"/>
      <c r="E159" s="33"/>
      <c r="F159" s="34"/>
      <c r="G159" s="35"/>
      <c r="H159" s="36"/>
      <c r="I159" s="36"/>
      <c r="J159" s="36"/>
      <c r="K159" s="36"/>
    </row>
    <row r="160" spans="2:11" s="32" customFormat="1">
      <c r="B160" s="33"/>
      <c r="C160" s="33"/>
      <c r="D160" s="33"/>
      <c r="E160" s="33"/>
      <c r="F160" s="34"/>
      <c r="G160" s="35"/>
      <c r="H160" s="36"/>
      <c r="I160" s="36"/>
      <c r="J160" s="36"/>
      <c r="K160" s="36"/>
    </row>
    <row r="161" spans="2:11" s="32" customFormat="1">
      <c r="B161" s="33"/>
      <c r="C161" s="33"/>
      <c r="D161" s="33"/>
      <c r="E161" s="33"/>
      <c r="F161" s="34"/>
      <c r="G161" s="35"/>
      <c r="H161" s="36"/>
      <c r="I161" s="36"/>
      <c r="J161" s="36"/>
      <c r="K161" s="36"/>
    </row>
    <row r="162" spans="2:11" s="32" customFormat="1">
      <c r="B162" s="33"/>
      <c r="C162" s="33"/>
      <c r="D162" s="33"/>
      <c r="E162" s="33"/>
      <c r="F162" s="34"/>
      <c r="G162" s="35"/>
      <c r="H162" s="36"/>
      <c r="I162" s="36"/>
      <c r="J162" s="36"/>
      <c r="K162" s="36"/>
    </row>
    <row r="163" spans="2:11" s="32" customFormat="1">
      <c r="B163" s="33"/>
      <c r="C163" s="33"/>
      <c r="D163" s="33"/>
      <c r="E163" s="33"/>
      <c r="F163" s="34"/>
      <c r="G163" s="35"/>
      <c r="H163" s="36"/>
      <c r="I163" s="36"/>
      <c r="J163" s="36"/>
      <c r="K163" s="36"/>
    </row>
    <row r="164" spans="2:11" s="32" customFormat="1">
      <c r="B164" s="33"/>
      <c r="C164" s="33"/>
      <c r="D164" s="33"/>
      <c r="E164" s="33"/>
      <c r="F164" s="34"/>
      <c r="G164" s="35"/>
      <c r="H164" s="36"/>
      <c r="I164" s="36"/>
      <c r="J164" s="36"/>
      <c r="K164" s="36"/>
    </row>
    <row r="165" spans="2:11" s="32" customFormat="1">
      <c r="B165" s="33"/>
      <c r="C165" s="33"/>
      <c r="D165" s="33"/>
      <c r="E165" s="33"/>
      <c r="F165" s="34"/>
      <c r="G165" s="35"/>
      <c r="H165" s="36"/>
      <c r="I165" s="36"/>
      <c r="J165" s="36"/>
      <c r="K165" s="36"/>
    </row>
    <row r="166" spans="2:11" s="32" customFormat="1">
      <c r="B166" s="33"/>
      <c r="C166" s="33"/>
      <c r="D166" s="33"/>
      <c r="E166" s="33"/>
      <c r="F166" s="34"/>
      <c r="G166" s="35"/>
      <c r="H166" s="36"/>
      <c r="I166" s="36"/>
      <c r="J166" s="36"/>
      <c r="K166" s="36"/>
    </row>
    <row r="167" spans="2:11" s="32" customFormat="1">
      <c r="B167" s="33"/>
      <c r="C167" s="33"/>
      <c r="D167" s="33"/>
      <c r="E167" s="33"/>
      <c r="F167" s="34"/>
      <c r="G167" s="35"/>
      <c r="H167" s="36"/>
      <c r="I167" s="36"/>
      <c r="J167" s="36"/>
      <c r="K167" s="36"/>
    </row>
    <row r="168" spans="2:11" s="32" customFormat="1">
      <c r="B168" s="33"/>
      <c r="C168" s="33"/>
      <c r="D168" s="33"/>
      <c r="E168" s="33"/>
      <c r="F168" s="34"/>
      <c r="G168" s="35"/>
      <c r="H168" s="36"/>
      <c r="I168" s="36"/>
      <c r="J168" s="36"/>
      <c r="K168" s="36"/>
    </row>
    <row r="169" spans="2:11" s="32" customFormat="1">
      <c r="B169" s="33"/>
      <c r="C169" s="33"/>
      <c r="D169" s="33"/>
      <c r="E169" s="33"/>
      <c r="F169" s="34"/>
      <c r="G169" s="35"/>
      <c r="H169" s="36"/>
      <c r="I169" s="36"/>
      <c r="J169" s="36"/>
      <c r="K169" s="36"/>
    </row>
    <row r="170" spans="2:11" s="32" customFormat="1">
      <c r="B170" s="33"/>
      <c r="C170" s="33"/>
      <c r="D170" s="33"/>
      <c r="E170" s="33"/>
      <c r="F170" s="34"/>
      <c r="G170" s="35"/>
      <c r="H170" s="36"/>
      <c r="I170" s="36"/>
      <c r="J170" s="36"/>
      <c r="K170" s="36"/>
    </row>
    <row r="171" spans="2:11" s="32" customFormat="1">
      <c r="B171" s="33"/>
      <c r="C171" s="33"/>
      <c r="D171" s="33"/>
      <c r="E171" s="33"/>
      <c r="F171" s="34"/>
      <c r="G171" s="35"/>
      <c r="H171" s="36"/>
      <c r="I171" s="36"/>
      <c r="J171" s="36"/>
      <c r="K171" s="36"/>
    </row>
    <row r="172" spans="2:11" s="32" customFormat="1">
      <c r="B172" s="33"/>
      <c r="C172" s="33"/>
      <c r="D172" s="33"/>
      <c r="E172" s="33"/>
      <c r="F172" s="34"/>
      <c r="G172" s="35"/>
      <c r="H172" s="36"/>
      <c r="I172" s="36"/>
      <c r="J172" s="36"/>
      <c r="K172" s="36"/>
    </row>
    <row r="173" spans="2:11" s="32" customFormat="1">
      <c r="B173" s="33"/>
      <c r="C173" s="33"/>
      <c r="D173" s="33"/>
      <c r="E173" s="33"/>
      <c r="F173" s="34"/>
      <c r="G173" s="35"/>
      <c r="H173" s="36"/>
      <c r="I173" s="36"/>
      <c r="J173" s="36"/>
      <c r="K173" s="36"/>
    </row>
    <row r="174" spans="2:11" s="32" customFormat="1">
      <c r="B174" s="33"/>
      <c r="C174" s="33"/>
      <c r="D174" s="33"/>
      <c r="E174" s="33"/>
      <c r="F174" s="34"/>
      <c r="G174" s="35"/>
      <c r="H174" s="36"/>
      <c r="I174" s="36"/>
      <c r="J174" s="36"/>
      <c r="K174" s="36"/>
    </row>
    <row r="175" spans="2:11" s="32" customFormat="1">
      <c r="B175" s="33"/>
      <c r="C175" s="33"/>
      <c r="D175" s="33"/>
      <c r="E175" s="33"/>
      <c r="F175" s="34"/>
      <c r="G175" s="35"/>
      <c r="H175" s="36"/>
      <c r="I175" s="36"/>
      <c r="J175" s="36"/>
      <c r="K175" s="36"/>
    </row>
    <row r="176" spans="2:11" s="32" customFormat="1">
      <c r="B176" s="33"/>
      <c r="C176" s="33"/>
      <c r="D176" s="33"/>
      <c r="E176" s="33"/>
      <c r="F176" s="34"/>
      <c r="G176" s="35"/>
      <c r="H176" s="36"/>
      <c r="I176" s="36"/>
      <c r="J176" s="36"/>
      <c r="K176" s="36"/>
    </row>
    <row r="177" spans="2:11" s="32" customFormat="1">
      <c r="B177" s="33"/>
      <c r="C177" s="33"/>
      <c r="D177" s="33"/>
      <c r="E177" s="33"/>
      <c r="F177" s="34"/>
      <c r="G177" s="35"/>
      <c r="H177" s="36"/>
      <c r="I177" s="36"/>
      <c r="J177" s="36"/>
      <c r="K177" s="36"/>
    </row>
    <row r="178" spans="2:11" s="32" customFormat="1">
      <c r="B178" s="33"/>
      <c r="C178" s="33"/>
      <c r="D178" s="33"/>
      <c r="E178" s="33"/>
      <c r="F178" s="34"/>
      <c r="G178" s="35"/>
      <c r="H178" s="36"/>
      <c r="I178" s="36"/>
      <c r="J178" s="36"/>
      <c r="K178" s="36"/>
    </row>
    <row r="179" spans="2:11" s="32" customFormat="1">
      <c r="B179" s="33"/>
      <c r="C179" s="33"/>
      <c r="D179" s="33"/>
      <c r="E179" s="33"/>
      <c r="F179" s="34"/>
      <c r="G179" s="35"/>
      <c r="H179" s="36"/>
      <c r="I179" s="36"/>
      <c r="J179" s="36"/>
      <c r="K179" s="36"/>
    </row>
    <row r="180" spans="2:11" s="32" customFormat="1">
      <c r="B180" s="33"/>
      <c r="C180" s="33"/>
      <c r="D180" s="33"/>
      <c r="E180" s="33"/>
      <c r="F180" s="34"/>
      <c r="G180" s="35"/>
      <c r="H180" s="36"/>
      <c r="I180" s="36"/>
      <c r="J180" s="36"/>
      <c r="K180" s="36"/>
    </row>
    <row r="181" spans="2:11" s="32" customFormat="1">
      <c r="B181" s="33"/>
      <c r="C181" s="33"/>
      <c r="D181" s="33"/>
      <c r="E181" s="33"/>
      <c r="F181" s="34"/>
      <c r="G181" s="35"/>
      <c r="H181" s="36"/>
      <c r="I181" s="36"/>
      <c r="J181" s="36"/>
      <c r="K181" s="36"/>
    </row>
    <row r="182" spans="2:11" s="32" customFormat="1">
      <c r="B182" s="33"/>
      <c r="C182" s="33"/>
      <c r="D182" s="33"/>
      <c r="E182" s="33"/>
      <c r="F182" s="34"/>
      <c r="G182" s="35"/>
      <c r="H182" s="36"/>
      <c r="I182" s="36"/>
      <c r="J182" s="36"/>
      <c r="K182" s="36"/>
    </row>
    <row r="183" spans="2:11" s="32" customFormat="1">
      <c r="B183" s="33"/>
      <c r="C183" s="33"/>
      <c r="D183" s="33"/>
      <c r="E183" s="33"/>
      <c r="F183" s="34"/>
      <c r="G183" s="35"/>
      <c r="H183" s="36"/>
      <c r="I183" s="36"/>
      <c r="J183" s="36"/>
      <c r="K183" s="36"/>
    </row>
    <row r="184" spans="2:11" s="32" customFormat="1">
      <c r="B184" s="33"/>
      <c r="C184" s="33"/>
      <c r="D184" s="33"/>
      <c r="E184" s="33"/>
      <c r="F184" s="34"/>
      <c r="G184" s="35"/>
      <c r="H184" s="36"/>
      <c r="I184" s="36"/>
      <c r="J184" s="36"/>
      <c r="K184" s="36"/>
    </row>
    <row r="185" spans="2:11" s="32" customFormat="1">
      <c r="B185" s="33"/>
      <c r="C185" s="33"/>
      <c r="D185" s="33"/>
      <c r="E185" s="33"/>
      <c r="F185" s="34"/>
      <c r="G185" s="35"/>
      <c r="H185" s="36"/>
      <c r="I185" s="36"/>
      <c r="J185" s="36"/>
      <c r="K185" s="36"/>
    </row>
    <row r="186" spans="2:11" s="32" customFormat="1">
      <c r="B186" s="33"/>
      <c r="C186" s="33"/>
      <c r="D186" s="33"/>
      <c r="E186" s="33"/>
      <c r="F186" s="34"/>
      <c r="G186" s="35"/>
      <c r="H186" s="36"/>
      <c r="I186" s="36"/>
      <c r="J186" s="36"/>
      <c r="K186" s="36"/>
    </row>
    <row r="187" spans="2:11" s="32" customFormat="1">
      <c r="B187" s="33"/>
      <c r="C187" s="33"/>
      <c r="D187" s="33"/>
      <c r="E187" s="33"/>
      <c r="F187" s="34"/>
      <c r="G187" s="35"/>
      <c r="H187" s="36"/>
      <c r="I187" s="36"/>
      <c r="J187" s="36"/>
      <c r="K187" s="36"/>
    </row>
    <row r="188" spans="2:11" s="32" customFormat="1">
      <c r="B188" s="33"/>
      <c r="C188" s="33"/>
      <c r="D188" s="33"/>
      <c r="E188" s="33"/>
      <c r="F188" s="34"/>
      <c r="G188" s="35"/>
      <c r="H188" s="36"/>
      <c r="I188" s="36"/>
      <c r="J188" s="36"/>
      <c r="K188" s="36"/>
    </row>
    <row r="189" spans="2:11" s="32" customFormat="1">
      <c r="B189" s="33"/>
      <c r="C189" s="33"/>
      <c r="D189" s="33"/>
      <c r="E189" s="33"/>
      <c r="F189" s="34"/>
      <c r="G189" s="35"/>
      <c r="H189" s="36"/>
      <c r="I189" s="36"/>
      <c r="J189" s="36"/>
      <c r="K189" s="36"/>
    </row>
    <row r="190" spans="2:11" s="32" customFormat="1">
      <c r="B190" s="33"/>
      <c r="C190" s="33"/>
      <c r="D190" s="33"/>
      <c r="E190" s="33"/>
      <c r="F190" s="34"/>
      <c r="G190" s="35"/>
      <c r="H190" s="36"/>
      <c r="I190" s="36"/>
      <c r="J190" s="36"/>
      <c r="K190" s="36"/>
    </row>
    <row r="191" spans="2:11" s="32" customFormat="1">
      <c r="B191" s="33"/>
      <c r="C191" s="33"/>
      <c r="D191" s="33"/>
      <c r="E191" s="33"/>
      <c r="F191" s="34"/>
      <c r="G191" s="35"/>
      <c r="H191" s="36"/>
      <c r="I191" s="36"/>
      <c r="J191" s="36"/>
      <c r="K191" s="36"/>
    </row>
    <row r="192" spans="2:11" s="32" customFormat="1">
      <c r="B192" s="33"/>
      <c r="C192" s="33"/>
      <c r="D192" s="33"/>
      <c r="E192" s="33"/>
      <c r="F192" s="34"/>
      <c r="G192" s="35"/>
      <c r="H192" s="36"/>
      <c r="I192" s="36"/>
      <c r="J192" s="36"/>
      <c r="K192" s="36"/>
    </row>
    <row r="193" spans="2:11" s="32" customFormat="1">
      <c r="B193" s="33"/>
      <c r="C193" s="33"/>
      <c r="D193" s="33"/>
      <c r="E193" s="33"/>
      <c r="F193" s="34"/>
      <c r="G193" s="35"/>
      <c r="H193" s="36"/>
      <c r="I193" s="36"/>
      <c r="J193" s="36"/>
      <c r="K193" s="36"/>
    </row>
    <row r="194" spans="2:11" s="32" customFormat="1">
      <c r="B194" s="33"/>
      <c r="C194" s="33"/>
      <c r="D194" s="33"/>
      <c r="E194" s="33"/>
      <c r="F194" s="34"/>
      <c r="G194" s="35"/>
      <c r="H194" s="36"/>
      <c r="I194" s="36"/>
      <c r="J194" s="36"/>
      <c r="K194" s="36"/>
    </row>
    <row r="195" spans="2:11" s="32" customFormat="1">
      <c r="B195" s="33"/>
      <c r="C195" s="33"/>
      <c r="D195" s="33"/>
      <c r="E195" s="33"/>
      <c r="F195" s="34"/>
      <c r="G195" s="35"/>
      <c r="H195" s="36"/>
      <c r="I195" s="36"/>
      <c r="J195" s="36"/>
      <c r="K195" s="36"/>
    </row>
    <row r="196" spans="2:11" s="32" customFormat="1">
      <c r="B196" s="33"/>
      <c r="C196" s="33"/>
      <c r="D196" s="33"/>
      <c r="E196" s="33"/>
      <c r="F196" s="34"/>
      <c r="G196" s="35"/>
      <c r="H196" s="36"/>
      <c r="I196" s="36"/>
      <c r="J196" s="36"/>
      <c r="K196" s="36"/>
    </row>
    <row r="197" spans="2:11" s="32" customFormat="1">
      <c r="B197" s="33"/>
      <c r="C197" s="33"/>
      <c r="D197" s="33"/>
      <c r="E197" s="33"/>
      <c r="F197" s="34"/>
      <c r="G197" s="35"/>
      <c r="H197" s="36"/>
      <c r="I197" s="36"/>
      <c r="J197" s="36"/>
      <c r="K197" s="36"/>
    </row>
    <row r="198" spans="2:11" s="32" customFormat="1">
      <c r="B198" s="33"/>
      <c r="C198" s="33"/>
      <c r="D198" s="33"/>
      <c r="E198" s="33"/>
      <c r="F198" s="34"/>
      <c r="G198" s="35"/>
      <c r="H198" s="36"/>
      <c r="I198" s="36"/>
      <c r="J198" s="36"/>
      <c r="K198" s="36"/>
    </row>
    <row r="199" spans="2:11" s="32" customFormat="1">
      <c r="B199" s="33"/>
      <c r="C199" s="33"/>
      <c r="D199" s="33"/>
      <c r="E199" s="33"/>
      <c r="F199" s="34"/>
      <c r="G199" s="35"/>
      <c r="H199" s="36"/>
      <c r="I199" s="36"/>
      <c r="J199" s="36"/>
      <c r="K199" s="36"/>
    </row>
    <row r="200" spans="2:11" s="32" customFormat="1">
      <c r="B200" s="33"/>
      <c r="C200" s="33"/>
      <c r="D200" s="33"/>
      <c r="E200" s="33"/>
      <c r="F200" s="34"/>
      <c r="G200" s="35"/>
      <c r="H200" s="36"/>
      <c r="I200" s="36"/>
      <c r="J200" s="36"/>
      <c r="K200" s="36"/>
    </row>
    <row r="201" spans="2:11" s="32" customFormat="1">
      <c r="B201" s="33"/>
      <c r="C201" s="33"/>
      <c r="D201" s="33"/>
      <c r="E201" s="33"/>
      <c r="F201" s="34"/>
      <c r="G201" s="35"/>
      <c r="H201" s="36"/>
      <c r="I201" s="36"/>
      <c r="J201" s="36"/>
      <c r="K201" s="36"/>
    </row>
    <row r="202" spans="2:11" s="32" customFormat="1">
      <c r="B202" s="33"/>
      <c r="C202" s="33"/>
      <c r="D202" s="33"/>
      <c r="E202" s="33"/>
      <c r="F202" s="34"/>
      <c r="G202" s="35"/>
      <c r="H202" s="36"/>
      <c r="I202" s="36"/>
      <c r="J202" s="36"/>
      <c r="K202" s="36"/>
    </row>
    <row r="203" spans="2:11" s="32" customFormat="1">
      <c r="B203" s="33"/>
      <c r="C203" s="33"/>
      <c r="D203" s="33"/>
      <c r="E203" s="33"/>
      <c r="F203" s="34"/>
      <c r="G203" s="35"/>
      <c r="H203" s="36"/>
      <c r="I203" s="36"/>
      <c r="J203" s="36"/>
      <c r="K203" s="36"/>
    </row>
    <row r="204" spans="2:11" s="32" customFormat="1">
      <c r="B204" s="33"/>
      <c r="C204" s="33"/>
      <c r="D204" s="33"/>
      <c r="E204" s="33"/>
      <c r="F204" s="34"/>
      <c r="G204" s="35"/>
      <c r="H204" s="36"/>
      <c r="I204" s="36"/>
      <c r="J204" s="36"/>
      <c r="K204" s="36"/>
    </row>
    <row r="205" spans="2:11" s="32" customFormat="1">
      <c r="B205" s="33"/>
      <c r="C205" s="33"/>
      <c r="D205" s="33"/>
      <c r="E205" s="33"/>
      <c r="F205" s="34"/>
      <c r="G205" s="35"/>
      <c r="H205" s="36"/>
      <c r="I205" s="36"/>
      <c r="J205" s="36"/>
      <c r="K205" s="36"/>
    </row>
    <row r="206" spans="2:11" s="32" customFormat="1">
      <c r="B206" s="33"/>
      <c r="C206" s="33"/>
      <c r="D206" s="33"/>
      <c r="E206" s="33"/>
      <c r="F206" s="34"/>
      <c r="G206" s="35"/>
      <c r="H206" s="36"/>
      <c r="I206" s="36"/>
      <c r="J206" s="36"/>
      <c r="K206" s="36"/>
    </row>
    <row r="207" spans="2:11" s="32" customFormat="1">
      <c r="B207" s="33"/>
      <c r="C207" s="33"/>
      <c r="D207" s="33"/>
      <c r="E207" s="33"/>
      <c r="F207" s="34"/>
      <c r="G207" s="35"/>
      <c r="H207" s="36"/>
      <c r="I207" s="36"/>
      <c r="J207" s="36"/>
      <c r="K207" s="36"/>
    </row>
    <row r="208" spans="2:11" s="32" customFormat="1">
      <c r="B208" s="33"/>
      <c r="C208" s="33"/>
      <c r="D208" s="33"/>
      <c r="E208" s="33"/>
      <c r="F208" s="34"/>
      <c r="G208" s="35"/>
      <c r="H208" s="36"/>
      <c r="I208" s="36"/>
      <c r="J208" s="36"/>
      <c r="K208" s="36"/>
    </row>
    <row r="209" spans="2:11" s="32" customFormat="1">
      <c r="B209" s="33"/>
      <c r="C209" s="33"/>
      <c r="D209" s="33"/>
      <c r="E209" s="33"/>
      <c r="F209" s="34"/>
      <c r="G209" s="35"/>
      <c r="H209" s="36"/>
      <c r="I209" s="36"/>
      <c r="J209" s="36"/>
      <c r="K209" s="36"/>
    </row>
    <row r="210" spans="2:11" s="32" customFormat="1">
      <c r="B210" s="33"/>
      <c r="C210" s="33"/>
      <c r="D210" s="33"/>
      <c r="E210" s="33"/>
      <c r="F210" s="34"/>
      <c r="G210" s="35"/>
      <c r="H210" s="36"/>
      <c r="I210" s="36"/>
      <c r="J210" s="36"/>
      <c r="K210" s="36"/>
    </row>
    <row r="211" spans="2:11" s="32" customFormat="1">
      <c r="B211" s="33"/>
      <c r="C211" s="33"/>
      <c r="D211" s="33"/>
      <c r="E211" s="33"/>
      <c r="F211" s="34"/>
      <c r="G211" s="35"/>
      <c r="H211" s="36"/>
      <c r="I211" s="36"/>
      <c r="J211" s="36"/>
      <c r="K211" s="36"/>
    </row>
    <row r="212" spans="2:11" s="32" customFormat="1">
      <c r="B212" s="33"/>
      <c r="C212" s="33"/>
      <c r="D212" s="33"/>
      <c r="E212" s="33"/>
      <c r="F212" s="34"/>
      <c r="G212" s="35"/>
      <c r="H212" s="36"/>
      <c r="I212" s="36"/>
      <c r="J212" s="36"/>
      <c r="K212" s="36"/>
    </row>
    <row r="213" spans="2:11" s="32" customFormat="1">
      <c r="B213" s="33"/>
      <c r="C213" s="33"/>
      <c r="D213" s="33"/>
      <c r="E213" s="33"/>
      <c r="F213" s="34"/>
      <c r="G213" s="35"/>
      <c r="H213" s="36"/>
      <c r="I213" s="36"/>
      <c r="J213" s="36"/>
      <c r="K213" s="36"/>
    </row>
    <row r="214" spans="2:11" s="32" customFormat="1">
      <c r="B214" s="33"/>
      <c r="C214" s="33"/>
      <c r="D214" s="33"/>
      <c r="E214" s="33"/>
      <c r="F214" s="34"/>
      <c r="G214" s="35"/>
      <c r="H214" s="36"/>
      <c r="I214" s="36"/>
      <c r="J214" s="36"/>
      <c r="K214" s="36"/>
    </row>
    <row r="215" spans="2:11" s="32" customFormat="1">
      <c r="B215" s="33"/>
      <c r="C215" s="33"/>
      <c r="D215" s="33"/>
      <c r="E215" s="33"/>
      <c r="F215" s="34"/>
      <c r="G215" s="35"/>
      <c r="H215" s="36"/>
      <c r="I215" s="36"/>
      <c r="J215" s="36"/>
      <c r="K215" s="36"/>
    </row>
    <row r="216" spans="2:11" s="32" customFormat="1">
      <c r="B216" s="33"/>
      <c r="C216" s="33"/>
      <c r="D216" s="33"/>
      <c r="E216" s="33"/>
      <c r="F216" s="34"/>
      <c r="G216" s="35"/>
      <c r="H216" s="36"/>
      <c r="I216" s="36"/>
      <c r="J216" s="36"/>
      <c r="K216" s="36"/>
    </row>
    <row r="217" spans="2:11" s="32" customFormat="1">
      <c r="B217" s="33"/>
      <c r="C217" s="33"/>
      <c r="D217" s="33"/>
      <c r="E217" s="33"/>
      <c r="F217" s="34"/>
      <c r="G217" s="35"/>
      <c r="H217" s="36"/>
      <c r="I217" s="36"/>
      <c r="J217" s="36"/>
      <c r="K217" s="36"/>
    </row>
    <row r="218" spans="2:11" s="32" customFormat="1">
      <c r="B218" s="33"/>
      <c r="C218" s="33"/>
      <c r="D218" s="33"/>
      <c r="E218" s="33"/>
      <c r="F218" s="34"/>
      <c r="G218" s="35"/>
      <c r="H218" s="36"/>
      <c r="I218" s="36"/>
      <c r="J218" s="36"/>
      <c r="K218" s="36"/>
    </row>
    <row r="219" spans="2:11" s="32" customFormat="1">
      <c r="B219" s="33"/>
      <c r="C219" s="33"/>
      <c r="D219" s="33"/>
      <c r="E219" s="33"/>
      <c r="F219" s="34"/>
      <c r="G219" s="35"/>
      <c r="H219" s="36"/>
      <c r="I219" s="36"/>
      <c r="J219" s="36"/>
      <c r="K219" s="36"/>
    </row>
    <row r="220" spans="2:11" s="32" customFormat="1">
      <c r="B220" s="33"/>
      <c r="C220" s="33"/>
      <c r="D220" s="33"/>
      <c r="E220" s="33"/>
      <c r="F220" s="34"/>
      <c r="G220" s="35"/>
      <c r="H220" s="36"/>
      <c r="I220" s="36"/>
      <c r="J220" s="36"/>
      <c r="K220" s="36"/>
    </row>
    <row r="221" spans="2:11" s="32" customFormat="1">
      <c r="B221" s="33"/>
      <c r="C221" s="33"/>
      <c r="D221" s="33"/>
      <c r="E221" s="33"/>
      <c r="F221" s="34"/>
      <c r="G221" s="35"/>
      <c r="H221" s="36"/>
      <c r="I221" s="36"/>
      <c r="J221" s="36"/>
      <c r="K221" s="36"/>
    </row>
    <row r="222" spans="2:11" s="32" customFormat="1">
      <c r="B222" s="33"/>
      <c r="C222" s="33"/>
      <c r="D222" s="33"/>
      <c r="E222" s="33"/>
      <c r="F222" s="34"/>
      <c r="G222" s="35"/>
      <c r="H222" s="36"/>
      <c r="I222" s="36"/>
      <c r="J222" s="36"/>
      <c r="K222" s="36"/>
    </row>
    <row r="223" spans="2:11" s="32" customFormat="1">
      <c r="B223" s="33"/>
      <c r="C223" s="33"/>
      <c r="D223" s="33"/>
      <c r="E223" s="33"/>
      <c r="F223" s="34"/>
      <c r="G223" s="35"/>
      <c r="H223" s="36"/>
      <c r="I223" s="36"/>
      <c r="J223" s="36"/>
      <c r="K223" s="36"/>
    </row>
    <row r="224" spans="2:11" s="32" customFormat="1">
      <c r="B224" s="33"/>
      <c r="C224" s="33"/>
      <c r="D224" s="33"/>
      <c r="E224" s="33"/>
      <c r="F224" s="34"/>
      <c r="G224" s="35"/>
      <c r="H224" s="36"/>
      <c r="I224" s="36"/>
      <c r="J224" s="36"/>
      <c r="K224" s="36"/>
    </row>
    <row r="225" spans="2:11" s="32" customFormat="1">
      <c r="B225" s="33"/>
      <c r="C225" s="33"/>
      <c r="D225" s="33"/>
      <c r="E225" s="33"/>
      <c r="F225" s="34"/>
      <c r="G225" s="35"/>
      <c r="H225" s="36"/>
      <c r="I225" s="36"/>
      <c r="J225" s="36"/>
      <c r="K225" s="36"/>
    </row>
    <row r="226" spans="2:11" s="32" customFormat="1">
      <c r="B226" s="33"/>
      <c r="C226" s="33"/>
      <c r="D226" s="33"/>
      <c r="E226" s="33"/>
      <c r="F226" s="34"/>
      <c r="G226" s="35"/>
      <c r="H226" s="36"/>
      <c r="I226" s="36"/>
      <c r="J226" s="36"/>
      <c r="K226" s="36"/>
    </row>
    <row r="227" spans="2:11" s="32" customFormat="1">
      <c r="B227" s="33"/>
      <c r="C227" s="33"/>
      <c r="D227" s="33"/>
      <c r="E227" s="33"/>
      <c r="F227" s="34"/>
      <c r="G227" s="35"/>
      <c r="H227" s="36"/>
      <c r="I227" s="36"/>
      <c r="J227" s="36"/>
      <c r="K227" s="36"/>
    </row>
    <row r="228" spans="2:11" s="32" customFormat="1">
      <c r="B228" s="33"/>
      <c r="C228" s="33"/>
      <c r="D228" s="33"/>
      <c r="E228" s="33"/>
      <c r="F228" s="34"/>
      <c r="G228" s="35"/>
      <c r="H228" s="36"/>
      <c r="I228" s="36"/>
      <c r="J228" s="36"/>
      <c r="K228" s="36"/>
    </row>
    <row r="229" spans="2:11" s="32" customFormat="1">
      <c r="B229" s="33"/>
      <c r="C229" s="33"/>
      <c r="D229" s="33"/>
      <c r="E229" s="33"/>
      <c r="F229" s="34"/>
      <c r="G229" s="35"/>
      <c r="H229" s="36"/>
      <c r="I229" s="36"/>
      <c r="J229" s="36"/>
      <c r="K229" s="36"/>
    </row>
    <row r="230" spans="2:11" s="32" customFormat="1">
      <c r="B230" s="33"/>
      <c r="C230" s="33"/>
      <c r="D230" s="33"/>
      <c r="E230" s="33"/>
      <c r="F230" s="34"/>
      <c r="G230" s="35"/>
      <c r="H230" s="36"/>
      <c r="I230" s="36"/>
      <c r="J230" s="36"/>
      <c r="K230" s="36"/>
    </row>
    <row r="231" spans="2:11" s="32" customFormat="1">
      <c r="B231" s="33"/>
      <c r="C231" s="33"/>
      <c r="D231" s="33"/>
      <c r="E231" s="33"/>
      <c r="F231" s="34"/>
      <c r="G231" s="35"/>
      <c r="H231" s="36"/>
      <c r="I231" s="36"/>
      <c r="J231" s="36"/>
      <c r="K231" s="36"/>
    </row>
    <row r="232" spans="2:11" s="32" customFormat="1">
      <c r="B232" s="33"/>
      <c r="C232" s="33"/>
      <c r="D232" s="33"/>
      <c r="E232" s="33"/>
      <c r="F232" s="34"/>
      <c r="G232" s="35"/>
      <c r="H232" s="36"/>
      <c r="I232" s="36"/>
      <c r="J232" s="36"/>
      <c r="K232" s="36"/>
    </row>
    <row r="233" spans="2:11" s="32" customFormat="1">
      <c r="B233" s="33"/>
      <c r="C233" s="33"/>
      <c r="D233" s="33"/>
      <c r="E233" s="33"/>
      <c r="F233" s="34"/>
      <c r="G233" s="35"/>
      <c r="H233" s="36"/>
      <c r="I233" s="36"/>
      <c r="J233" s="36"/>
      <c r="K233" s="36"/>
    </row>
    <row r="234" spans="2:11" s="32" customFormat="1">
      <c r="B234" s="33"/>
      <c r="C234" s="33"/>
      <c r="D234" s="33"/>
      <c r="E234" s="33"/>
      <c r="F234" s="34"/>
      <c r="G234" s="35"/>
      <c r="H234" s="36"/>
      <c r="I234" s="36"/>
      <c r="J234" s="36"/>
      <c r="K234" s="36"/>
    </row>
    <row r="235" spans="2:11" s="32" customFormat="1">
      <c r="B235" s="33"/>
      <c r="C235" s="33"/>
      <c r="D235" s="33"/>
      <c r="E235" s="33"/>
      <c r="F235" s="34"/>
      <c r="G235" s="35"/>
      <c r="H235" s="36"/>
      <c r="I235" s="36"/>
      <c r="J235" s="36"/>
      <c r="K235" s="36"/>
    </row>
    <row r="236" spans="2:11" s="32" customFormat="1">
      <c r="B236" s="33"/>
      <c r="C236" s="33"/>
      <c r="D236" s="33"/>
      <c r="E236" s="33"/>
      <c r="F236" s="34"/>
      <c r="G236" s="35"/>
      <c r="H236" s="36"/>
      <c r="I236" s="36"/>
      <c r="J236" s="36"/>
      <c r="K236" s="36"/>
    </row>
    <row r="237" spans="2:11" s="32" customFormat="1">
      <c r="B237" s="33"/>
      <c r="C237" s="33"/>
      <c r="D237" s="33"/>
      <c r="E237" s="33"/>
      <c r="F237" s="34"/>
      <c r="G237" s="35"/>
      <c r="H237" s="36"/>
      <c r="I237" s="36"/>
      <c r="J237" s="36"/>
      <c r="K237" s="36"/>
    </row>
    <row r="238" spans="2:11" s="32" customFormat="1">
      <c r="B238" s="33"/>
      <c r="C238" s="33"/>
      <c r="D238" s="33"/>
      <c r="E238" s="33"/>
      <c r="F238" s="34"/>
      <c r="G238" s="35"/>
      <c r="H238" s="36"/>
      <c r="I238" s="36"/>
      <c r="J238" s="36"/>
      <c r="K238" s="36"/>
    </row>
    <row r="239" spans="2:11" s="32" customFormat="1">
      <c r="B239" s="33"/>
      <c r="C239" s="33"/>
      <c r="D239" s="33"/>
      <c r="E239" s="33"/>
      <c r="F239" s="34"/>
      <c r="G239" s="35"/>
      <c r="H239" s="36"/>
      <c r="I239" s="36"/>
      <c r="J239" s="36"/>
      <c r="K239" s="36"/>
    </row>
    <row r="240" spans="2:11" s="32" customFormat="1">
      <c r="B240" s="33"/>
      <c r="C240" s="33"/>
      <c r="D240" s="33"/>
      <c r="E240" s="33"/>
      <c r="F240" s="34"/>
      <c r="G240" s="35"/>
      <c r="H240" s="36"/>
      <c r="I240" s="36"/>
      <c r="J240" s="36"/>
      <c r="K240" s="36"/>
    </row>
    <row r="241" spans="2:11" s="32" customFormat="1">
      <c r="B241" s="33"/>
      <c r="C241" s="33"/>
      <c r="D241" s="33"/>
      <c r="E241" s="33"/>
      <c r="F241" s="34"/>
      <c r="G241" s="35"/>
      <c r="H241" s="36"/>
      <c r="I241" s="36"/>
      <c r="J241" s="36"/>
      <c r="K241" s="36"/>
    </row>
    <row r="242" spans="2:11" s="32" customFormat="1">
      <c r="B242" s="33"/>
      <c r="C242" s="33"/>
      <c r="D242" s="33"/>
      <c r="E242" s="33"/>
      <c r="F242" s="34"/>
      <c r="G242" s="35"/>
      <c r="H242" s="36"/>
      <c r="I242" s="36"/>
      <c r="J242" s="36"/>
      <c r="K242" s="36"/>
    </row>
    <row r="243" spans="2:11" s="32" customFormat="1">
      <c r="B243" s="33"/>
      <c r="C243" s="33"/>
      <c r="D243" s="33"/>
      <c r="E243" s="33"/>
      <c r="F243" s="34"/>
      <c r="G243" s="35"/>
      <c r="H243" s="36"/>
      <c r="I243" s="36"/>
      <c r="J243" s="36"/>
      <c r="K243" s="36"/>
    </row>
    <row r="244" spans="2:11" s="32" customFormat="1">
      <c r="B244" s="33"/>
      <c r="C244" s="33"/>
      <c r="D244" s="33"/>
      <c r="E244" s="33"/>
      <c r="F244" s="34"/>
      <c r="G244" s="35"/>
      <c r="H244" s="36"/>
      <c r="I244" s="36"/>
      <c r="J244" s="36"/>
      <c r="K244" s="36"/>
    </row>
    <row r="245" spans="2:11" s="32" customFormat="1">
      <c r="B245" s="33"/>
      <c r="C245" s="33"/>
      <c r="D245" s="33"/>
      <c r="E245" s="33"/>
      <c r="F245" s="34"/>
      <c r="G245" s="35"/>
      <c r="H245" s="36"/>
      <c r="I245" s="36"/>
      <c r="J245" s="36"/>
      <c r="K245" s="36"/>
    </row>
    <row r="246" spans="2:11" s="32" customFormat="1">
      <c r="B246" s="33"/>
      <c r="C246" s="33"/>
      <c r="D246" s="33"/>
      <c r="E246" s="33"/>
      <c r="F246" s="34"/>
      <c r="G246" s="35"/>
      <c r="H246" s="36"/>
      <c r="I246" s="36"/>
      <c r="J246" s="36"/>
      <c r="K246" s="36"/>
    </row>
    <row r="247" spans="2:11" s="32" customFormat="1">
      <c r="B247" s="33"/>
      <c r="C247" s="33"/>
      <c r="D247" s="33"/>
      <c r="E247" s="33"/>
      <c r="F247" s="34"/>
      <c r="G247" s="35"/>
      <c r="H247" s="36"/>
      <c r="I247" s="36"/>
      <c r="J247" s="36"/>
      <c r="K247" s="36"/>
    </row>
    <row r="248" spans="2:11" s="32" customFormat="1">
      <c r="B248" s="33"/>
      <c r="C248" s="33"/>
      <c r="D248" s="33"/>
      <c r="E248" s="33"/>
      <c r="F248" s="34"/>
      <c r="G248" s="35"/>
      <c r="H248" s="36"/>
      <c r="I248" s="36"/>
      <c r="J248" s="36"/>
      <c r="K248" s="36"/>
    </row>
    <row r="249" spans="2:11" s="32" customFormat="1">
      <c r="B249" s="33"/>
      <c r="C249" s="33"/>
      <c r="D249" s="33"/>
      <c r="E249" s="33"/>
      <c r="F249" s="34"/>
      <c r="G249" s="35"/>
      <c r="H249" s="36"/>
      <c r="I249" s="36"/>
      <c r="J249" s="36"/>
      <c r="K249" s="36"/>
    </row>
    <row r="250" spans="2:11" s="32" customFormat="1">
      <c r="B250" s="33"/>
      <c r="C250" s="33"/>
      <c r="D250" s="33"/>
      <c r="E250" s="33"/>
      <c r="F250" s="34"/>
      <c r="G250" s="35"/>
      <c r="H250" s="36"/>
      <c r="I250" s="36"/>
      <c r="J250" s="36"/>
      <c r="K250" s="36"/>
    </row>
    <row r="251" spans="2:11" s="32" customFormat="1">
      <c r="B251" s="33"/>
      <c r="C251" s="33"/>
      <c r="D251" s="33"/>
      <c r="E251" s="33"/>
      <c r="F251" s="34"/>
      <c r="G251" s="35"/>
      <c r="H251" s="36"/>
      <c r="I251" s="36"/>
      <c r="J251" s="36"/>
      <c r="K251" s="36"/>
    </row>
    <row r="252" spans="2:11" s="32" customFormat="1">
      <c r="B252" s="33"/>
      <c r="C252" s="33"/>
      <c r="D252" s="33"/>
      <c r="E252" s="33"/>
      <c r="F252" s="34"/>
      <c r="G252" s="35"/>
      <c r="H252" s="36"/>
      <c r="I252" s="36"/>
      <c r="J252" s="36"/>
      <c r="K252" s="36"/>
    </row>
    <row r="253" spans="2:11" s="32" customFormat="1">
      <c r="B253" s="33"/>
      <c r="C253" s="33"/>
      <c r="D253" s="33"/>
      <c r="E253" s="33"/>
      <c r="F253" s="34"/>
      <c r="G253" s="35"/>
      <c r="H253" s="36"/>
      <c r="I253" s="36"/>
      <c r="J253" s="36"/>
      <c r="K253" s="36"/>
    </row>
    <row r="254" spans="2:11" s="32" customFormat="1">
      <c r="B254" s="33"/>
      <c r="C254" s="33"/>
      <c r="D254" s="33"/>
      <c r="E254" s="33"/>
      <c r="F254" s="34"/>
      <c r="G254" s="35"/>
      <c r="H254" s="36"/>
      <c r="I254" s="36"/>
      <c r="J254" s="36"/>
      <c r="K254" s="36"/>
    </row>
    <row r="255" spans="2:11" s="32" customFormat="1">
      <c r="B255" s="33"/>
      <c r="C255" s="33"/>
      <c r="D255" s="33"/>
      <c r="E255" s="33"/>
      <c r="F255" s="34"/>
      <c r="G255" s="35"/>
      <c r="H255" s="36"/>
      <c r="I255" s="36"/>
      <c r="J255" s="36"/>
      <c r="K255" s="36"/>
    </row>
    <row r="256" spans="2:11" s="32" customFormat="1">
      <c r="B256" s="33"/>
      <c r="C256" s="33"/>
      <c r="D256" s="33"/>
      <c r="E256" s="33"/>
      <c r="F256" s="34"/>
      <c r="G256" s="35"/>
      <c r="H256" s="36"/>
      <c r="I256" s="36"/>
      <c r="J256" s="36"/>
      <c r="K256" s="36"/>
    </row>
    <row r="257" spans="2:11" s="32" customFormat="1">
      <c r="B257" s="33"/>
      <c r="C257" s="33"/>
      <c r="D257" s="33"/>
      <c r="E257" s="33"/>
      <c r="F257" s="34"/>
      <c r="G257" s="35"/>
      <c r="H257" s="36"/>
      <c r="I257" s="36"/>
      <c r="J257" s="36"/>
      <c r="K257" s="36"/>
    </row>
    <row r="258" spans="2:11" s="32" customFormat="1">
      <c r="B258" s="33"/>
      <c r="C258" s="33"/>
      <c r="D258" s="33"/>
      <c r="E258" s="33"/>
      <c r="F258" s="34"/>
      <c r="G258" s="35"/>
      <c r="H258" s="36"/>
      <c r="I258" s="36"/>
      <c r="J258" s="36"/>
      <c r="K258" s="36"/>
    </row>
    <row r="259" spans="2:11" s="32" customFormat="1">
      <c r="B259" s="33"/>
      <c r="C259" s="33"/>
      <c r="D259" s="33"/>
      <c r="E259" s="33"/>
      <c r="F259" s="34"/>
      <c r="G259" s="35"/>
      <c r="H259" s="36"/>
      <c r="I259" s="36"/>
      <c r="J259" s="36"/>
      <c r="K259" s="36"/>
    </row>
    <row r="260" spans="2:11" s="32" customFormat="1">
      <c r="B260" s="33"/>
      <c r="C260" s="33"/>
      <c r="D260" s="33"/>
      <c r="E260" s="33"/>
      <c r="F260" s="34"/>
      <c r="G260" s="35"/>
      <c r="H260" s="36"/>
      <c r="I260" s="36"/>
      <c r="J260" s="36"/>
      <c r="K260" s="36"/>
    </row>
    <row r="261" spans="2:11" s="32" customFormat="1">
      <c r="B261" s="33"/>
      <c r="C261" s="33"/>
      <c r="D261" s="33"/>
      <c r="E261" s="33"/>
      <c r="F261" s="34"/>
      <c r="G261" s="35"/>
      <c r="H261" s="36"/>
      <c r="I261" s="36"/>
      <c r="J261" s="36"/>
      <c r="K261" s="36"/>
    </row>
    <row r="262" spans="2:11" s="32" customFormat="1">
      <c r="B262" s="33"/>
      <c r="C262" s="33"/>
      <c r="D262" s="33"/>
      <c r="E262" s="33"/>
      <c r="F262" s="34"/>
      <c r="G262" s="35"/>
      <c r="H262" s="36"/>
      <c r="I262" s="36"/>
      <c r="J262" s="36"/>
      <c r="K262" s="36"/>
    </row>
    <row r="263" spans="2:11" s="32" customFormat="1">
      <c r="B263" s="33"/>
      <c r="C263" s="33"/>
      <c r="D263" s="33"/>
      <c r="E263" s="33"/>
      <c r="F263" s="34"/>
      <c r="G263" s="35"/>
      <c r="H263" s="36"/>
      <c r="I263" s="36"/>
      <c r="J263" s="36"/>
      <c r="K263" s="36"/>
    </row>
    <row r="264" spans="2:11" s="32" customFormat="1">
      <c r="B264" s="33"/>
      <c r="C264" s="33"/>
      <c r="D264" s="33"/>
      <c r="E264" s="33"/>
      <c r="F264" s="34"/>
      <c r="G264" s="35"/>
      <c r="H264" s="36"/>
      <c r="I264" s="36"/>
      <c r="J264" s="36"/>
      <c r="K264" s="36"/>
    </row>
    <row r="265" spans="2:11" s="32" customFormat="1">
      <c r="B265" s="33"/>
      <c r="C265" s="33"/>
      <c r="D265" s="33"/>
      <c r="E265" s="33"/>
      <c r="F265" s="34"/>
      <c r="G265" s="35"/>
      <c r="H265" s="36"/>
      <c r="I265" s="36"/>
      <c r="J265" s="36"/>
      <c r="K265" s="36"/>
    </row>
    <row r="266" spans="2:11" s="32" customFormat="1">
      <c r="B266" s="33"/>
      <c r="C266" s="33"/>
      <c r="D266" s="33"/>
      <c r="E266" s="33"/>
      <c r="F266" s="34"/>
      <c r="G266" s="35"/>
      <c r="H266" s="36"/>
      <c r="I266" s="36"/>
      <c r="J266" s="36"/>
      <c r="K266" s="36"/>
    </row>
    <row r="267" spans="2:11" s="32" customFormat="1">
      <c r="B267" s="33"/>
      <c r="C267" s="33"/>
      <c r="D267" s="33"/>
      <c r="E267" s="33"/>
      <c r="F267" s="34"/>
      <c r="G267" s="35"/>
      <c r="H267" s="36"/>
      <c r="I267" s="36"/>
      <c r="J267" s="36"/>
      <c r="K267" s="36"/>
    </row>
    <row r="268" spans="2:11" s="32" customFormat="1">
      <c r="B268" s="33"/>
      <c r="C268" s="33"/>
      <c r="D268" s="33"/>
      <c r="E268" s="33"/>
      <c r="F268" s="34"/>
      <c r="G268" s="35"/>
      <c r="H268" s="36"/>
      <c r="I268" s="36"/>
      <c r="J268" s="36"/>
      <c r="K268" s="36"/>
    </row>
    <row r="269" spans="2:11" s="32" customFormat="1">
      <c r="B269" s="33"/>
      <c r="C269" s="33"/>
      <c r="D269" s="33"/>
      <c r="E269" s="33"/>
      <c r="F269" s="34"/>
      <c r="G269" s="35"/>
      <c r="H269" s="36"/>
      <c r="I269" s="36"/>
      <c r="J269" s="36"/>
      <c r="K269" s="36"/>
    </row>
    <row r="270" spans="2:11" s="32" customFormat="1">
      <c r="B270" s="33"/>
      <c r="C270" s="33"/>
      <c r="D270" s="33"/>
      <c r="E270" s="33"/>
      <c r="F270" s="34"/>
      <c r="G270" s="35"/>
      <c r="H270" s="36"/>
      <c r="I270" s="36"/>
      <c r="J270" s="36"/>
      <c r="K270" s="36"/>
    </row>
    <row r="271" spans="2:11" s="32" customFormat="1">
      <c r="B271" s="33"/>
      <c r="C271" s="33"/>
      <c r="D271" s="33"/>
      <c r="E271" s="33"/>
      <c r="F271" s="34"/>
      <c r="G271" s="35"/>
      <c r="H271" s="36"/>
      <c r="I271" s="36"/>
      <c r="J271" s="36"/>
      <c r="K271" s="36"/>
    </row>
    <row r="272" spans="2:11" s="32" customFormat="1">
      <c r="B272" s="33"/>
      <c r="C272" s="33"/>
      <c r="D272" s="33"/>
      <c r="E272" s="33"/>
      <c r="F272" s="34"/>
      <c r="G272" s="35"/>
      <c r="H272" s="36"/>
      <c r="I272" s="36"/>
      <c r="J272" s="36"/>
      <c r="K272" s="36"/>
    </row>
    <row r="273" spans="2:11" s="32" customFormat="1">
      <c r="B273" s="33"/>
      <c r="C273" s="33"/>
      <c r="D273" s="33"/>
      <c r="E273" s="33"/>
      <c r="F273" s="34"/>
      <c r="G273" s="35"/>
      <c r="H273" s="36"/>
      <c r="I273" s="36"/>
      <c r="J273" s="36"/>
      <c r="K273" s="36"/>
    </row>
    <row r="274" spans="2:11" s="32" customFormat="1">
      <c r="B274" s="33"/>
      <c r="C274" s="33"/>
      <c r="D274" s="33"/>
      <c r="E274" s="33"/>
      <c r="F274" s="34"/>
      <c r="G274" s="35"/>
      <c r="H274" s="36"/>
      <c r="I274" s="36"/>
      <c r="J274" s="36"/>
      <c r="K274" s="36"/>
    </row>
    <row r="275" spans="2:11" s="32" customFormat="1">
      <c r="B275" s="33"/>
      <c r="C275" s="33"/>
      <c r="D275" s="33"/>
      <c r="E275" s="33"/>
      <c r="F275" s="34"/>
      <c r="G275" s="35"/>
      <c r="H275" s="36"/>
      <c r="I275" s="36"/>
      <c r="J275" s="36"/>
      <c r="K275" s="36"/>
    </row>
    <row r="276" spans="2:11" s="32" customFormat="1">
      <c r="B276" s="33"/>
      <c r="C276" s="33"/>
      <c r="D276" s="33"/>
      <c r="E276" s="33"/>
      <c r="F276" s="34"/>
      <c r="G276" s="35"/>
      <c r="H276" s="36"/>
      <c r="I276" s="36"/>
      <c r="J276" s="36"/>
      <c r="K276" s="36"/>
    </row>
    <row r="277" spans="2:11" s="32" customFormat="1">
      <c r="B277" s="33"/>
      <c r="C277" s="33"/>
      <c r="D277" s="33"/>
      <c r="E277" s="33"/>
      <c r="F277" s="34"/>
      <c r="G277" s="35"/>
      <c r="H277" s="36"/>
      <c r="I277" s="36"/>
      <c r="J277" s="36"/>
      <c r="K277" s="36"/>
    </row>
    <row r="278" spans="2:11" s="32" customFormat="1">
      <c r="B278" s="33"/>
      <c r="C278" s="33"/>
      <c r="D278" s="33"/>
      <c r="E278" s="33"/>
      <c r="F278" s="34"/>
      <c r="G278" s="35"/>
      <c r="H278" s="36"/>
      <c r="I278" s="36"/>
      <c r="J278" s="36"/>
      <c r="K278" s="36"/>
    </row>
    <row r="279" spans="2:11" s="32" customFormat="1">
      <c r="B279" s="33"/>
      <c r="C279" s="33"/>
      <c r="D279" s="33"/>
      <c r="E279" s="33"/>
      <c r="F279" s="34"/>
      <c r="G279" s="35"/>
      <c r="H279" s="36"/>
      <c r="I279" s="36"/>
      <c r="J279" s="36"/>
      <c r="K279" s="36"/>
    </row>
    <row r="280" spans="2:11" s="32" customFormat="1">
      <c r="B280" s="33"/>
      <c r="C280" s="33"/>
      <c r="D280" s="33"/>
      <c r="E280" s="33"/>
      <c r="F280" s="34"/>
      <c r="G280" s="35"/>
      <c r="H280" s="36"/>
      <c r="I280" s="36"/>
      <c r="J280" s="36"/>
      <c r="K280" s="36"/>
    </row>
    <row r="281" spans="2:11" s="32" customFormat="1">
      <c r="B281" s="33"/>
      <c r="C281" s="33"/>
      <c r="D281" s="33"/>
      <c r="E281" s="33"/>
      <c r="F281" s="34"/>
      <c r="G281" s="35"/>
      <c r="H281" s="36"/>
      <c r="I281" s="36"/>
      <c r="J281" s="36"/>
      <c r="K281" s="36"/>
    </row>
    <row r="282" spans="2:11" s="32" customFormat="1">
      <c r="B282" s="33"/>
      <c r="C282" s="33"/>
      <c r="D282" s="33"/>
      <c r="E282" s="33"/>
      <c r="F282" s="34"/>
      <c r="G282" s="35"/>
      <c r="H282" s="36"/>
      <c r="I282" s="36"/>
      <c r="J282" s="36"/>
      <c r="K282" s="36"/>
    </row>
    <row r="283" spans="2:11" s="32" customFormat="1">
      <c r="B283" s="33"/>
      <c r="C283" s="33"/>
      <c r="D283" s="33"/>
      <c r="E283" s="33"/>
      <c r="F283" s="34"/>
      <c r="G283" s="35"/>
      <c r="H283" s="36"/>
      <c r="I283" s="36"/>
      <c r="J283" s="36"/>
      <c r="K283" s="36"/>
    </row>
    <row r="284" spans="2:11" s="32" customFormat="1">
      <c r="B284" s="33"/>
      <c r="C284" s="33"/>
      <c r="D284" s="33"/>
      <c r="E284" s="33"/>
      <c r="F284" s="34"/>
      <c r="G284" s="35"/>
      <c r="H284" s="36"/>
      <c r="I284" s="36"/>
      <c r="J284" s="36"/>
      <c r="K284" s="36"/>
    </row>
    <row r="285" spans="2:11" s="32" customFormat="1">
      <c r="B285" s="33"/>
      <c r="C285" s="33"/>
      <c r="D285" s="33"/>
      <c r="E285" s="33"/>
      <c r="F285" s="34"/>
      <c r="G285" s="35"/>
      <c r="H285" s="36"/>
      <c r="I285" s="36"/>
      <c r="J285" s="36"/>
      <c r="K285" s="36"/>
    </row>
    <row r="286" spans="2:11" s="32" customFormat="1">
      <c r="B286" s="33"/>
      <c r="C286" s="33"/>
      <c r="D286" s="33"/>
      <c r="E286" s="33"/>
      <c r="F286" s="34"/>
      <c r="G286" s="35"/>
      <c r="H286" s="36"/>
      <c r="I286" s="36"/>
      <c r="J286" s="36"/>
      <c r="K286" s="36"/>
    </row>
    <row r="287" spans="2:11" s="32" customFormat="1">
      <c r="B287" s="33"/>
      <c r="C287" s="33"/>
      <c r="D287" s="33"/>
      <c r="E287" s="33"/>
      <c r="F287" s="34"/>
      <c r="G287" s="35"/>
      <c r="H287" s="36"/>
      <c r="I287" s="36"/>
      <c r="J287" s="36"/>
      <c r="K287" s="36"/>
    </row>
    <row r="288" spans="2:11" s="32" customFormat="1">
      <c r="B288" s="33"/>
      <c r="C288" s="33"/>
      <c r="D288" s="33"/>
      <c r="E288" s="33"/>
      <c r="F288" s="34"/>
      <c r="G288" s="35"/>
      <c r="H288" s="36"/>
      <c r="I288" s="36"/>
      <c r="J288" s="36"/>
      <c r="K288" s="36"/>
    </row>
    <row r="289" spans="2:11" s="32" customFormat="1">
      <c r="B289" s="33"/>
      <c r="C289" s="33"/>
      <c r="D289" s="33"/>
      <c r="E289" s="33"/>
      <c r="F289" s="34"/>
      <c r="G289" s="35"/>
      <c r="H289" s="36"/>
      <c r="I289" s="36"/>
      <c r="J289" s="36"/>
      <c r="K289" s="36"/>
    </row>
    <row r="290" spans="2:11" s="32" customFormat="1">
      <c r="B290" s="33"/>
      <c r="C290" s="33"/>
      <c r="D290" s="33"/>
      <c r="E290" s="33"/>
      <c r="F290" s="34"/>
      <c r="G290" s="35"/>
      <c r="H290" s="36"/>
      <c r="I290" s="36"/>
      <c r="J290" s="36"/>
      <c r="K290" s="36"/>
    </row>
    <row r="291" spans="2:11" s="32" customFormat="1">
      <c r="B291" s="33"/>
      <c r="C291" s="33"/>
      <c r="D291" s="33"/>
      <c r="E291" s="33"/>
      <c r="F291" s="34"/>
      <c r="G291" s="35"/>
      <c r="H291" s="36"/>
      <c r="I291" s="36"/>
      <c r="J291" s="36"/>
      <c r="K291" s="36"/>
    </row>
    <row r="292" spans="2:11" s="32" customFormat="1">
      <c r="B292" s="33"/>
      <c r="C292" s="33"/>
      <c r="D292" s="33"/>
      <c r="E292" s="33"/>
      <c r="F292" s="34"/>
      <c r="G292" s="35"/>
      <c r="H292" s="36"/>
      <c r="I292" s="36"/>
      <c r="J292" s="36"/>
      <c r="K292" s="36"/>
    </row>
    <row r="293" spans="2:11">
      <c r="J293" s="36"/>
    </row>
    <row r="294" spans="2:11">
      <c r="J294" s="36"/>
    </row>
    <row r="295" spans="2:11">
      <c r="J295" s="36"/>
    </row>
    <row r="296" spans="2:11">
      <c r="J296" s="36"/>
    </row>
    <row r="297" spans="2:11">
      <c r="J297" s="36"/>
    </row>
    <row r="298" spans="2:11">
      <c r="J298" s="36"/>
    </row>
    <row r="299" spans="2:11">
      <c r="J299" s="36"/>
    </row>
    <row r="300" spans="2:11">
      <c r="J300" s="36"/>
    </row>
    <row r="301" spans="2:11">
      <c r="J301" s="36"/>
    </row>
    <row r="302" spans="2:11">
      <c r="J302" s="36"/>
    </row>
    <row r="303" spans="2:11">
      <c r="J303" s="36"/>
    </row>
    <row r="304" spans="2:11">
      <c r="J304" s="36"/>
    </row>
    <row r="305" spans="10:10">
      <c r="J305" s="36"/>
    </row>
    <row r="306" spans="10:10">
      <c r="J306" s="36"/>
    </row>
    <row r="307" spans="10:10">
      <c r="J307" s="36"/>
    </row>
    <row r="308" spans="10:10">
      <c r="J308" s="36"/>
    </row>
    <row r="309" spans="10:10">
      <c r="J309" s="36"/>
    </row>
    <row r="310" spans="10:10">
      <c r="J310" s="36"/>
    </row>
    <row r="311" spans="10:10">
      <c r="J311" s="36"/>
    </row>
    <row r="312" spans="10:10">
      <c r="J312" s="36"/>
    </row>
    <row r="313" spans="10:10">
      <c r="J313" s="36"/>
    </row>
    <row r="314" spans="10:10">
      <c r="J314" s="36"/>
    </row>
    <row r="315" spans="10:10">
      <c r="J315" s="36"/>
    </row>
    <row r="316" spans="10:10">
      <c r="J316" s="36"/>
    </row>
    <row r="317" spans="10:10">
      <c r="J317" s="36"/>
    </row>
    <row r="318" spans="10:10">
      <c r="J318" s="36"/>
    </row>
    <row r="319" spans="10:10">
      <c r="J319" s="36"/>
    </row>
    <row r="320" spans="10:10">
      <c r="J320" s="36"/>
    </row>
    <row r="321" spans="10:10">
      <c r="J321" s="36"/>
    </row>
    <row r="322" spans="10:10">
      <c r="J322" s="36"/>
    </row>
    <row r="323" spans="10:10">
      <c r="J323" s="36"/>
    </row>
    <row r="324" spans="10:10">
      <c r="J324" s="36"/>
    </row>
    <row r="325" spans="10:10">
      <c r="J325" s="36"/>
    </row>
    <row r="326" spans="10:10">
      <c r="J326" s="36"/>
    </row>
    <row r="327" spans="10:10">
      <c r="J327" s="36"/>
    </row>
    <row r="328" spans="10:10">
      <c r="J328" s="36"/>
    </row>
    <row r="329" spans="10:10">
      <c r="J329" s="36"/>
    </row>
    <row r="330" spans="10:10">
      <c r="J330" s="36"/>
    </row>
    <row r="331" spans="10:10">
      <c r="J331" s="36"/>
    </row>
    <row r="332" spans="10:10">
      <c r="J332" s="36"/>
    </row>
    <row r="333" spans="10:10">
      <c r="J333" s="36"/>
    </row>
    <row r="334" spans="10:10">
      <c r="J334" s="36"/>
    </row>
    <row r="335" spans="10:10">
      <c r="J335" s="36"/>
    </row>
    <row r="336" spans="10:10">
      <c r="J336" s="36"/>
    </row>
    <row r="337" spans="10:10">
      <c r="J337" s="36"/>
    </row>
    <row r="338" spans="10:10">
      <c r="J338" s="36"/>
    </row>
    <row r="339" spans="10:10">
      <c r="J339" s="36"/>
    </row>
    <row r="340" spans="10:10">
      <c r="J340" s="36"/>
    </row>
    <row r="341" spans="10:10">
      <c r="J341" s="36"/>
    </row>
    <row r="342" spans="10:10">
      <c r="J342" s="36"/>
    </row>
    <row r="343" spans="10:10">
      <c r="J343" s="36"/>
    </row>
    <row r="344" spans="10:10">
      <c r="J344" s="36"/>
    </row>
    <row r="345" spans="10:10">
      <c r="J345" s="36"/>
    </row>
    <row r="346" spans="10:10">
      <c r="J346" s="36"/>
    </row>
    <row r="347" spans="10:10">
      <c r="J347" s="36"/>
    </row>
    <row r="348" spans="10:10">
      <c r="J348" s="36"/>
    </row>
    <row r="349" spans="10:10">
      <c r="J349" s="36"/>
    </row>
    <row r="350" spans="10:10">
      <c r="J350" s="36"/>
    </row>
    <row r="351" spans="10:10">
      <c r="J351" s="36"/>
    </row>
    <row r="352" spans="10:10">
      <c r="J352" s="36"/>
    </row>
    <row r="353" spans="10:10">
      <c r="J353" s="36"/>
    </row>
    <row r="354" spans="10:10">
      <c r="J354" s="36"/>
    </row>
    <row r="355" spans="10:10">
      <c r="J355" s="36"/>
    </row>
    <row r="356" spans="10:10">
      <c r="J356" s="36"/>
    </row>
    <row r="357" spans="10:10">
      <c r="J357" s="36"/>
    </row>
    <row r="358" spans="10:10">
      <c r="J358" s="36"/>
    </row>
    <row r="359" spans="10:10">
      <c r="J359" s="36"/>
    </row>
    <row r="360" spans="10:10">
      <c r="J360" s="36"/>
    </row>
    <row r="361" spans="10:10">
      <c r="J361" s="36"/>
    </row>
    <row r="362" spans="10:10">
      <c r="J362" s="36"/>
    </row>
    <row r="363" spans="10:10">
      <c r="J363" s="36"/>
    </row>
    <row r="364" spans="10:10">
      <c r="J364" s="36"/>
    </row>
    <row r="365" spans="10:10">
      <c r="J365" s="36"/>
    </row>
    <row r="366" spans="10:10">
      <c r="J366" s="36"/>
    </row>
    <row r="367" spans="10:10">
      <c r="J367" s="36"/>
    </row>
    <row r="368" spans="10:10">
      <c r="J368" s="36"/>
    </row>
    <row r="369" spans="10:10">
      <c r="J369" s="36"/>
    </row>
    <row r="370" spans="10:10">
      <c r="J370" s="36"/>
    </row>
    <row r="371" spans="10:10">
      <c r="J371" s="36"/>
    </row>
    <row r="372" spans="10:10">
      <c r="J372" s="36"/>
    </row>
    <row r="373" spans="10:10">
      <c r="J373" s="36"/>
    </row>
    <row r="374" spans="10:10">
      <c r="J374" s="36"/>
    </row>
    <row r="375" spans="10:10">
      <c r="J375" s="36"/>
    </row>
    <row r="376" spans="10:10">
      <c r="J376" s="36"/>
    </row>
    <row r="377" spans="10:10">
      <c r="J377" s="36"/>
    </row>
    <row r="378" spans="10:10">
      <c r="J378" s="36"/>
    </row>
    <row r="379" spans="10:10">
      <c r="J379" s="36"/>
    </row>
    <row r="380" spans="10:10">
      <c r="J380" s="36"/>
    </row>
    <row r="381" spans="10:10">
      <c r="J381" s="36"/>
    </row>
    <row r="382" spans="10:10">
      <c r="J382" s="36"/>
    </row>
    <row r="383" spans="10:10">
      <c r="J383" s="36"/>
    </row>
    <row r="384" spans="10:10">
      <c r="J384" s="36"/>
    </row>
    <row r="385" spans="10:10">
      <c r="J385" s="36"/>
    </row>
    <row r="386" spans="10:10">
      <c r="J386" s="36"/>
    </row>
    <row r="387" spans="10:10">
      <c r="J387" s="36"/>
    </row>
    <row r="388" spans="10:10">
      <c r="J388" s="36"/>
    </row>
    <row r="389" spans="10:10">
      <c r="J389" s="36"/>
    </row>
    <row r="390" spans="10:10">
      <c r="J390" s="36"/>
    </row>
    <row r="391" spans="10:10">
      <c r="J391" s="36"/>
    </row>
    <row r="392" spans="10:10">
      <c r="J392" s="36"/>
    </row>
    <row r="393" spans="10:10">
      <c r="J393" s="36"/>
    </row>
    <row r="394" spans="10:10">
      <c r="J394" s="36"/>
    </row>
    <row r="395" spans="10:10">
      <c r="J395" s="36"/>
    </row>
    <row r="396" spans="10:10">
      <c r="J396" s="36"/>
    </row>
    <row r="397" spans="10:10">
      <c r="J397" s="36"/>
    </row>
    <row r="398" spans="10:10">
      <c r="J398" s="36"/>
    </row>
    <row r="399" spans="10:10">
      <c r="J399" s="36"/>
    </row>
    <row r="400" spans="10:10">
      <c r="J400" s="36"/>
    </row>
    <row r="401" spans="10:10">
      <c r="J401" s="36"/>
    </row>
    <row r="402" spans="10:10">
      <c r="J402" s="36"/>
    </row>
    <row r="403" spans="10:10">
      <c r="J403" s="36"/>
    </row>
    <row r="404" spans="10:10">
      <c r="J404" s="36"/>
    </row>
    <row r="405" spans="10:10">
      <c r="J405" s="36"/>
    </row>
    <row r="406" spans="10:10">
      <c r="J406" s="36"/>
    </row>
    <row r="407" spans="10:10">
      <c r="J407" s="36"/>
    </row>
    <row r="408" spans="10:10">
      <c r="J408" s="36"/>
    </row>
    <row r="409" spans="10:10">
      <c r="J409" s="36"/>
    </row>
    <row r="410" spans="10:10">
      <c r="J410" s="36"/>
    </row>
    <row r="411" spans="10:10">
      <c r="J411" s="36"/>
    </row>
    <row r="412" spans="10:10">
      <c r="J412" s="36"/>
    </row>
    <row r="413" spans="10:10">
      <c r="J413" s="36"/>
    </row>
    <row r="414" spans="10:10">
      <c r="J414" s="36"/>
    </row>
    <row r="415" spans="10:10">
      <c r="J415" s="36"/>
    </row>
    <row r="416" spans="10:10">
      <c r="J416" s="36"/>
    </row>
    <row r="417" spans="10:10">
      <c r="J417" s="36"/>
    </row>
    <row r="418" spans="10:10">
      <c r="J418" s="36"/>
    </row>
    <row r="419" spans="10:10">
      <c r="J419" s="36"/>
    </row>
    <row r="420" spans="10:10">
      <c r="J420" s="36"/>
    </row>
    <row r="421" spans="10:10">
      <c r="J421" s="36"/>
    </row>
    <row r="422" spans="10:10">
      <c r="J422" s="36"/>
    </row>
    <row r="423" spans="10:10">
      <c r="J423" s="36"/>
    </row>
    <row r="424" spans="10:10">
      <c r="J424" s="36"/>
    </row>
    <row r="425" spans="10:10">
      <c r="J425" s="36"/>
    </row>
    <row r="426" spans="10:10">
      <c r="J426" s="36"/>
    </row>
    <row r="427" spans="10:10">
      <c r="J427" s="36"/>
    </row>
    <row r="428" spans="10:10">
      <c r="J428" s="36"/>
    </row>
    <row r="429" spans="10:10">
      <c r="J429" s="36"/>
    </row>
    <row r="430" spans="10:10">
      <c r="J430" s="36"/>
    </row>
    <row r="431" spans="10:10">
      <c r="J431" s="36"/>
    </row>
    <row r="432" spans="10:10">
      <c r="J432" s="36"/>
    </row>
    <row r="433" spans="10:10">
      <c r="J433" s="36"/>
    </row>
    <row r="434" spans="10:10">
      <c r="J434" s="36"/>
    </row>
    <row r="435" spans="10:10">
      <c r="J435" s="36"/>
    </row>
    <row r="436" spans="10:10">
      <c r="J436" s="36"/>
    </row>
    <row r="437" spans="10:10">
      <c r="J437" s="36"/>
    </row>
    <row r="438" spans="10:10">
      <c r="J438" s="36"/>
    </row>
    <row r="439" spans="10:10">
      <c r="J439" s="36"/>
    </row>
    <row r="440" spans="10:10">
      <c r="J440" s="36"/>
    </row>
    <row r="441" spans="10:10">
      <c r="J441" s="36"/>
    </row>
    <row r="442" spans="10:10">
      <c r="J442" s="36"/>
    </row>
    <row r="443" spans="10:10">
      <c r="J443" s="36"/>
    </row>
    <row r="444" spans="10:10">
      <c r="J444" s="36"/>
    </row>
    <row r="445" spans="10:10">
      <c r="J445" s="36"/>
    </row>
    <row r="446" spans="10:10">
      <c r="J446" s="36"/>
    </row>
    <row r="447" spans="10:10">
      <c r="J447" s="36"/>
    </row>
    <row r="448" spans="10:10">
      <c r="J448" s="36"/>
    </row>
    <row r="449" spans="10:10">
      <c r="J449" s="36"/>
    </row>
    <row r="450" spans="10:10">
      <c r="J450" s="36"/>
    </row>
    <row r="451" spans="10:10">
      <c r="J451" s="36"/>
    </row>
    <row r="452" spans="10:10">
      <c r="J452" s="36"/>
    </row>
    <row r="453" spans="10:10">
      <c r="J453" s="36"/>
    </row>
    <row r="454" spans="10:10">
      <c r="J454" s="36"/>
    </row>
    <row r="455" spans="10:10">
      <c r="J455" s="36"/>
    </row>
    <row r="456" spans="10:10">
      <c r="J456" s="36"/>
    </row>
    <row r="457" spans="10:10">
      <c r="J457" s="36"/>
    </row>
    <row r="458" spans="10:10">
      <c r="J458" s="36"/>
    </row>
    <row r="459" spans="10:10">
      <c r="J459" s="36"/>
    </row>
    <row r="460" spans="10:10">
      <c r="J460" s="36"/>
    </row>
    <row r="461" spans="10:10">
      <c r="J461" s="36"/>
    </row>
    <row r="462" spans="10:10">
      <c r="J462" s="36"/>
    </row>
    <row r="463" spans="10:10">
      <c r="J463" s="36"/>
    </row>
    <row r="464" spans="10:10">
      <c r="J464" s="36"/>
    </row>
    <row r="465" spans="10:10">
      <c r="J465" s="36"/>
    </row>
    <row r="466" spans="10:10">
      <c r="J466" s="36"/>
    </row>
    <row r="467" spans="10:10">
      <c r="J467" s="36"/>
    </row>
    <row r="468" spans="10:10">
      <c r="J468" s="36"/>
    </row>
    <row r="469" spans="10:10">
      <c r="J469" s="36"/>
    </row>
    <row r="470" spans="10:10">
      <c r="J470" s="36"/>
    </row>
    <row r="471" spans="10:10">
      <c r="J471" s="36"/>
    </row>
    <row r="472" spans="10:10">
      <c r="J472" s="36"/>
    </row>
    <row r="473" spans="10:10">
      <c r="J473" s="36"/>
    </row>
    <row r="474" spans="10:10">
      <c r="J474" s="36"/>
    </row>
    <row r="475" spans="10:10">
      <c r="J475" s="36"/>
    </row>
    <row r="476" spans="10:10">
      <c r="J476" s="36"/>
    </row>
    <row r="477" spans="10:10">
      <c r="J477" s="36"/>
    </row>
    <row r="478" spans="10:10">
      <c r="J478" s="36"/>
    </row>
    <row r="479" spans="10:10">
      <c r="J479" s="36"/>
    </row>
    <row r="480" spans="10:10">
      <c r="J480" s="36"/>
    </row>
    <row r="481" spans="10:10">
      <c r="J481" s="36"/>
    </row>
    <row r="482" spans="10:10">
      <c r="J482" s="36"/>
    </row>
    <row r="483" spans="10:10">
      <c r="J483" s="36"/>
    </row>
    <row r="484" spans="10:10">
      <c r="J484" s="36"/>
    </row>
    <row r="485" spans="10:10">
      <c r="J485" s="36"/>
    </row>
    <row r="486" spans="10:10">
      <c r="J486" s="36"/>
    </row>
    <row r="487" spans="10:10">
      <c r="J487" s="36"/>
    </row>
    <row r="488" spans="10:10">
      <c r="J488" s="36"/>
    </row>
    <row r="489" spans="10:10">
      <c r="J489" s="36"/>
    </row>
    <row r="490" spans="10:10">
      <c r="J490" s="36"/>
    </row>
    <row r="491" spans="10:10">
      <c r="J491" s="36"/>
    </row>
    <row r="492" spans="10:10">
      <c r="J492" s="36"/>
    </row>
    <row r="493" spans="10:10">
      <c r="J493" s="36"/>
    </row>
    <row r="494" spans="10:10">
      <c r="J494" s="36"/>
    </row>
    <row r="495" spans="10:10">
      <c r="J495" s="36"/>
    </row>
    <row r="496" spans="10:10">
      <c r="J496" s="36"/>
    </row>
    <row r="497" spans="10:10">
      <c r="J497" s="36"/>
    </row>
    <row r="498" spans="10:10">
      <c r="J498" s="36"/>
    </row>
    <row r="499" spans="10:10">
      <c r="J499" s="36"/>
    </row>
    <row r="500" spans="10:10">
      <c r="J500" s="36"/>
    </row>
    <row r="501" spans="10:10">
      <c r="J501" s="36"/>
    </row>
    <row r="502" spans="10:10">
      <c r="J502" s="36"/>
    </row>
    <row r="503" spans="10:10">
      <c r="J503" s="36"/>
    </row>
    <row r="504" spans="10:10">
      <c r="J504" s="36"/>
    </row>
    <row r="505" spans="10:10">
      <c r="J505" s="36"/>
    </row>
    <row r="506" spans="10:10">
      <c r="J506" s="36"/>
    </row>
    <row r="507" spans="10:10">
      <c r="J507" s="36"/>
    </row>
    <row r="508" spans="10:10">
      <c r="J508" s="36"/>
    </row>
    <row r="509" spans="10:10">
      <c r="J509" s="36"/>
    </row>
    <row r="510" spans="10:10">
      <c r="J510" s="36"/>
    </row>
    <row r="511" spans="10:10">
      <c r="J511" s="36"/>
    </row>
    <row r="512" spans="10:10">
      <c r="J512" s="36"/>
    </row>
    <row r="513" spans="10:10">
      <c r="J513" s="36"/>
    </row>
    <row r="514" spans="10:10">
      <c r="J514" s="36"/>
    </row>
    <row r="515" spans="10:10">
      <c r="J515" s="36"/>
    </row>
    <row r="516" spans="10:10">
      <c r="J516" s="36"/>
    </row>
    <row r="517" spans="10:10">
      <c r="J517" s="36"/>
    </row>
    <row r="518" spans="10:10">
      <c r="J518" s="36"/>
    </row>
    <row r="519" spans="10:10">
      <c r="J519" s="36"/>
    </row>
    <row r="520" spans="10:10">
      <c r="J520" s="36"/>
    </row>
    <row r="521" spans="10:10">
      <c r="J521" s="36"/>
    </row>
    <row r="522" spans="10:10">
      <c r="J522" s="36"/>
    </row>
    <row r="523" spans="10:10">
      <c r="J523" s="36"/>
    </row>
    <row r="524" spans="10:10">
      <c r="J524" s="36"/>
    </row>
    <row r="525" spans="10:10">
      <c r="J525" s="36"/>
    </row>
    <row r="526" spans="10:10">
      <c r="J526" s="36"/>
    </row>
    <row r="527" spans="10:10">
      <c r="J527" s="36"/>
    </row>
    <row r="528" spans="10:10">
      <c r="J528" s="36"/>
    </row>
    <row r="529" spans="10:10">
      <c r="J529" s="36"/>
    </row>
    <row r="530" spans="10:10">
      <c r="J530" s="36"/>
    </row>
    <row r="531" spans="10:10">
      <c r="J531" s="36"/>
    </row>
    <row r="532" spans="10:10">
      <c r="J532" s="36"/>
    </row>
    <row r="533" spans="10:10">
      <c r="J533" s="36"/>
    </row>
    <row r="534" spans="10:10">
      <c r="J534" s="36"/>
    </row>
    <row r="535" spans="10:10">
      <c r="J535" s="36"/>
    </row>
    <row r="536" spans="10:10">
      <c r="J536" s="36"/>
    </row>
    <row r="537" spans="10:10">
      <c r="J537" s="36"/>
    </row>
    <row r="538" spans="10:10">
      <c r="J538" s="36"/>
    </row>
    <row r="539" spans="10:10">
      <c r="J539" s="36"/>
    </row>
    <row r="540" spans="10:10">
      <c r="J540" s="36"/>
    </row>
    <row r="541" spans="10:10">
      <c r="J541" s="36"/>
    </row>
    <row r="542" spans="10:10">
      <c r="J542" s="36"/>
    </row>
    <row r="543" spans="10:10">
      <c r="J543" s="36"/>
    </row>
    <row r="544" spans="10:10">
      <c r="J544" s="36"/>
    </row>
    <row r="545" spans="10:10">
      <c r="J545" s="36"/>
    </row>
    <row r="546" spans="10:10">
      <c r="J546" s="36"/>
    </row>
    <row r="547" spans="10:10">
      <c r="J547" s="36"/>
    </row>
    <row r="548" spans="10:10">
      <c r="J548" s="36"/>
    </row>
    <row r="549" spans="10:10">
      <c r="J549" s="36"/>
    </row>
    <row r="550" spans="10:10">
      <c r="J550" s="36"/>
    </row>
    <row r="551" spans="10:10">
      <c r="J551" s="36"/>
    </row>
    <row r="552" spans="10:10">
      <c r="J552" s="36"/>
    </row>
    <row r="553" spans="10:10">
      <c r="J553" s="36"/>
    </row>
    <row r="554" spans="10:10">
      <c r="J554" s="36"/>
    </row>
    <row r="555" spans="10:10">
      <c r="J555" s="36"/>
    </row>
    <row r="556" spans="10:10">
      <c r="J556" s="36"/>
    </row>
    <row r="557" spans="10:10">
      <c r="J557" s="36"/>
    </row>
    <row r="558" spans="10:10">
      <c r="J558" s="36"/>
    </row>
    <row r="559" spans="10:10">
      <c r="J559" s="36"/>
    </row>
    <row r="560" spans="10:10">
      <c r="J560" s="36"/>
    </row>
    <row r="561" spans="10:10">
      <c r="J561" s="36"/>
    </row>
    <row r="562" spans="10:10">
      <c r="J562" s="36"/>
    </row>
    <row r="563" spans="10:10">
      <c r="J563" s="36"/>
    </row>
    <row r="564" spans="10:10">
      <c r="J564" s="36"/>
    </row>
    <row r="565" spans="10:10">
      <c r="J565" s="36"/>
    </row>
    <row r="566" spans="10:10">
      <c r="J566" s="36"/>
    </row>
    <row r="567" spans="10:10">
      <c r="J567" s="36"/>
    </row>
    <row r="568" spans="10:10">
      <c r="J568" s="36"/>
    </row>
    <row r="569" spans="10:10">
      <c r="J569" s="36"/>
    </row>
    <row r="570" spans="10:10">
      <c r="J570" s="36"/>
    </row>
    <row r="571" spans="10:10">
      <c r="J571" s="36"/>
    </row>
    <row r="572" spans="10:10">
      <c r="J572" s="36"/>
    </row>
    <row r="573" spans="10:10">
      <c r="J573" s="36"/>
    </row>
    <row r="574" spans="10:10">
      <c r="J574" s="36"/>
    </row>
    <row r="575" spans="10:10">
      <c r="J575" s="36"/>
    </row>
    <row r="576" spans="10:10">
      <c r="J576" s="36"/>
    </row>
    <row r="577" spans="10:10">
      <c r="J577" s="36"/>
    </row>
    <row r="578" spans="10:10">
      <c r="J578" s="36"/>
    </row>
    <row r="579" spans="10:10">
      <c r="J579" s="36"/>
    </row>
    <row r="580" spans="10:10">
      <c r="J580" s="36"/>
    </row>
    <row r="581" spans="10:10">
      <c r="J581" s="36"/>
    </row>
    <row r="582" spans="10:10">
      <c r="J582" s="36"/>
    </row>
    <row r="583" spans="10:10">
      <c r="J583" s="36"/>
    </row>
    <row r="584" spans="10:10">
      <c r="J584" s="36"/>
    </row>
    <row r="585" spans="10:10">
      <c r="J585" s="36"/>
    </row>
    <row r="586" spans="10:10">
      <c r="J586" s="36"/>
    </row>
    <row r="587" spans="10:10">
      <c r="J587" s="36"/>
    </row>
    <row r="588" spans="10:10">
      <c r="J588" s="36"/>
    </row>
    <row r="589" spans="10:10">
      <c r="J589" s="36"/>
    </row>
    <row r="590" spans="10:10">
      <c r="J590" s="36"/>
    </row>
    <row r="591" spans="10:10">
      <c r="J591" s="36"/>
    </row>
    <row r="592" spans="10:10">
      <c r="J592" s="36"/>
    </row>
    <row r="593" spans="10:10">
      <c r="J593" s="36"/>
    </row>
    <row r="594" spans="10:10">
      <c r="J594" s="36"/>
    </row>
    <row r="595" spans="10:10">
      <c r="J595" s="36"/>
    </row>
    <row r="596" spans="10:10">
      <c r="J596" s="36"/>
    </row>
    <row r="597" spans="10:10">
      <c r="J597" s="36"/>
    </row>
    <row r="598" spans="10:10">
      <c r="J598" s="36"/>
    </row>
    <row r="599" spans="10:10">
      <c r="J599" s="36"/>
    </row>
    <row r="600" spans="10:10">
      <c r="J600" s="36"/>
    </row>
    <row r="601" spans="10:10">
      <c r="J601" s="36"/>
    </row>
    <row r="602" spans="10:10">
      <c r="J602" s="36"/>
    </row>
    <row r="603" spans="10:10">
      <c r="J603" s="36"/>
    </row>
    <row r="604" spans="10:10">
      <c r="J604" s="36"/>
    </row>
    <row r="605" spans="10:10">
      <c r="J605" s="36"/>
    </row>
    <row r="606" spans="10:10">
      <c r="J606" s="36"/>
    </row>
    <row r="607" spans="10:10">
      <c r="J607" s="36"/>
    </row>
    <row r="608" spans="10:10">
      <c r="J608" s="36"/>
    </row>
    <row r="609" spans="10:10">
      <c r="J609" s="36"/>
    </row>
    <row r="610" spans="10:10">
      <c r="J610" s="36"/>
    </row>
    <row r="611" spans="10:10">
      <c r="J611" s="36"/>
    </row>
    <row r="612" spans="10:10">
      <c r="J612" s="36"/>
    </row>
    <row r="613" spans="10:10">
      <c r="J613" s="36"/>
    </row>
    <row r="614" spans="10:10">
      <c r="J614" s="36"/>
    </row>
    <row r="615" spans="10:10">
      <c r="J615" s="36"/>
    </row>
    <row r="616" spans="10:10">
      <c r="J616" s="36"/>
    </row>
    <row r="617" spans="10:10">
      <c r="J617" s="36"/>
    </row>
    <row r="618" spans="10:10">
      <c r="J618" s="36"/>
    </row>
    <row r="619" spans="10:10">
      <c r="J619" s="36"/>
    </row>
    <row r="620" spans="10:10">
      <c r="J620" s="36"/>
    </row>
    <row r="621" spans="10:10">
      <c r="J621" s="36"/>
    </row>
    <row r="622" spans="10:10">
      <c r="J622" s="36"/>
    </row>
    <row r="623" spans="10:10">
      <c r="J623" s="36"/>
    </row>
    <row r="624" spans="10:10">
      <c r="J624" s="36"/>
    </row>
    <row r="625" spans="10:10">
      <c r="J625" s="36"/>
    </row>
    <row r="626" spans="10:10">
      <c r="J626" s="36"/>
    </row>
    <row r="627" spans="10:10">
      <c r="J627" s="36"/>
    </row>
    <row r="628" spans="10:10">
      <c r="J628" s="36"/>
    </row>
    <row r="629" spans="10:10">
      <c r="J629" s="36"/>
    </row>
    <row r="630" spans="10:10">
      <c r="J630" s="36"/>
    </row>
    <row r="631" spans="10:10">
      <c r="J631" s="36"/>
    </row>
    <row r="632" spans="10:10">
      <c r="J632" s="36"/>
    </row>
    <row r="633" spans="10:10">
      <c r="J633" s="36"/>
    </row>
    <row r="634" spans="10:10">
      <c r="J634" s="36"/>
    </row>
    <row r="635" spans="10:10">
      <c r="J635" s="36"/>
    </row>
    <row r="636" spans="10:10">
      <c r="J636" s="36"/>
    </row>
    <row r="637" spans="10:10">
      <c r="J637" s="36"/>
    </row>
    <row r="638" spans="10:10">
      <c r="J638" s="36"/>
    </row>
    <row r="639" spans="10:10">
      <c r="J639" s="36"/>
    </row>
    <row r="640" spans="10:10">
      <c r="J640" s="36"/>
    </row>
    <row r="641" spans="10:10">
      <c r="J641" s="36"/>
    </row>
    <row r="642" spans="10:10">
      <c r="J642" s="36"/>
    </row>
    <row r="643" spans="10:10">
      <c r="J643" s="36"/>
    </row>
    <row r="644" spans="10:10">
      <c r="J644" s="36"/>
    </row>
    <row r="645" spans="10:10">
      <c r="J645" s="36"/>
    </row>
    <row r="646" spans="10:10">
      <c r="J646" s="36"/>
    </row>
    <row r="647" spans="10:10">
      <c r="J647" s="36"/>
    </row>
    <row r="648" spans="10:10">
      <c r="J648" s="36"/>
    </row>
    <row r="649" spans="10:10">
      <c r="J649" s="36"/>
    </row>
    <row r="650" spans="10:10">
      <c r="J650" s="36"/>
    </row>
    <row r="651" spans="10:10">
      <c r="J651" s="36"/>
    </row>
    <row r="652" spans="10:10">
      <c r="J652" s="36"/>
    </row>
    <row r="653" spans="10:10">
      <c r="J653" s="36"/>
    </row>
    <row r="654" spans="10:10">
      <c r="J654" s="36"/>
    </row>
    <row r="655" spans="10:10">
      <c r="J655" s="36"/>
    </row>
    <row r="656" spans="10:10">
      <c r="J656" s="36"/>
    </row>
    <row r="657" spans="10:10">
      <c r="J657" s="36"/>
    </row>
    <row r="658" spans="10:10">
      <c r="J658" s="36"/>
    </row>
    <row r="659" spans="10:10">
      <c r="J659" s="36"/>
    </row>
    <row r="660" spans="10:10">
      <c r="J660" s="36"/>
    </row>
    <row r="661" spans="10:10">
      <c r="J661" s="36"/>
    </row>
    <row r="662" spans="10:10">
      <c r="J662" s="36"/>
    </row>
    <row r="663" spans="10:10">
      <c r="J663" s="36"/>
    </row>
    <row r="664" spans="10:10">
      <c r="J664" s="36"/>
    </row>
    <row r="665" spans="10:10">
      <c r="J665" s="36"/>
    </row>
    <row r="666" spans="10:10">
      <c r="J666" s="36"/>
    </row>
    <row r="667" spans="10:10">
      <c r="J667" s="36"/>
    </row>
    <row r="668" spans="10:10">
      <c r="J668" s="36"/>
    </row>
    <row r="669" spans="10:10">
      <c r="J669" s="36"/>
    </row>
    <row r="670" spans="10:10">
      <c r="J670" s="36"/>
    </row>
    <row r="671" spans="10:10">
      <c r="J671" s="36"/>
    </row>
    <row r="672" spans="10:10">
      <c r="J672" s="36"/>
    </row>
    <row r="673" spans="10:10">
      <c r="J673" s="36"/>
    </row>
    <row r="674" spans="10:10">
      <c r="J674" s="36"/>
    </row>
    <row r="675" spans="10:10">
      <c r="J675" s="36"/>
    </row>
    <row r="676" spans="10:10">
      <c r="J676" s="36"/>
    </row>
    <row r="677" spans="10:10">
      <c r="J677" s="36"/>
    </row>
    <row r="678" spans="10:10">
      <c r="J678" s="36"/>
    </row>
    <row r="679" spans="10:10">
      <c r="J679" s="36"/>
    </row>
    <row r="680" spans="10:10">
      <c r="J680" s="36"/>
    </row>
    <row r="681" spans="10:10">
      <c r="J681" s="36"/>
    </row>
    <row r="682" spans="10:10">
      <c r="J682" s="36"/>
    </row>
    <row r="683" spans="10:10">
      <c r="J683" s="36"/>
    </row>
    <row r="684" spans="10:10">
      <c r="J684" s="36"/>
    </row>
    <row r="685" spans="10:10">
      <c r="J685" s="36"/>
    </row>
    <row r="686" spans="10:10">
      <c r="J686" s="36"/>
    </row>
    <row r="687" spans="10:10">
      <c r="J687" s="36"/>
    </row>
    <row r="688" spans="10:10">
      <c r="J688" s="36"/>
    </row>
    <row r="689" spans="10:10">
      <c r="J689" s="36"/>
    </row>
    <row r="690" spans="10:10">
      <c r="J690" s="36"/>
    </row>
    <row r="691" spans="10:10">
      <c r="J691" s="36"/>
    </row>
    <row r="692" spans="10:10">
      <c r="J692" s="36"/>
    </row>
    <row r="693" spans="10:10">
      <c r="J693" s="36"/>
    </row>
    <row r="694" spans="10:10">
      <c r="J694" s="36"/>
    </row>
    <row r="695" spans="10:10">
      <c r="J695" s="36"/>
    </row>
    <row r="696" spans="10:10">
      <c r="J696" s="36"/>
    </row>
    <row r="697" spans="10:10">
      <c r="J697" s="36"/>
    </row>
    <row r="698" spans="10:10">
      <c r="J698" s="36"/>
    </row>
    <row r="699" spans="10:10">
      <c r="J699" s="36"/>
    </row>
    <row r="700" spans="10:10">
      <c r="J700" s="36"/>
    </row>
    <row r="701" spans="10:10">
      <c r="J701" s="36"/>
    </row>
    <row r="702" spans="10:10">
      <c r="J702" s="36"/>
    </row>
    <row r="703" spans="10:10">
      <c r="J703" s="36"/>
    </row>
    <row r="704" spans="10:10">
      <c r="J704" s="36"/>
    </row>
    <row r="705" spans="10:10">
      <c r="J705" s="36"/>
    </row>
    <row r="706" spans="10:10">
      <c r="J706" s="36"/>
    </row>
    <row r="707" spans="10:10">
      <c r="J707" s="36"/>
    </row>
    <row r="708" spans="10:10">
      <c r="J708" s="36"/>
    </row>
    <row r="709" spans="10:10">
      <c r="J709" s="36"/>
    </row>
    <row r="710" spans="10:10">
      <c r="J710" s="36"/>
    </row>
    <row r="711" spans="10:10">
      <c r="J711" s="36"/>
    </row>
    <row r="712" spans="10:10">
      <c r="J712" s="36"/>
    </row>
    <row r="713" spans="10:10">
      <c r="J713" s="36"/>
    </row>
    <row r="714" spans="10:10">
      <c r="J714" s="36"/>
    </row>
    <row r="715" spans="10:10">
      <c r="J715" s="36"/>
    </row>
    <row r="716" spans="10:10">
      <c r="J716" s="36"/>
    </row>
    <row r="717" spans="10:10">
      <c r="J717" s="36"/>
    </row>
    <row r="718" spans="10:10">
      <c r="J718" s="36"/>
    </row>
    <row r="719" spans="10:10">
      <c r="J719" s="36"/>
    </row>
    <row r="720" spans="10:10">
      <c r="J720" s="36"/>
    </row>
    <row r="721" spans="10:10">
      <c r="J721" s="36"/>
    </row>
    <row r="722" spans="10:10">
      <c r="J722" s="36"/>
    </row>
    <row r="723" spans="10:10">
      <c r="J723" s="36"/>
    </row>
    <row r="724" spans="10:10">
      <c r="J724" s="36"/>
    </row>
    <row r="725" spans="10:10">
      <c r="J725" s="36"/>
    </row>
    <row r="726" spans="10:10">
      <c r="J726" s="36"/>
    </row>
    <row r="727" spans="10:10">
      <c r="J727" s="36"/>
    </row>
    <row r="728" spans="10:10">
      <c r="J728" s="36"/>
    </row>
    <row r="729" spans="10:10">
      <c r="J729" s="36"/>
    </row>
    <row r="730" spans="10:10">
      <c r="J730" s="36"/>
    </row>
    <row r="731" spans="10:10">
      <c r="J731" s="36"/>
    </row>
    <row r="732" spans="10:10">
      <c r="J732" s="36"/>
    </row>
    <row r="733" spans="10:10">
      <c r="J733" s="36"/>
    </row>
    <row r="734" spans="10:10">
      <c r="J734" s="36"/>
    </row>
    <row r="735" spans="10:10">
      <c r="J735" s="36"/>
    </row>
    <row r="736" spans="10:10">
      <c r="J736" s="36"/>
    </row>
    <row r="737" spans="10:10">
      <c r="J737" s="36"/>
    </row>
    <row r="738" spans="10:10">
      <c r="J738" s="36"/>
    </row>
    <row r="739" spans="10:10">
      <c r="J739" s="36"/>
    </row>
    <row r="740" spans="10:10">
      <c r="J740" s="36"/>
    </row>
    <row r="741" spans="10:10">
      <c r="J741" s="36"/>
    </row>
    <row r="742" spans="10:10">
      <c r="J742" s="36"/>
    </row>
    <row r="743" spans="10:10">
      <c r="J743" s="36"/>
    </row>
    <row r="744" spans="10:10">
      <c r="J744" s="36"/>
    </row>
    <row r="745" spans="10:10">
      <c r="J745" s="36"/>
    </row>
    <row r="746" spans="10:10">
      <c r="J746" s="36"/>
    </row>
    <row r="747" spans="10:10">
      <c r="J747" s="36"/>
    </row>
    <row r="748" spans="10:10">
      <c r="J748" s="36"/>
    </row>
    <row r="749" spans="10:10">
      <c r="J749" s="36"/>
    </row>
    <row r="750" spans="10:10">
      <c r="J750" s="36"/>
    </row>
    <row r="751" spans="10:10">
      <c r="J751" s="36"/>
    </row>
    <row r="752" spans="10:10">
      <c r="J752" s="36"/>
    </row>
    <row r="753" spans="10:10">
      <c r="J753" s="36"/>
    </row>
    <row r="754" spans="10:10">
      <c r="J754" s="36"/>
    </row>
    <row r="755" spans="10:10">
      <c r="J755" s="36"/>
    </row>
    <row r="756" spans="10:10">
      <c r="J756" s="36"/>
    </row>
    <row r="757" spans="10:10">
      <c r="J757" s="36"/>
    </row>
    <row r="758" spans="10:10">
      <c r="J758" s="36"/>
    </row>
    <row r="759" spans="10:10">
      <c r="J759" s="36"/>
    </row>
    <row r="760" spans="10:10">
      <c r="J760" s="36"/>
    </row>
    <row r="761" spans="10:10">
      <c r="J761" s="36"/>
    </row>
    <row r="762" spans="10:10">
      <c r="J762" s="36"/>
    </row>
    <row r="763" spans="10:10">
      <c r="J763" s="36"/>
    </row>
    <row r="764" spans="10:10">
      <c r="J764" s="36"/>
    </row>
    <row r="765" spans="10:10">
      <c r="J765" s="36"/>
    </row>
    <row r="766" spans="10:10">
      <c r="J766" s="36"/>
    </row>
    <row r="767" spans="10:10">
      <c r="J767" s="36"/>
    </row>
    <row r="768" spans="10:10">
      <c r="J768" s="36"/>
    </row>
    <row r="769" spans="10:10">
      <c r="J769" s="36"/>
    </row>
    <row r="770" spans="10:10">
      <c r="J770" s="36"/>
    </row>
    <row r="771" spans="10:10">
      <c r="J771" s="36"/>
    </row>
    <row r="772" spans="10:10">
      <c r="J772" s="36"/>
    </row>
    <row r="773" spans="10:10">
      <c r="J773" s="36"/>
    </row>
    <row r="774" spans="10:10">
      <c r="J774" s="36"/>
    </row>
    <row r="775" spans="10:10">
      <c r="J775" s="36"/>
    </row>
    <row r="776" spans="10:10">
      <c r="J776" s="36"/>
    </row>
    <row r="777" spans="10:10">
      <c r="J777" s="36"/>
    </row>
    <row r="778" spans="10:10">
      <c r="J778" s="36"/>
    </row>
    <row r="779" spans="10:10">
      <c r="J779" s="36"/>
    </row>
    <row r="780" spans="10:10">
      <c r="J780" s="36"/>
    </row>
    <row r="781" spans="10:10">
      <c r="J781" s="36"/>
    </row>
    <row r="782" spans="10:10">
      <c r="J782" s="36"/>
    </row>
    <row r="783" spans="10:10">
      <c r="J783" s="36"/>
    </row>
    <row r="784" spans="10:10">
      <c r="J784" s="36"/>
    </row>
    <row r="785" spans="10:10">
      <c r="J785" s="36"/>
    </row>
    <row r="786" spans="10:10">
      <c r="J786" s="36"/>
    </row>
    <row r="787" spans="10:10">
      <c r="J787" s="36"/>
    </row>
    <row r="788" spans="10:10">
      <c r="J788" s="36"/>
    </row>
    <row r="789" spans="10:10">
      <c r="J789" s="36"/>
    </row>
    <row r="790" spans="10:10">
      <c r="J790" s="36"/>
    </row>
    <row r="791" spans="10:10">
      <c r="J791" s="36"/>
    </row>
    <row r="792" spans="10:10">
      <c r="J792" s="36"/>
    </row>
    <row r="793" spans="10:10">
      <c r="J793" s="36"/>
    </row>
    <row r="794" spans="10:10">
      <c r="J794" s="36"/>
    </row>
    <row r="795" spans="10:10">
      <c r="J795" s="36"/>
    </row>
    <row r="796" spans="10:10">
      <c r="J796" s="36"/>
    </row>
    <row r="797" spans="10:10">
      <c r="J797" s="36"/>
    </row>
    <row r="798" spans="10:10">
      <c r="J798" s="36"/>
    </row>
    <row r="799" spans="10:10">
      <c r="J799" s="36"/>
    </row>
    <row r="800" spans="10:10">
      <c r="J800" s="36"/>
    </row>
    <row r="801" spans="10:10">
      <c r="J801" s="36"/>
    </row>
    <row r="802" spans="10:10">
      <c r="J802" s="36"/>
    </row>
    <row r="803" spans="10:10">
      <c r="J803" s="36"/>
    </row>
    <row r="804" spans="10:10">
      <c r="J804" s="36"/>
    </row>
    <row r="805" spans="10:10">
      <c r="J805" s="36"/>
    </row>
    <row r="806" spans="10:10">
      <c r="J806" s="36"/>
    </row>
    <row r="807" spans="10:10">
      <c r="J807" s="36"/>
    </row>
    <row r="808" spans="10:10">
      <c r="J808" s="36"/>
    </row>
    <row r="809" spans="10:10">
      <c r="J809" s="36"/>
    </row>
    <row r="810" spans="10:10">
      <c r="J810" s="36"/>
    </row>
    <row r="811" spans="10:10">
      <c r="J811" s="36"/>
    </row>
    <row r="812" spans="10:10">
      <c r="J812" s="36"/>
    </row>
    <row r="813" spans="10:10">
      <c r="J813" s="36"/>
    </row>
    <row r="814" spans="10:10">
      <c r="J814" s="36"/>
    </row>
    <row r="815" spans="10:10">
      <c r="J815" s="36"/>
    </row>
    <row r="816" spans="10:10">
      <c r="J816" s="36"/>
    </row>
    <row r="817" spans="10:10">
      <c r="J817" s="36"/>
    </row>
    <row r="818" spans="10:10">
      <c r="J818" s="36"/>
    </row>
    <row r="819" spans="10:10">
      <c r="J819" s="36"/>
    </row>
    <row r="820" spans="10:10">
      <c r="J820" s="36"/>
    </row>
    <row r="821" spans="10:10">
      <c r="J821" s="36"/>
    </row>
    <row r="822" spans="10:10">
      <c r="J822" s="36"/>
    </row>
    <row r="823" spans="10:10">
      <c r="J823" s="36"/>
    </row>
    <row r="824" spans="10:10">
      <c r="J824" s="36"/>
    </row>
    <row r="825" spans="10:10">
      <c r="J825" s="36"/>
    </row>
    <row r="826" spans="10:10">
      <c r="J826" s="36"/>
    </row>
    <row r="827" spans="10:10">
      <c r="J827" s="36"/>
    </row>
    <row r="828" spans="10:10">
      <c r="J828" s="36"/>
    </row>
    <row r="829" spans="10:10">
      <c r="J829" s="36"/>
    </row>
    <row r="830" spans="10:10">
      <c r="J830" s="36"/>
    </row>
    <row r="831" spans="10:10">
      <c r="J831" s="36"/>
    </row>
    <row r="832" spans="10:10">
      <c r="J832" s="36"/>
    </row>
    <row r="833" spans="10:10">
      <c r="J833" s="36"/>
    </row>
    <row r="834" spans="10:10">
      <c r="J834" s="36"/>
    </row>
    <row r="835" spans="10:10">
      <c r="J835" s="36"/>
    </row>
    <row r="836" spans="10:10">
      <c r="J836" s="36"/>
    </row>
    <row r="837" spans="10:10">
      <c r="J837" s="36"/>
    </row>
    <row r="838" spans="10:10">
      <c r="J838" s="36"/>
    </row>
    <row r="839" spans="10:10">
      <c r="J839" s="36"/>
    </row>
    <row r="840" spans="10:10">
      <c r="J840" s="36"/>
    </row>
    <row r="841" spans="10:10">
      <c r="J841" s="36"/>
    </row>
    <row r="842" spans="10:10">
      <c r="J842" s="36"/>
    </row>
    <row r="843" spans="10:10">
      <c r="J843" s="36"/>
    </row>
    <row r="844" spans="10:10">
      <c r="J844" s="36"/>
    </row>
    <row r="845" spans="10:10">
      <c r="J845" s="36"/>
    </row>
    <row r="846" spans="10:10">
      <c r="J846" s="36"/>
    </row>
    <row r="847" spans="10:10">
      <c r="J847" s="36"/>
    </row>
    <row r="848" spans="10:10">
      <c r="J848" s="36"/>
    </row>
    <row r="849" spans="10:10">
      <c r="J849" s="36"/>
    </row>
    <row r="850" spans="10:10">
      <c r="J850" s="36"/>
    </row>
    <row r="851" spans="10:10">
      <c r="J851" s="36"/>
    </row>
    <row r="852" spans="10:10">
      <c r="J852" s="36"/>
    </row>
    <row r="853" spans="10:10">
      <c r="J853" s="36"/>
    </row>
    <row r="854" spans="10:10">
      <c r="J854" s="36"/>
    </row>
    <row r="855" spans="10:10">
      <c r="J855" s="36"/>
    </row>
    <row r="856" spans="10:10">
      <c r="J856" s="36"/>
    </row>
    <row r="857" spans="10:10">
      <c r="J857" s="36"/>
    </row>
    <row r="858" spans="10:10">
      <c r="J858" s="36"/>
    </row>
    <row r="859" spans="10:10">
      <c r="J859" s="36"/>
    </row>
    <row r="860" spans="10:10">
      <c r="J860" s="36"/>
    </row>
    <row r="861" spans="10:10">
      <c r="J861" s="36"/>
    </row>
    <row r="862" spans="10:10">
      <c r="J862" s="36"/>
    </row>
    <row r="863" spans="10:10">
      <c r="J863" s="36"/>
    </row>
    <row r="864" spans="10:10">
      <c r="J864" s="36"/>
    </row>
    <row r="865" spans="10:10">
      <c r="J865" s="36"/>
    </row>
    <row r="866" spans="10:10">
      <c r="J866" s="36"/>
    </row>
    <row r="867" spans="10:10">
      <c r="J867" s="36"/>
    </row>
    <row r="868" spans="10:10">
      <c r="J868" s="36"/>
    </row>
    <row r="869" spans="10:10">
      <c r="J869" s="36"/>
    </row>
    <row r="870" spans="10:10">
      <c r="J870" s="36"/>
    </row>
    <row r="871" spans="10:10">
      <c r="J871" s="36"/>
    </row>
    <row r="872" spans="10:10">
      <c r="J872" s="36"/>
    </row>
    <row r="873" spans="10:10">
      <c r="J873" s="36"/>
    </row>
    <row r="874" spans="10:10">
      <c r="J874" s="36"/>
    </row>
    <row r="875" spans="10:10">
      <c r="J875" s="36"/>
    </row>
    <row r="876" spans="10:10">
      <c r="J876" s="36"/>
    </row>
    <row r="877" spans="10:10">
      <c r="J877" s="36"/>
    </row>
    <row r="878" spans="10:10">
      <c r="J878" s="36"/>
    </row>
    <row r="879" spans="10:10">
      <c r="J879" s="36"/>
    </row>
    <row r="880" spans="10:10">
      <c r="J880" s="36"/>
    </row>
    <row r="881" spans="10:10">
      <c r="J881" s="36"/>
    </row>
    <row r="882" spans="10:10">
      <c r="J882" s="36"/>
    </row>
    <row r="883" spans="10:10">
      <c r="J883" s="36"/>
    </row>
    <row r="884" spans="10:10">
      <c r="J884" s="36"/>
    </row>
    <row r="885" spans="10:10">
      <c r="J885" s="36"/>
    </row>
    <row r="886" spans="10:10">
      <c r="J886" s="36"/>
    </row>
    <row r="887" spans="10:10">
      <c r="J887" s="36"/>
    </row>
    <row r="888" spans="10:10">
      <c r="J888" s="36"/>
    </row>
    <row r="889" spans="10:10">
      <c r="J889" s="36"/>
    </row>
    <row r="890" spans="10:10">
      <c r="J890" s="36"/>
    </row>
    <row r="891" spans="10:10">
      <c r="J891" s="36"/>
    </row>
    <row r="892" spans="10:10">
      <c r="J892" s="36"/>
    </row>
    <row r="893" spans="10:10">
      <c r="J893" s="36"/>
    </row>
    <row r="894" spans="10:10">
      <c r="J894" s="36"/>
    </row>
    <row r="895" spans="10:10">
      <c r="J895" s="36"/>
    </row>
    <row r="896" spans="10:10">
      <c r="J896" s="36"/>
    </row>
    <row r="897" spans="10:10">
      <c r="J897" s="36"/>
    </row>
    <row r="898" spans="10:10">
      <c r="J898" s="36"/>
    </row>
    <row r="899" spans="10:10">
      <c r="J899" s="36"/>
    </row>
    <row r="900" spans="10:10">
      <c r="J900" s="36"/>
    </row>
    <row r="901" spans="10:10">
      <c r="J901" s="36"/>
    </row>
    <row r="902" spans="10:10">
      <c r="J902" s="36"/>
    </row>
    <row r="903" spans="10:10">
      <c r="J903" s="36"/>
    </row>
    <row r="904" spans="10:10">
      <c r="J904" s="36"/>
    </row>
    <row r="905" spans="10:10">
      <c r="J905" s="36"/>
    </row>
    <row r="906" spans="10:10">
      <c r="J906" s="36"/>
    </row>
    <row r="907" spans="10:10">
      <c r="J907" s="36"/>
    </row>
    <row r="908" spans="10:10">
      <c r="J908" s="36"/>
    </row>
    <row r="909" spans="10:10">
      <c r="J909" s="36"/>
    </row>
    <row r="910" spans="10:10">
      <c r="J910" s="36"/>
    </row>
    <row r="911" spans="10:10">
      <c r="J911" s="36"/>
    </row>
    <row r="912" spans="10:10">
      <c r="J912" s="36"/>
    </row>
    <row r="913" spans="10:10">
      <c r="J913" s="36"/>
    </row>
    <row r="914" spans="10:10">
      <c r="J914" s="36"/>
    </row>
    <row r="915" spans="10:10">
      <c r="J915" s="36"/>
    </row>
    <row r="916" spans="10:10">
      <c r="J916" s="36"/>
    </row>
    <row r="917" spans="10:10">
      <c r="J917" s="36"/>
    </row>
    <row r="918" spans="10:10">
      <c r="J918" s="36"/>
    </row>
    <row r="919" spans="10:10">
      <c r="J919" s="36"/>
    </row>
    <row r="920" spans="10:10">
      <c r="J920" s="36"/>
    </row>
    <row r="921" spans="10:10">
      <c r="J921" s="36"/>
    </row>
    <row r="922" spans="10:10">
      <c r="J922" s="36"/>
    </row>
    <row r="923" spans="10:10">
      <c r="J923" s="36"/>
    </row>
    <row r="924" spans="10:10">
      <c r="J924" s="36"/>
    </row>
    <row r="925" spans="10:10">
      <c r="J925" s="36"/>
    </row>
    <row r="926" spans="10:10">
      <c r="J926" s="36"/>
    </row>
    <row r="927" spans="10:10">
      <c r="J927" s="36"/>
    </row>
    <row r="928" spans="10:10">
      <c r="J928" s="36"/>
    </row>
    <row r="929" spans="10:10">
      <c r="J929" s="36"/>
    </row>
    <row r="930" spans="10:10">
      <c r="J930" s="36"/>
    </row>
    <row r="931" spans="10:10">
      <c r="J931" s="36"/>
    </row>
    <row r="932" spans="10:10">
      <c r="J932" s="36"/>
    </row>
    <row r="933" spans="10:10">
      <c r="J933" s="36"/>
    </row>
    <row r="934" spans="10:10">
      <c r="J934" s="36"/>
    </row>
    <row r="935" spans="10:10">
      <c r="J935" s="36"/>
    </row>
    <row r="936" spans="10:10">
      <c r="J936" s="36"/>
    </row>
    <row r="937" spans="10:10">
      <c r="J937" s="36"/>
    </row>
    <row r="938" spans="10:10">
      <c r="J938" s="36"/>
    </row>
    <row r="939" spans="10:10">
      <c r="J939" s="36"/>
    </row>
    <row r="940" spans="10:10">
      <c r="J940" s="36"/>
    </row>
    <row r="941" spans="10:10">
      <c r="J941" s="36"/>
    </row>
    <row r="942" spans="10:10">
      <c r="J942" s="36"/>
    </row>
    <row r="943" spans="10:10">
      <c r="J943" s="36"/>
    </row>
    <row r="944" spans="10:10">
      <c r="J944" s="36"/>
    </row>
    <row r="945" spans="10:10">
      <c r="J945" s="36"/>
    </row>
    <row r="946" spans="10:10">
      <c r="J946" s="36"/>
    </row>
    <row r="947" spans="10:10">
      <c r="J947" s="36"/>
    </row>
    <row r="948" spans="10:10">
      <c r="J948" s="36"/>
    </row>
    <row r="949" spans="10:10">
      <c r="J949" s="36"/>
    </row>
    <row r="950" spans="10:10">
      <c r="J950" s="36"/>
    </row>
    <row r="951" spans="10:10">
      <c r="J951" s="36"/>
    </row>
    <row r="952" spans="10:10">
      <c r="J952" s="36"/>
    </row>
    <row r="953" spans="10:10">
      <c r="J953" s="36"/>
    </row>
    <row r="954" spans="10:10">
      <c r="J954" s="36"/>
    </row>
    <row r="955" spans="10:10">
      <c r="J955" s="36"/>
    </row>
    <row r="956" spans="10:10">
      <c r="J956" s="36"/>
    </row>
    <row r="957" spans="10:10">
      <c r="J957" s="36"/>
    </row>
    <row r="958" spans="10:10">
      <c r="J958" s="36"/>
    </row>
    <row r="959" spans="10:10">
      <c r="J959" s="36"/>
    </row>
    <row r="960" spans="10:10">
      <c r="J960" s="36"/>
    </row>
    <row r="961" spans="10:10">
      <c r="J961" s="36"/>
    </row>
    <row r="962" spans="10:10">
      <c r="J962" s="36"/>
    </row>
    <row r="963" spans="10:10">
      <c r="J963" s="36"/>
    </row>
    <row r="964" spans="10:10">
      <c r="J964" s="36"/>
    </row>
    <row r="965" spans="10:10">
      <c r="J965" s="36"/>
    </row>
    <row r="966" spans="10:10">
      <c r="J966" s="36"/>
    </row>
    <row r="967" spans="10:10">
      <c r="J967" s="36"/>
    </row>
    <row r="968" spans="10:10">
      <c r="J968" s="36"/>
    </row>
    <row r="969" spans="10:10">
      <c r="J969" s="36"/>
    </row>
    <row r="970" spans="10:10">
      <c r="J970" s="36"/>
    </row>
    <row r="971" spans="10:10">
      <c r="J971" s="36"/>
    </row>
    <row r="972" spans="10:10">
      <c r="J972" s="36"/>
    </row>
    <row r="973" spans="10:10">
      <c r="J973" s="36"/>
    </row>
    <row r="974" spans="10:10">
      <c r="J974" s="36"/>
    </row>
    <row r="975" spans="10:10">
      <c r="J975" s="36"/>
    </row>
    <row r="976" spans="10:10">
      <c r="J976" s="36"/>
    </row>
    <row r="977" spans="10:10">
      <c r="J977" s="36"/>
    </row>
    <row r="978" spans="10:10">
      <c r="J978" s="36"/>
    </row>
    <row r="979" spans="10:10">
      <c r="J979" s="36"/>
    </row>
    <row r="980" spans="10:10">
      <c r="J980" s="36"/>
    </row>
    <row r="981" spans="10:10">
      <c r="J981" s="36"/>
    </row>
    <row r="982" spans="10:10">
      <c r="J982" s="36"/>
    </row>
    <row r="983" spans="10:10">
      <c r="J983" s="36"/>
    </row>
    <row r="984" spans="10:10">
      <c r="J984" s="36"/>
    </row>
    <row r="985" spans="10:10">
      <c r="J985" s="36"/>
    </row>
    <row r="986" spans="10:10">
      <c r="J986" s="36"/>
    </row>
    <row r="987" spans="10:10">
      <c r="J987" s="36"/>
    </row>
    <row r="988" spans="10:10">
      <c r="J988" s="36"/>
    </row>
    <row r="989" spans="10:10">
      <c r="J989" s="36"/>
    </row>
    <row r="990" spans="10:10">
      <c r="J990" s="36"/>
    </row>
    <row r="991" spans="10:10">
      <c r="J991" s="36"/>
    </row>
    <row r="992" spans="10:10">
      <c r="J992" s="36"/>
    </row>
    <row r="993" spans="10:10">
      <c r="J993" s="36"/>
    </row>
    <row r="994" spans="10:10">
      <c r="J994" s="36"/>
    </row>
    <row r="995" spans="10:10">
      <c r="J995" s="36"/>
    </row>
    <row r="996" spans="10:10">
      <c r="J996" s="36"/>
    </row>
    <row r="997" spans="10:10">
      <c r="J997" s="36"/>
    </row>
    <row r="998" spans="10:10">
      <c r="J998" s="36"/>
    </row>
    <row r="999" spans="10:10">
      <c r="J999" s="36"/>
    </row>
    <row r="1000" spans="10:10">
      <c r="J1000" s="36"/>
    </row>
    <row r="1001" spans="10:10">
      <c r="J1001" s="36"/>
    </row>
    <row r="1002" spans="10:10">
      <c r="J1002" s="36"/>
    </row>
    <row r="1003" spans="10:10">
      <c r="J1003" s="36"/>
    </row>
    <row r="1004" spans="10:10">
      <c r="J1004" s="36"/>
    </row>
    <row r="1005" spans="10:10">
      <c r="J1005" s="36"/>
    </row>
    <row r="1006" spans="10:10">
      <c r="J1006" s="36"/>
    </row>
    <row r="1007" spans="10:10">
      <c r="J1007" s="36"/>
    </row>
    <row r="1008" spans="10:10">
      <c r="J1008" s="36"/>
    </row>
    <row r="1009" spans="10:10">
      <c r="J1009" s="36"/>
    </row>
    <row r="1010" spans="10:10">
      <c r="J1010" s="36"/>
    </row>
    <row r="1011" spans="10:10">
      <c r="J1011" s="36"/>
    </row>
    <row r="1012" spans="10:10">
      <c r="J1012" s="36"/>
    </row>
    <row r="1013" spans="10:10">
      <c r="J1013" s="36"/>
    </row>
    <row r="1014" spans="10:10">
      <c r="J1014" s="36"/>
    </row>
    <row r="1015" spans="10:10">
      <c r="J1015" s="36"/>
    </row>
    <row r="1016" spans="10:10">
      <c r="J1016" s="36"/>
    </row>
    <row r="1017" spans="10:10">
      <c r="J1017" s="36"/>
    </row>
    <row r="1018" spans="10:10">
      <c r="J1018" s="36"/>
    </row>
    <row r="1019" spans="10:10">
      <c r="J1019" s="36"/>
    </row>
    <row r="1020" spans="10:10">
      <c r="J1020" s="36"/>
    </row>
    <row r="1021" spans="10:10">
      <c r="J1021" s="36"/>
    </row>
    <row r="1022" spans="10:10">
      <c r="J1022" s="36"/>
    </row>
    <row r="1023" spans="10:10">
      <c r="J1023" s="36"/>
    </row>
    <row r="1024" spans="10:10">
      <c r="J1024" s="36"/>
    </row>
    <row r="1025" spans="10:10">
      <c r="J1025" s="36"/>
    </row>
    <row r="1026" spans="10:10">
      <c r="J1026" s="36"/>
    </row>
    <row r="1027" spans="10:10">
      <c r="J1027" s="36"/>
    </row>
    <row r="1028" spans="10:10">
      <c r="J1028" s="36"/>
    </row>
    <row r="1029" spans="10:10">
      <c r="J1029" s="36"/>
    </row>
    <row r="1030" spans="10:10">
      <c r="J1030" s="36"/>
    </row>
    <row r="1031" spans="10:10">
      <c r="J1031" s="36"/>
    </row>
    <row r="1032" spans="10:10">
      <c r="J1032" s="36"/>
    </row>
    <row r="1033" spans="10:10">
      <c r="J1033" s="36"/>
    </row>
    <row r="1034" spans="10:10">
      <c r="J1034" s="36"/>
    </row>
    <row r="1035" spans="10:10">
      <c r="J1035" s="36"/>
    </row>
    <row r="1036" spans="10:10">
      <c r="J1036" s="36"/>
    </row>
    <row r="1037" spans="10:10">
      <c r="J1037" s="36"/>
    </row>
    <row r="1038" spans="10:10">
      <c r="J1038" s="36"/>
    </row>
    <row r="1039" spans="10:10">
      <c r="J1039" s="36"/>
    </row>
    <row r="1040" spans="10:10">
      <c r="J1040" s="36"/>
    </row>
    <row r="1041" spans="10:10">
      <c r="J1041" s="36"/>
    </row>
    <row r="1042" spans="10:10">
      <c r="J1042" s="36"/>
    </row>
    <row r="1043" spans="10:10">
      <c r="J1043" s="36"/>
    </row>
    <row r="1044" spans="10:10">
      <c r="J1044" s="36"/>
    </row>
    <row r="1045" spans="10:10">
      <c r="J1045" s="36"/>
    </row>
    <row r="1046" spans="10:10">
      <c r="J1046" s="36"/>
    </row>
    <row r="1047" spans="10:10">
      <c r="J1047" s="36"/>
    </row>
    <row r="1048" spans="10:10">
      <c r="J1048" s="36"/>
    </row>
    <row r="1049" spans="10:10">
      <c r="J1049" s="36"/>
    </row>
    <row r="1050" spans="10:10">
      <c r="J1050" s="36"/>
    </row>
    <row r="1051" spans="10:10">
      <c r="J1051" s="36"/>
    </row>
    <row r="1052" spans="10:10">
      <c r="J1052" s="36"/>
    </row>
    <row r="1053" spans="10:10">
      <c r="J1053" s="36"/>
    </row>
    <row r="1054" spans="10:10">
      <c r="J1054" s="36"/>
    </row>
    <row r="1055" spans="10:10">
      <c r="J1055" s="36"/>
    </row>
    <row r="1056" spans="10:10">
      <c r="J1056" s="36"/>
    </row>
    <row r="1057" spans="10:10">
      <c r="J1057" s="36"/>
    </row>
    <row r="1058" spans="10:10">
      <c r="J1058" s="36"/>
    </row>
    <row r="1059" spans="10:10">
      <c r="J1059" s="36"/>
    </row>
    <row r="1060" spans="10:10">
      <c r="J1060" s="36"/>
    </row>
    <row r="1061" spans="10:10">
      <c r="J1061" s="36"/>
    </row>
    <row r="1062" spans="10:10">
      <c r="J1062" s="36"/>
    </row>
    <row r="1063" spans="10:10">
      <c r="J1063" s="36"/>
    </row>
    <row r="1064" spans="10:10">
      <c r="J1064" s="36"/>
    </row>
    <row r="1065" spans="10:10">
      <c r="J1065" s="36"/>
    </row>
    <row r="1066" spans="10:10">
      <c r="J1066" s="36"/>
    </row>
    <row r="1067" spans="10:10">
      <c r="J1067" s="36"/>
    </row>
    <row r="1068" spans="10:10">
      <c r="J1068" s="36"/>
    </row>
    <row r="1069" spans="10:10">
      <c r="J1069" s="36"/>
    </row>
    <row r="1070" spans="10:10">
      <c r="J1070" s="36"/>
    </row>
    <row r="1071" spans="10:10">
      <c r="J1071" s="36"/>
    </row>
    <row r="1072" spans="10:10">
      <c r="J1072" s="36"/>
    </row>
    <row r="1073" spans="10:10">
      <c r="J1073" s="36"/>
    </row>
    <row r="1074" spans="10:10">
      <c r="J1074" s="36"/>
    </row>
    <row r="1075" spans="10:10">
      <c r="J1075" s="36"/>
    </row>
    <row r="1076" spans="10:10">
      <c r="J1076" s="36"/>
    </row>
    <row r="1077" spans="10:10">
      <c r="J1077" s="36"/>
    </row>
    <row r="1078" spans="10:10">
      <c r="J1078" s="36"/>
    </row>
    <row r="1079" spans="10:10">
      <c r="J1079" s="36"/>
    </row>
    <row r="1080" spans="10:10">
      <c r="J1080" s="36"/>
    </row>
    <row r="1081" spans="10:10">
      <c r="J1081" s="36"/>
    </row>
    <row r="1082" spans="10:10">
      <c r="J1082" s="36"/>
    </row>
    <row r="1083" spans="10:10">
      <c r="J1083" s="36"/>
    </row>
    <row r="1084" spans="10:10">
      <c r="J1084" s="36"/>
    </row>
    <row r="1085" spans="10:10">
      <c r="J1085" s="36"/>
    </row>
    <row r="1086" spans="10:10">
      <c r="J1086" s="36"/>
    </row>
    <row r="1087" spans="10:10">
      <c r="J1087" s="36"/>
    </row>
    <row r="1088" spans="10:10">
      <c r="J1088" s="36"/>
    </row>
    <row r="1089" spans="10:10">
      <c r="J1089" s="36"/>
    </row>
    <row r="1090" spans="10:10">
      <c r="J1090" s="36"/>
    </row>
    <row r="1091" spans="10:10">
      <c r="J1091" s="36"/>
    </row>
    <row r="1092" spans="10:10">
      <c r="J1092" s="36"/>
    </row>
    <row r="1093" spans="10:10">
      <c r="J1093" s="36"/>
    </row>
    <row r="1094" spans="10:10">
      <c r="J1094" s="36"/>
    </row>
    <row r="1095" spans="10:10">
      <c r="J1095" s="36"/>
    </row>
    <row r="1096" spans="10:10">
      <c r="J1096" s="36"/>
    </row>
    <row r="1097" spans="10:10">
      <c r="J1097" s="36"/>
    </row>
    <row r="1098" spans="10:10">
      <c r="J1098" s="36"/>
    </row>
    <row r="1099" spans="10:10">
      <c r="J1099" s="36"/>
    </row>
    <row r="1100" spans="10:10">
      <c r="J1100" s="36"/>
    </row>
    <row r="1101" spans="10:10">
      <c r="J1101" s="36"/>
    </row>
    <row r="1102" spans="10:10">
      <c r="J1102" s="36"/>
    </row>
    <row r="1103" spans="10:10">
      <c r="J1103" s="36"/>
    </row>
    <row r="1104" spans="10:10">
      <c r="J1104" s="36"/>
    </row>
    <row r="1105" spans="10:10">
      <c r="J1105" s="36"/>
    </row>
    <row r="1106" spans="10:10">
      <c r="J1106" s="36"/>
    </row>
    <row r="1107" spans="10:10">
      <c r="J1107" s="36"/>
    </row>
    <row r="1108" spans="10:10">
      <c r="J1108" s="36"/>
    </row>
    <row r="1109" spans="10:10">
      <c r="J1109" s="36"/>
    </row>
    <row r="1110" spans="10:10">
      <c r="J1110" s="36"/>
    </row>
    <row r="1111" spans="10:10">
      <c r="J1111" s="36"/>
    </row>
    <row r="1112" spans="10:10">
      <c r="J1112" s="36"/>
    </row>
    <row r="1113" spans="10:10">
      <c r="J1113" s="36"/>
    </row>
    <row r="1114" spans="10:10">
      <c r="J1114" s="36"/>
    </row>
    <row r="1115" spans="10:10">
      <c r="J1115" s="36"/>
    </row>
    <row r="1116" spans="10:10">
      <c r="J1116" s="36"/>
    </row>
    <row r="1117" spans="10:10">
      <c r="J1117" s="36"/>
    </row>
    <row r="1118" spans="10:10">
      <c r="J1118" s="36"/>
    </row>
    <row r="1119" spans="10:10">
      <c r="J1119" s="36"/>
    </row>
    <row r="1120" spans="10:10">
      <c r="J1120" s="36"/>
    </row>
    <row r="1121" spans="10:10">
      <c r="J1121" s="36"/>
    </row>
    <row r="1122" spans="10:10">
      <c r="J1122" s="36"/>
    </row>
    <row r="1123" spans="10:10">
      <c r="J1123" s="36"/>
    </row>
    <row r="1124" spans="10:10">
      <c r="J1124" s="36"/>
    </row>
    <row r="1125" spans="10:10">
      <c r="J1125" s="36"/>
    </row>
    <row r="1126" spans="10:10">
      <c r="J1126" s="36"/>
    </row>
    <row r="1127" spans="10:10">
      <c r="J1127" s="36"/>
    </row>
    <row r="1128" spans="10:10">
      <c r="J1128" s="36"/>
    </row>
    <row r="1129" spans="10:10">
      <c r="J1129" s="36"/>
    </row>
    <row r="1130" spans="10:10">
      <c r="J1130" s="36"/>
    </row>
    <row r="1131" spans="10:10">
      <c r="J1131" s="36"/>
    </row>
    <row r="1132" spans="10:10">
      <c r="J1132" s="36"/>
    </row>
    <row r="1133" spans="10:10">
      <c r="J1133" s="36"/>
    </row>
    <row r="1134" spans="10:10">
      <c r="J1134" s="36"/>
    </row>
    <row r="1135" spans="10:10">
      <c r="J1135" s="36"/>
    </row>
    <row r="1136" spans="10:10">
      <c r="J1136" s="36"/>
    </row>
    <row r="1137" spans="10:10">
      <c r="J1137" s="36"/>
    </row>
    <row r="1138" spans="10:10">
      <c r="J1138" s="36"/>
    </row>
    <row r="1139" spans="10:10">
      <c r="J1139" s="36"/>
    </row>
    <row r="1140" spans="10:10">
      <c r="J1140" s="36"/>
    </row>
    <row r="1141" spans="10:10">
      <c r="J1141" s="36"/>
    </row>
    <row r="1142" spans="10:10">
      <c r="J1142" s="36"/>
    </row>
    <row r="1143" spans="10:10">
      <c r="J1143" s="36"/>
    </row>
    <row r="1144" spans="10:10">
      <c r="J1144" s="36"/>
    </row>
    <row r="1145" spans="10:10">
      <c r="J1145" s="36"/>
    </row>
    <row r="1146" spans="10:10">
      <c r="J1146" s="36"/>
    </row>
    <row r="1147" spans="10:10">
      <c r="J1147" s="36"/>
    </row>
    <row r="1148" spans="10:10">
      <c r="J1148" s="36"/>
    </row>
    <row r="1149" spans="10:10">
      <c r="J1149" s="36"/>
    </row>
    <row r="1150" spans="10:10">
      <c r="J1150" s="36"/>
    </row>
    <row r="1151" spans="10:10">
      <c r="J1151" s="36"/>
    </row>
    <row r="1152" spans="10:10">
      <c r="J1152" s="36"/>
    </row>
    <row r="1153" spans="10:10">
      <c r="J1153" s="36"/>
    </row>
    <row r="1154" spans="10:10">
      <c r="J1154" s="36"/>
    </row>
    <row r="1155" spans="10:10">
      <c r="J1155" s="36"/>
    </row>
    <row r="1156" spans="10:10">
      <c r="J1156" s="36"/>
    </row>
    <row r="1157" spans="10:10">
      <c r="J1157" s="36"/>
    </row>
    <row r="1158" spans="10:10">
      <c r="J1158" s="36"/>
    </row>
    <row r="1159" spans="10:10">
      <c r="J1159" s="36"/>
    </row>
    <row r="1160" spans="10:10">
      <c r="J1160" s="36"/>
    </row>
    <row r="1161" spans="10:10">
      <c r="J1161" s="36"/>
    </row>
    <row r="1162" spans="10:10">
      <c r="J1162" s="36"/>
    </row>
    <row r="1163" spans="10:10">
      <c r="J1163" s="36"/>
    </row>
    <row r="1164" spans="10:10">
      <c r="J1164" s="36"/>
    </row>
    <row r="1165" spans="10:10">
      <c r="J1165" s="36"/>
    </row>
    <row r="1166" spans="10:10">
      <c r="J1166" s="36"/>
    </row>
    <row r="1167" spans="10:10">
      <c r="J1167" s="36"/>
    </row>
    <row r="1168" spans="10:10">
      <c r="J1168" s="36"/>
    </row>
    <row r="1169" spans="10:10">
      <c r="J1169" s="36"/>
    </row>
    <row r="1170" spans="10:10">
      <c r="J1170" s="36"/>
    </row>
    <row r="1171" spans="10:10">
      <c r="J1171" s="36"/>
    </row>
    <row r="1172" spans="10:10">
      <c r="J1172" s="36"/>
    </row>
    <row r="1173" spans="10:10">
      <c r="J1173" s="36"/>
    </row>
    <row r="1174" spans="10:10">
      <c r="J1174" s="36"/>
    </row>
    <row r="1175" spans="10:10">
      <c r="J1175" s="36"/>
    </row>
    <row r="1176" spans="10:10">
      <c r="J1176" s="36"/>
    </row>
    <row r="1177" spans="10:10">
      <c r="J1177" s="36"/>
    </row>
    <row r="1178" spans="10:10">
      <c r="J1178" s="36"/>
    </row>
    <row r="1179" spans="10:10">
      <c r="J1179" s="36"/>
    </row>
    <row r="1180" spans="10:10">
      <c r="J1180" s="36"/>
    </row>
    <row r="1181" spans="10:10">
      <c r="J1181" s="36"/>
    </row>
    <row r="1182" spans="10:10">
      <c r="J1182" s="36"/>
    </row>
    <row r="1183" spans="10:10">
      <c r="J1183" s="36"/>
    </row>
    <row r="1184" spans="10:10">
      <c r="J1184" s="36"/>
    </row>
    <row r="1185" spans="10:10">
      <c r="J1185" s="36"/>
    </row>
    <row r="1186" spans="10:10">
      <c r="J1186" s="36"/>
    </row>
    <row r="1187" spans="10:10">
      <c r="J1187" s="36"/>
    </row>
    <row r="1188" spans="10:10">
      <c r="J1188" s="36"/>
    </row>
    <row r="1189" spans="10:10">
      <c r="J1189" s="36"/>
    </row>
    <row r="1190" spans="10:10">
      <c r="J1190" s="36"/>
    </row>
    <row r="1191" spans="10:10">
      <c r="J1191" s="36"/>
    </row>
    <row r="1192" spans="10:10">
      <c r="J1192" s="36"/>
    </row>
    <row r="1193" spans="10:10">
      <c r="J1193" s="36"/>
    </row>
    <row r="1194" spans="10:10">
      <c r="J1194" s="36"/>
    </row>
    <row r="1195" spans="10:10">
      <c r="J1195" s="36"/>
    </row>
    <row r="1196" spans="10:10">
      <c r="J1196" s="36"/>
    </row>
    <row r="1197" spans="10:10">
      <c r="J1197" s="36"/>
    </row>
    <row r="1198" spans="10:10">
      <c r="J1198" s="36"/>
    </row>
    <row r="1199" spans="10:10">
      <c r="J1199" s="36"/>
    </row>
    <row r="1200" spans="10:10">
      <c r="J1200" s="36"/>
    </row>
    <row r="1201" spans="10:10">
      <c r="J1201" s="36"/>
    </row>
    <row r="1202" spans="10:10">
      <c r="J1202" s="36"/>
    </row>
    <row r="1203" spans="10:10">
      <c r="J1203" s="36"/>
    </row>
    <row r="1204" spans="10:10">
      <c r="J1204" s="36"/>
    </row>
    <row r="1205" spans="10:10">
      <c r="J1205" s="36"/>
    </row>
    <row r="1206" spans="10:10">
      <c r="J1206" s="36"/>
    </row>
    <row r="1207" spans="10:10">
      <c r="J1207" s="36"/>
    </row>
    <row r="1208" spans="10:10">
      <c r="J1208" s="36"/>
    </row>
    <row r="1209" spans="10:10">
      <c r="J1209" s="36"/>
    </row>
    <row r="1210" spans="10:10">
      <c r="J1210" s="36"/>
    </row>
    <row r="1211" spans="10:10">
      <c r="J1211" s="36"/>
    </row>
    <row r="1212" spans="10:10">
      <c r="J1212" s="36"/>
    </row>
    <row r="1213" spans="10:10">
      <c r="J1213" s="36"/>
    </row>
    <row r="1214" spans="10:10">
      <c r="J1214" s="36"/>
    </row>
    <row r="1215" spans="10:10">
      <c r="J1215" s="36"/>
    </row>
    <row r="1216" spans="10:10">
      <c r="J1216" s="36"/>
    </row>
    <row r="1217" spans="10:10">
      <c r="J1217" s="36"/>
    </row>
    <row r="1218" spans="10:10">
      <c r="J1218" s="36"/>
    </row>
    <row r="1219" spans="10:10">
      <c r="J1219" s="36"/>
    </row>
    <row r="1220" spans="10:10">
      <c r="J1220" s="36"/>
    </row>
    <row r="1221" spans="10:10">
      <c r="J1221" s="36"/>
    </row>
    <row r="1222" spans="10:10">
      <c r="J1222" s="36"/>
    </row>
    <row r="1223" spans="10:10">
      <c r="J1223" s="36"/>
    </row>
    <row r="1224" spans="10:10">
      <c r="J1224" s="36"/>
    </row>
    <row r="1225" spans="10:10">
      <c r="J1225" s="36"/>
    </row>
    <row r="1226" spans="10:10">
      <c r="J1226" s="36"/>
    </row>
    <row r="1227" spans="10:10">
      <c r="J1227" s="36"/>
    </row>
    <row r="1228" spans="10:10">
      <c r="J1228" s="36"/>
    </row>
    <row r="1229" spans="10:10">
      <c r="J1229" s="36"/>
    </row>
    <row r="1230" spans="10:10">
      <c r="J1230" s="36"/>
    </row>
    <row r="1231" spans="10:10">
      <c r="J1231" s="36"/>
    </row>
    <row r="1232" spans="10:10">
      <c r="J1232" s="36"/>
    </row>
    <row r="1233" spans="10:10">
      <c r="J1233" s="36"/>
    </row>
    <row r="1234" spans="10:10">
      <c r="J1234" s="36"/>
    </row>
    <row r="1235" spans="10:10">
      <c r="J1235" s="36"/>
    </row>
    <row r="1236" spans="10:10">
      <c r="J1236" s="36"/>
    </row>
    <row r="1237" spans="10:10">
      <c r="J1237" s="36"/>
    </row>
    <row r="1238" spans="10:10">
      <c r="J1238" s="36"/>
    </row>
    <row r="1239" spans="10:10">
      <c r="J1239" s="36"/>
    </row>
    <row r="1240" spans="10:10">
      <c r="J1240" s="36"/>
    </row>
    <row r="1241" spans="10:10">
      <c r="J1241" s="36"/>
    </row>
    <row r="1242" spans="10:10">
      <c r="J1242" s="36"/>
    </row>
    <row r="1243" spans="10:10">
      <c r="J1243" s="36"/>
    </row>
    <row r="1244" spans="10:10">
      <c r="J1244" s="36"/>
    </row>
    <row r="1245" spans="10:10">
      <c r="J1245" s="36"/>
    </row>
    <row r="1246" spans="10:10">
      <c r="J1246" s="36"/>
    </row>
    <row r="1247" spans="10:10">
      <c r="J1247" s="36"/>
    </row>
    <row r="1248" spans="10:10">
      <c r="J1248" s="36"/>
    </row>
    <row r="1249" spans="10:10">
      <c r="J1249" s="36"/>
    </row>
    <row r="1250" spans="10:10">
      <c r="J1250" s="36"/>
    </row>
    <row r="1251" spans="10:10">
      <c r="J1251" s="36"/>
    </row>
    <row r="1252" spans="10:10">
      <c r="J1252" s="36"/>
    </row>
    <row r="1253" spans="10:10">
      <c r="J1253" s="36"/>
    </row>
    <row r="1254" spans="10:10">
      <c r="J1254" s="36"/>
    </row>
    <row r="1255" spans="10:10">
      <c r="J1255" s="36"/>
    </row>
    <row r="1256" spans="10:10">
      <c r="J1256" s="36"/>
    </row>
    <row r="1257" spans="10:10">
      <c r="J1257" s="36"/>
    </row>
    <row r="1258" spans="10:10">
      <c r="J1258" s="36"/>
    </row>
    <row r="1259" spans="10:10">
      <c r="J1259" s="36"/>
    </row>
    <row r="1260" spans="10:10">
      <c r="J1260" s="36"/>
    </row>
    <row r="1261" spans="10:10">
      <c r="J1261" s="36"/>
    </row>
    <row r="1262" spans="10:10">
      <c r="J1262" s="36"/>
    </row>
    <row r="1263" spans="10:10">
      <c r="J1263" s="36"/>
    </row>
    <row r="1264" spans="10:10">
      <c r="J1264" s="36"/>
    </row>
    <row r="1265" spans="10:10">
      <c r="J1265" s="36"/>
    </row>
    <row r="1266" spans="10:10">
      <c r="J1266" s="36"/>
    </row>
    <row r="1267" spans="10:10">
      <c r="J1267" s="36"/>
    </row>
    <row r="1268" spans="10:10">
      <c r="J1268" s="36"/>
    </row>
    <row r="1269" spans="10:10">
      <c r="J1269" s="36"/>
    </row>
    <row r="1270" spans="10:10">
      <c r="J1270" s="36"/>
    </row>
    <row r="1271" spans="10:10">
      <c r="J1271" s="36"/>
    </row>
    <row r="1272" spans="10:10">
      <c r="J1272" s="36"/>
    </row>
    <row r="1273" spans="10:10">
      <c r="J1273" s="36"/>
    </row>
    <row r="1274" spans="10:10">
      <c r="J1274" s="36"/>
    </row>
    <row r="1275" spans="10:10">
      <c r="J1275" s="36"/>
    </row>
    <row r="1276" spans="10:10">
      <c r="J1276" s="36"/>
    </row>
    <row r="1277" spans="10:10">
      <c r="J1277" s="36"/>
    </row>
    <row r="1278" spans="10:10">
      <c r="J1278" s="36"/>
    </row>
    <row r="1279" spans="10:10">
      <c r="J1279" s="36"/>
    </row>
    <row r="1280" spans="10:10">
      <c r="J1280" s="36"/>
    </row>
    <row r="1281" spans="10:10">
      <c r="J1281" s="36"/>
    </row>
    <row r="1282" spans="10:10">
      <c r="J1282" s="36"/>
    </row>
    <row r="1283" spans="10:10">
      <c r="J1283" s="36"/>
    </row>
    <row r="1284" spans="10:10">
      <c r="J1284" s="36"/>
    </row>
    <row r="1285" spans="10:10">
      <c r="J1285" s="36"/>
    </row>
    <row r="1286" spans="10:10">
      <c r="J1286" s="36"/>
    </row>
    <row r="1287" spans="10:10">
      <c r="J1287" s="36"/>
    </row>
    <row r="1288" spans="10:10">
      <c r="J1288" s="36"/>
    </row>
    <row r="1289" spans="10:10">
      <c r="J1289" s="36"/>
    </row>
    <row r="1290" spans="10:10">
      <c r="J1290" s="36"/>
    </row>
    <row r="1291" spans="10:10">
      <c r="J1291" s="36"/>
    </row>
    <row r="1292" spans="10:10">
      <c r="J1292" s="36"/>
    </row>
    <row r="1293" spans="10:10">
      <c r="J1293" s="36"/>
    </row>
    <row r="1294" spans="10:10">
      <c r="J1294" s="36"/>
    </row>
    <row r="1295" spans="10:10">
      <c r="J1295" s="36"/>
    </row>
    <row r="1296" spans="10:10">
      <c r="J1296" s="36"/>
    </row>
    <row r="1297" spans="10:10">
      <c r="J1297" s="36"/>
    </row>
    <row r="1298" spans="10:10">
      <c r="J1298" s="36"/>
    </row>
    <row r="1299" spans="10:10">
      <c r="J1299" s="36"/>
    </row>
    <row r="1300" spans="10:10">
      <c r="J1300" s="36"/>
    </row>
    <row r="1301" spans="10:10">
      <c r="J1301" s="36"/>
    </row>
    <row r="1302" spans="10:10">
      <c r="J1302" s="36"/>
    </row>
    <row r="1303" spans="10:10">
      <c r="J1303" s="36"/>
    </row>
    <row r="1304" spans="10:10">
      <c r="J1304" s="36"/>
    </row>
    <row r="1305" spans="10:10">
      <c r="J1305" s="36"/>
    </row>
    <row r="1306" spans="10:10">
      <c r="J1306" s="36"/>
    </row>
    <row r="1307" spans="10:10">
      <c r="J1307" s="36"/>
    </row>
    <row r="1308" spans="10:10">
      <c r="J1308" s="36"/>
    </row>
    <row r="1309" spans="10:10">
      <c r="J1309" s="36"/>
    </row>
    <row r="1310" spans="10:10">
      <c r="J1310" s="36"/>
    </row>
    <row r="1311" spans="10:10">
      <c r="J1311" s="36"/>
    </row>
    <row r="1312" spans="10:10">
      <c r="J1312" s="36"/>
    </row>
    <row r="1313" spans="10:10">
      <c r="J1313" s="36"/>
    </row>
    <row r="1314" spans="10:10">
      <c r="J1314" s="36"/>
    </row>
    <row r="1315" spans="10:10">
      <c r="J1315" s="36"/>
    </row>
    <row r="1316" spans="10:10">
      <c r="J1316" s="36"/>
    </row>
    <row r="1317" spans="10:10">
      <c r="J1317" s="36"/>
    </row>
    <row r="1318" spans="10:10">
      <c r="J1318" s="36"/>
    </row>
    <row r="1319" spans="10:10">
      <c r="J1319" s="36"/>
    </row>
    <row r="1320" spans="10:10">
      <c r="J1320" s="36"/>
    </row>
    <row r="1321" spans="10:10">
      <c r="J1321" s="36"/>
    </row>
    <row r="1322" spans="10:10">
      <c r="J1322" s="36"/>
    </row>
    <row r="1323" spans="10:10">
      <c r="J1323" s="36"/>
    </row>
    <row r="1324" spans="10:10">
      <c r="J1324" s="36"/>
    </row>
    <row r="1325" spans="10:10">
      <c r="J1325" s="36"/>
    </row>
    <row r="1326" spans="10:10">
      <c r="J1326" s="36"/>
    </row>
    <row r="1327" spans="10:10">
      <c r="J1327" s="36"/>
    </row>
    <row r="1328" spans="10:10">
      <c r="J1328" s="36"/>
    </row>
    <row r="1329" spans="10:10">
      <c r="J1329" s="36"/>
    </row>
    <row r="1330" spans="10:10">
      <c r="J1330" s="36"/>
    </row>
    <row r="1331" spans="10:10">
      <c r="J1331" s="36"/>
    </row>
    <row r="1332" spans="10:10">
      <c r="J1332" s="36"/>
    </row>
    <row r="1333" spans="10:10">
      <c r="J1333" s="36"/>
    </row>
    <row r="1334" spans="10:10">
      <c r="J1334" s="36"/>
    </row>
    <row r="1335" spans="10:10">
      <c r="J1335" s="36"/>
    </row>
    <row r="1336" spans="10:10">
      <c r="J1336" s="36"/>
    </row>
    <row r="1337" spans="10:10">
      <c r="J1337" s="36"/>
    </row>
    <row r="1338" spans="10:10">
      <c r="J1338" s="36"/>
    </row>
    <row r="1339" spans="10:10">
      <c r="J1339" s="36"/>
    </row>
    <row r="1340" spans="10:10">
      <c r="J1340" s="36"/>
    </row>
    <row r="1341" spans="10:10">
      <c r="J1341" s="36"/>
    </row>
    <row r="1342" spans="10:10">
      <c r="J1342" s="36"/>
    </row>
    <row r="1343" spans="10:10">
      <c r="J1343" s="36"/>
    </row>
    <row r="1344" spans="10:10">
      <c r="J1344" s="36"/>
    </row>
    <row r="1345" spans="10:10">
      <c r="J1345" s="36"/>
    </row>
    <row r="1346" spans="10:10">
      <c r="J1346" s="36"/>
    </row>
    <row r="1347" spans="10:10">
      <c r="J1347" s="36"/>
    </row>
    <row r="1348" spans="10:10">
      <c r="J1348" s="36"/>
    </row>
    <row r="1349" spans="10:10">
      <c r="J1349" s="36"/>
    </row>
    <row r="1350" spans="10:10">
      <c r="J1350" s="36"/>
    </row>
    <row r="1351" spans="10:10">
      <c r="J1351" s="36"/>
    </row>
    <row r="1352" spans="10:10">
      <c r="J1352" s="36"/>
    </row>
    <row r="1353" spans="10:10">
      <c r="J1353" s="36"/>
    </row>
    <row r="1354" spans="10:10">
      <c r="J1354" s="36"/>
    </row>
    <row r="1355" spans="10:10">
      <c r="J1355" s="36"/>
    </row>
    <row r="1356" spans="10:10">
      <c r="J1356" s="36"/>
    </row>
    <row r="1357" spans="10:10">
      <c r="J1357" s="36"/>
    </row>
    <row r="1358" spans="10:10">
      <c r="J1358" s="36"/>
    </row>
    <row r="1359" spans="10:10">
      <c r="J1359" s="36"/>
    </row>
    <row r="1360" spans="10:10">
      <c r="J1360" s="36"/>
    </row>
    <row r="1361" spans="10:10">
      <c r="J1361" s="36"/>
    </row>
    <row r="1362" spans="10:10">
      <c r="J1362" s="36"/>
    </row>
    <row r="1363" spans="10:10">
      <c r="J1363" s="36"/>
    </row>
    <row r="1364" spans="10:10">
      <c r="J1364" s="36"/>
    </row>
    <row r="1365" spans="10:10">
      <c r="J1365" s="36"/>
    </row>
    <row r="1366" spans="10:10">
      <c r="J1366" s="36"/>
    </row>
    <row r="1367" spans="10:10">
      <c r="J1367" s="36"/>
    </row>
    <row r="1368" spans="10:10">
      <c r="J1368" s="36"/>
    </row>
    <row r="1369" spans="10:10">
      <c r="J1369" s="36"/>
    </row>
    <row r="1370" spans="10:10">
      <c r="J1370" s="36"/>
    </row>
    <row r="1371" spans="10:10">
      <c r="J1371" s="36"/>
    </row>
    <row r="1372" spans="10:10">
      <c r="J1372" s="36"/>
    </row>
    <row r="1373" spans="10:10">
      <c r="J1373" s="36"/>
    </row>
    <row r="1374" spans="10:10">
      <c r="J1374" s="36"/>
    </row>
    <row r="1375" spans="10:10">
      <c r="J1375" s="36"/>
    </row>
    <row r="1376" spans="10:10">
      <c r="J1376" s="36"/>
    </row>
    <row r="1377" spans="10:10">
      <c r="J1377" s="36"/>
    </row>
    <row r="1378" spans="10:10">
      <c r="J1378" s="36"/>
    </row>
    <row r="1379" spans="10:10">
      <c r="J1379" s="36"/>
    </row>
    <row r="1380" spans="10:10">
      <c r="J1380" s="36"/>
    </row>
    <row r="1381" spans="10:10">
      <c r="J1381" s="36"/>
    </row>
    <row r="1382" spans="10:10">
      <c r="J1382" s="36"/>
    </row>
    <row r="1383" spans="10:10">
      <c r="J1383" s="36"/>
    </row>
    <row r="1384" spans="10:10">
      <c r="J1384" s="36"/>
    </row>
    <row r="1385" spans="10:10">
      <c r="J1385" s="36"/>
    </row>
    <row r="1386" spans="10:10">
      <c r="J1386" s="36"/>
    </row>
    <row r="1387" spans="10:10">
      <c r="J1387" s="36"/>
    </row>
    <row r="1388" spans="10:10">
      <c r="J1388" s="36"/>
    </row>
    <row r="1389" spans="10:10">
      <c r="J1389" s="36"/>
    </row>
    <row r="1390" spans="10:10">
      <c r="J1390" s="36"/>
    </row>
    <row r="1391" spans="10:10">
      <c r="J1391" s="36"/>
    </row>
    <row r="1392" spans="10:10">
      <c r="J1392" s="36"/>
    </row>
    <row r="1393" spans="10:10">
      <c r="J1393" s="36"/>
    </row>
    <row r="1394" spans="10:10">
      <c r="J1394" s="36"/>
    </row>
    <row r="1395" spans="10:10">
      <c r="J1395" s="36"/>
    </row>
    <row r="1396" spans="10:10">
      <c r="J1396" s="36"/>
    </row>
    <row r="1397" spans="10:10">
      <c r="J1397" s="36"/>
    </row>
    <row r="1398" spans="10:10">
      <c r="J1398" s="36"/>
    </row>
    <row r="1399" spans="10:10">
      <c r="J1399" s="36"/>
    </row>
    <row r="1400" spans="10:10">
      <c r="J1400" s="36"/>
    </row>
    <row r="1401" spans="10:10">
      <c r="J1401" s="36"/>
    </row>
    <row r="1402" spans="10:10">
      <c r="J1402" s="36"/>
    </row>
    <row r="1403" spans="10:10">
      <c r="J1403" s="36"/>
    </row>
    <row r="1404" spans="10:10">
      <c r="J1404" s="36"/>
    </row>
    <row r="1405" spans="10:10">
      <c r="J1405" s="36"/>
    </row>
    <row r="1406" spans="10:10">
      <c r="J1406" s="36"/>
    </row>
    <row r="1407" spans="10:10">
      <c r="J1407" s="36"/>
    </row>
    <row r="1408" spans="10:10">
      <c r="J1408" s="36"/>
    </row>
    <row r="1409" spans="10:10">
      <c r="J1409" s="36"/>
    </row>
    <row r="1410" spans="10:10">
      <c r="J1410" s="36"/>
    </row>
    <row r="1411" spans="10:10">
      <c r="J1411" s="36"/>
    </row>
    <row r="1412" spans="10:10">
      <c r="J1412" s="36"/>
    </row>
    <row r="1413" spans="10:10">
      <c r="J1413" s="36"/>
    </row>
    <row r="1414" spans="10:10">
      <c r="J1414" s="36"/>
    </row>
    <row r="1415" spans="10:10">
      <c r="J1415" s="36"/>
    </row>
    <row r="1416" spans="10:10">
      <c r="J1416" s="36"/>
    </row>
    <row r="1417" spans="10:10">
      <c r="J1417" s="36"/>
    </row>
    <row r="1418" spans="10:10">
      <c r="J1418" s="36"/>
    </row>
    <row r="1419" spans="10:10">
      <c r="J1419" s="36"/>
    </row>
    <row r="1420" spans="10:10">
      <c r="J1420" s="36"/>
    </row>
    <row r="1421" spans="10:10">
      <c r="J1421" s="36"/>
    </row>
    <row r="1422" spans="10:10">
      <c r="J1422" s="36"/>
    </row>
    <row r="1423" spans="10:10">
      <c r="J1423" s="36"/>
    </row>
    <row r="1424" spans="10:10">
      <c r="J1424" s="36"/>
    </row>
    <row r="1425" spans="10:10">
      <c r="J1425" s="36"/>
    </row>
    <row r="1426" spans="10:10">
      <c r="J1426" s="36"/>
    </row>
    <row r="1427" spans="10:10">
      <c r="J1427" s="36"/>
    </row>
    <row r="1428" spans="10:10">
      <c r="J1428" s="36"/>
    </row>
    <row r="1429" spans="10:10">
      <c r="J1429" s="36"/>
    </row>
    <row r="1430" spans="10:10">
      <c r="J1430" s="36"/>
    </row>
    <row r="1431" spans="10:10">
      <c r="J1431" s="36"/>
    </row>
    <row r="1432" spans="10:10">
      <c r="J1432" s="36"/>
    </row>
    <row r="1433" spans="10:10">
      <c r="J1433" s="36"/>
    </row>
    <row r="1434" spans="10:10">
      <c r="J1434" s="36"/>
    </row>
    <row r="1435" spans="10:10">
      <c r="J1435" s="36"/>
    </row>
    <row r="1436" spans="10:10">
      <c r="J1436" s="36"/>
    </row>
    <row r="1437" spans="10:10">
      <c r="J1437" s="36"/>
    </row>
    <row r="1438" spans="10:10">
      <c r="J1438" s="36"/>
    </row>
    <row r="1439" spans="10:10">
      <c r="J1439" s="36"/>
    </row>
    <row r="1440" spans="10:10">
      <c r="J1440" s="36"/>
    </row>
    <row r="1441" spans="10:10">
      <c r="J1441" s="36"/>
    </row>
    <row r="1442" spans="10:10">
      <c r="J1442" s="36"/>
    </row>
    <row r="1443" spans="10:10">
      <c r="J1443" s="36"/>
    </row>
    <row r="1444" spans="10:10">
      <c r="J1444" s="36"/>
    </row>
    <row r="1445" spans="10:10">
      <c r="J1445" s="36"/>
    </row>
    <row r="1446" spans="10:10">
      <c r="J1446" s="36"/>
    </row>
    <row r="1447" spans="10:10">
      <c r="J1447" s="36"/>
    </row>
    <row r="1448" spans="10:10">
      <c r="J1448" s="36"/>
    </row>
    <row r="1449" spans="10:10">
      <c r="J1449" s="36"/>
    </row>
    <row r="1450" spans="10:10">
      <c r="J1450" s="36"/>
    </row>
    <row r="1451" spans="10:10">
      <c r="J1451" s="36"/>
    </row>
    <row r="1452" spans="10:10">
      <c r="J1452" s="36"/>
    </row>
    <row r="1453" spans="10:10">
      <c r="J1453" s="36"/>
    </row>
    <row r="1454" spans="10:10">
      <c r="J1454" s="36"/>
    </row>
    <row r="1455" spans="10:10">
      <c r="J1455" s="36"/>
    </row>
    <row r="1456" spans="10:10">
      <c r="J1456" s="36"/>
    </row>
    <row r="1457" spans="10:10">
      <c r="J1457" s="36"/>
    </row>
    <row r="1458" spans="10:10">
      <c r="J1458" s="36"/>
    </row>
    <row r="1459" spans="10:10">
      <c r="J1459" s="36"/>
    </row>
    <row r="1460" spans="10:10">
      <c r="J1460" s="36"/>
    </row>
    <row r="1461" spans="10:10">
      <c r="J1461" s="36"/>
    </row>
    <row r="1462" spans="10:10">
      <c r="J1462" s="36"/>
    </row>
    <row r="1463" spans="10:10">
      <c r="J1463" s="36"/>
    </row>
    <row r="1464" spans="10:10">
      <c r="J1464" s="36"/>
    </row>
    <row r="1465" spans="10:10">
      <c r="J1465" s="36"/>
    </row>
    <row r="1466" spans="10:10">
      <c r="J1466" s="36"/>
    </row>
    <row r="1467" spans="10:10">
      <c r="J1467" s="36"/>
    </row>
    <row r="1468" spans="10:10">
      <c r="J1468" s="36"/>
    </row>
    <row r="1469" spans="10:10">
      <c r="J1469" s="36"/>
    </row>
    <row r="1470" spans="10:10">
      <c r="J1470" s="36"/>
    </row>
    <row r="1471" spans="10:10">
      <c r="J1471" s="36"/>
    </row>
    <row r="1472" spans="10:10">
      <c r="J1472" s="36"/>
    </row>
    <row r="1473" spans="10:10">
      <c r="J1473" s="36"/>
    </row>
    <row r="1474" spans="10:10">
      <c r="J1474" s="36"/>
    </row>
    <row r="1475" spans="10:10">
      <c r="J1475" s="36"/>
    </row>
    <row r="1476" spans="10:10">
      <c r="J1476" s="36"/>
    </row>
    <row r="1477" spans="10:10">
      <c r="J1477" s="36"/>
    </row>
    <row r="1478" spans="10:10">
      <c r="J1478" s="36"/>
    </row>
    <row r="1479" spans="10:10">
      <c r="J1479" s="36"/>
    </row>
    <row r="1480" spans="10:10">
      <c r="J1480" s="36"/>
    </row>
    <row r="1481" spans="10:10">
      <c r="J1481" s="36"/>
    </row>
    <row r="1482" spans="10:10">
      <c r="J1482" s="36"/>
    </row>
    <row r="1483" spans="10:10">
      <c r="J1483" s="36"/>
    </row>
    <row r="1484" spans="10:10">
      <c r="J1484" s="36"/>
    </row>
    <row r="1485" spans="10:10">
      <c r="J1485" s="36"/>
    </row>
    <row r="1486" spans="10:10">
      <c r="J1486" s="36"/>
    </row>
    <row r="1487" spans="10:10">
      <c r="J1487" s="36"/>
    </row>
    <row r="1488" spans="10:10">
      <c r="J1488" s="36"/>
    </row>
    <row r="1489" spans="10:10">
      <c r="J1489" s="36"/>
    </row>
    <row r="1490" spans="10:10">
      <c r="J1490" s="36"/>
    </row>
    <row r="1491" spans="10:10">
      <c r="J1491" s="36"/>
    </row>
    <row r="1492" spans="10:10">
      <c r="J1492" s="36"/>
    </row>
    <row r="1493" spans="10:10">
      <c r="J1493" s="36"/>
    </row>
    <row r="1494" spans="10:10">
      <c r="J1494" s="36"/>
    </row>
    <row r="1495" spans="10:10">
      <c r="J1495" s="36"/>
    </row>
    <row r="1496" spans="10:10">
      <c r="J1496" s="36"/>
    </row>
    <row r="1497" spans="10:10">
      <c r="J1497" s="36"/>
    </row>
    <row r="1498" spans="10:10">
      <c r="J1498" s="36"/>
    </row>
    <row r="1499" spans="10:10">
      <c r="J1499" s="36"/>
    </row>
    <row r="1500" spans="10:10">
      <c r="J1500" s="36"/>
    </row>
    <row r="1501" spans="10:10">
      <c r="J1501" s="36"/>
    </row>
    <row r="1502" spans="10:10">
      <c r="J1502" s="36"/>
    </row>
    <row r="1503" spans="10:10">
      <c r="J1503" s="36"/>
    </row>
    <row r="1504" spans="10:10">
      <c r="J1504" s="36"/>
    </row>
    <row r="1505" spans="10:10">
      <c r="J1505" s="36"/>
    </row>
    <row r="1506" spans="10:10">
      <c r="J1506" s="36"/>
    </row>
    <row r="1507" spans="10:10">
      <c r="J1507" s="36"/>
    </row>
    <row r="1508" spans="10:10">
      <c r="J1508" s="36"/>
    </row>
    <row r="1509" spans="10:10">
      <c r="J1509" s="36"/>
    </row>
    <row r="1510" spans="10:10">
      <c r="J1510" s="36"/>
    </row>
    <row r="1511" spans="10:10">
      <c r="J1511" s="36"/>
    </row>
    <row r="1512" spans="10:10">
      <c r="J1512" s="36"/>
    </row>
    <row r="1513" spans="10:10">
      <c r="J1513" s="36"/>
    </row>
    <row r="1514" spans="10:10">
      <c r="J1514" s="36"/>
    </row>
    <row r="1515" spans="10:10">
      <c r="J1515" s="36"/>
    </row>
    <row r="1516" spans="10:10">
      <c r="J1516" s="36"/>
    </row>
    <row r="1517" spans="10:10">
      <c r="J1517" s="36"/>
    </row>
    <row r="1518" spans="10:10">
      <c r="J1518" s="36"/>
    </row>
    <row r="1519" spans="10:10">
      <c r="J1519" s="36"/>
    </row>
    <row r="1520" spans="10:10">
      <c r="J1520" s="36"/>
    </row>
    <row r="1521" spans="10:10">
      <c r="J1521" s="36"/>
    </row>
    <row r="1522" spans="10:10">
      <c r="J1522" s="36"/>
    </row>
    <row r="1523" spans="10:10">
      <c r="J1523" s="36"/>
    </row>
    <row r="1524" spans="10:10">
      <c r="J1524" s="36"/>
    </row>
    <row r="1525" spans="10:10">
      <c r="J1525" s="36"/>
    </row>
    <row r="1526" spans="10:10">
      <c r="J1526" s="36"/>
    </row>
    <row r="1527" spans="10:10">
      <c r="J1527" s="36"/>
    </row>
    <row r="1528" spans="10:10">
      <c r="J1528" s="36"/>
    </row>
    <row r="1529" spans="10:10">
      <c r="J1529" s="36"/>
    </row>
    <row r="1530" spans="10:10">
      <c r="J1530" s="36"/>
    </row>
    <row r="1531" spans="10:10">
      <c r="J1531" s="36"/>
    </row>
    <row r="1532" spans="10:10">
      <c r="J1532" s="36"/>
    </row>
    <row r="1533" spans="10:10">
      <c r="J1533" s="36"/>
    </row>
    <row r="1534" spans="10:10">
      <c r="J1534" s="36"/>
    </row>
    <row r="1535" spans="10:10">
      <c r="J1535" s="36"/>
    </row>
    <row r="1536" spans="10:10">
      <c r="J1536" s="36"/>
    </row>
    <row r="1537" spans="10:10">
      <c r="J1537" s="36"/>
    </row>
    <row r="1538" spans="10:10">
      <c r="J1538" s="36"/>
    </row>
    <row r="1539" spans="10:10">
      <c r="J1539" s="36"/>
    </row>
    <row r="1540" spans="10:10">
      <c r="J1540" s="36"/>
    </row>
    <row r="1541" spans="10:10">
      <c r="J1541" s="36"/>
    </row>
    <row r="1542" spans="10:10">
      <c r="J1542" s="36"/>
    </row>
    <row r="1543" spans="10:10">
      <c r="J1543" s="36"/>
    </row>
    <row r="1544" spans="10:10">
      <c r="J1544" s="36"/>
    </row>
    <row r="1545" spans="10:10">
      <c r="J1545" s="36"/>
    </row>
    <row r="1546" spans="10:10">
      <c r="J1546" s="36"/>
    </row>
    <row r="1547" spans="10:10">
      <c r="J1547" s="36"/>
    </row>
    <row r="1548" spans="10:10">
      <c r="J1548" s="36"/>
    </row>
    <row r="1549" spans="10:10">
      <c r="J1549" s="36"/>
    </row>
    <row r="1550" spans="10:10">
      <c r="J1550" s="36"/>
    </row>
    <row r="1551" spans="10:10">
      <c r="J1551" s="36"/>
    </row>
    <row r="1552" spans="10:10">
      <c r="J1552" s="36"/>
    </row>
    <row r="1553" spans="10:10">
      <c r="J1553" s="36"/>
    </row>
    <row r="1554" spans="10:10">
      <c r="J1554" s="36"/>
    </row>
    <row r="1555" spans="10:10">
      <c r="J1555" s="36"/>
    </row>
    <row r="1556" spans="10:10">
      <c r="J1556" s="36"/>
    </row>
    <row r="1557" spans="10:10">
      <c r="J1557" s="36"/>
    </row>
    <row r="1558" spans="10:10">
      <c r="J1558" s="36"/>
    </row>
    <row r="1559" spans="10:10">
      <c r="J1559" s="36"/>
    </row>
    <row r="1560" spans="10:10">
      <c r="J1560" s="36"/>
    </row>
    <row r="1561" spans="10:10">
      <c r="J1561" s="36"/>
    </row>
    <row r="1562" spans="10:10">
      <c r="J1562" s="36"/>
    </row>
    <row r="1563" spans="10:10">
      <c r="J1563" s="36"/>
    </row>
    <row r="1564" spans="10:10">
      <c r="J1564" s="36"/>
    </row>
    <row r="1565" spans="10:10">
      <c r="J1565" s="36"/>
    </row>
    <row r="1566" spans="10:10">
      <c r="J1566" s="36"/>
    </row>
    <row r="1567" spans="10:10">
      <c r="J1567" s="36"/>
    </row>
    <row r="1568" spans="10:10">
      <c r="J1568" s="36"/>
    </row>
    <row r="1569" spans="10:10">
      <c r="J1569" s="36"/>
    </row>
    <row r="1570" spans="10:10">
      <c r="J1570" s="36"/>
    </row>
    <row r="1571" spans="10:10">
      <c r="J1571" s="36"/>
    </row>
    <row r="1572" spans="10:10">
      <c r="J1572" s="36"/>
    </row>
    <row r="1573" spans="10:10">
      <c r="J1573" s="36"/>
    </row>
    <row r="1574" spans="10:10">
      <c r="J1574" s="36"/>
    </row>
    <row r="1575" spans="10:10">
      <c r="J1575" s="36"/>
    </row>
    <row r="1576" spans="10:10">
      <c r="J1576" s="36"/>
    </row>
    <row r="1577" spans="10:10">
      <c r="J1577" s="36"/>
    </row>
    <row r="1578" spans="10:10">
      <c r="J1578" s="36"/>
    </row>
    <row r="1579" spans="10:10">
      <c r="J1579" s="36"/>
    </row>
    <row r="1580" spans="10:10">
      <c r="J1580" s="36"/>
    </row>
    <row r="1581" spans="10:10">
      <c r="J1581" s="36"/>
    </row>
    <row r="1582" spans="10:10">
      <c r="J1582" s="36"/>
    </row>
    <row r="1583" spans="10:10">
      <c r="J1583" s="36"/>
    </row>
    <row r="1584" spans="10:10">
      <c r="J1584" s="36"/>
    </row>
    <row r="1585" spans="10:10">
      <c r="J1585" s="36"/>
    </row>
    <row r="1586" spans="10:10">
      <c r="J1586" s="36"/>
    </row>
    <row r="1587" spans="10:10">
      <c r="J1587" s="36"/>
    </row>
    <row r="1588" spans="10:10">
      <c r="J1588" s="36"/>
    </row>
    <row r="1589" spans="10:10">
      <c r="J1589" s="36"/>
    </row>
    <row r="1590" spans="10:10">
      <c r="J1590" s="36"/>
    </row>
    <row r="1591" spans="10:10">
      <c r="J1591" s="36"/>
    </row>
    <row r="1592" spans="10:10">
      <c r="J1592" s="36"/>
    </row>
    <row r="1593" spans="10:10">
      <c r="J1593" s="36"/>
    </row>
    <row r="1594" spans="10:10">
      <c r="J1594" s="36"/>
    </row>
    <row r="1595" spans="10:10">
      <c r="J1595" s="36"/>
    </row>
    <row r="1596" spans="10:10">
      <c r="J1596" s="36"/>
    </row>
    <row r="1597" spans="10:10">
      <c r="J1597" s="36"/>
    </row>
    <row r="1598" spans="10:10">
      <c r="J1598" s="36"/>
    </row>
    <row r="1599" spans="10:10">
      <c r="J1599" s="36"/>
    </row>
    <row r="1600" spans="10:10">
      <c r="J1600" s="36"/>
    </row>
    <row r="1601" spans="10:10">
      <c r="J1601" s="36"/>
    </row>
    <row r="1602" spans="10:10">
      <c r="J1602" s="36"/>
    </row>
    <row r="1603" spans="10:10">
      <c r="J1603" s="36"/>
    </row>
    <row r="1604" spans="10:10">
      <c r="J1604" s="36"/>
    </row>
    <row r="1605" spans="10:10">
      <c r="J1605" s="36"/>
    </row>
    <row r="1606" spans="10:10">
      <c r="J1606" s="36"/>
    </row>
    <row r="1607" spans="10:10">
      <c r="J1607" s="36"/>
    </row>
    <row r="1608" spans="10:10">
      <c r="J1608" s="36"/>
    </row>
    <row r="1609" spans="10:10">
      <c r="J1609" s="36"/>
    </row>
    <row r="1610" spans="10:10">
      <c r="J1610" s="36"/>
    </row>
    <row r="1611" spans="10:10">
      <c r="J1611" s="36"/>
    </row>
    <row r="1612" spans="10:10">
      <c r="J1612" s="36"/>
    </row>
    <row r="1613" spans="10:10">
      <c r="J1613" s="36"/>
    </row>
    <row r="1614" spans="10:10">
      <c r="J1614" s="36"/>
    </row>
    <row r="1615" spans="10:10">
      <c r="J1615" s="36"/>
    </row>
    <row r="1616" spans="10:10">
      <c r="J1616" s="36"/>
    </row>
    <row r="1617" spans="10:10">
      <c r="J1617" s="36"/>
    </row>
    <row r="1618" spans="10:10">
      <c r="J1618" s="36"/>
    </row>
    <row r="1619" spans="10:10">
      <c r="J1619" s="36"/>
    </row>
    <row r="1620" spans="10:10">
      <c r="J1620" s="36"/>
    </row>
    <row r="1621" spans="10:10">
      <c r="J1621" s="36"/>
    </row>
    <row r="1622" spans="10:10">
      <c r="J1622" s="36"/>
    </row>
    <row r="1623" spans="10:10">
      <c r="J1623" s="36"/>
    </row>
    <row r="1624" spans="10:10">
      <c r="J1624" s="36"/>
    </row>
    <row r="1625" spans="10:10">
      <c r="J1625" s="36"/>
    </row>
    <row r="1626" spans="10:10">
      <c r="J1626" s="36"/>
    </row>
    <row r="1627" spans="10:10">
      <c r="J1627" s="36"/>
    </row>
    <row r="1628" spans="10:10">
      <c r="J1628" s="36"/>
    </row>
    <row r="1629" spans="10:10">
      <c r="J1629" s="36"/>
    </row>
    <row r="1630" spans="10:10">
      <c r="J1630" s="36"/>
    </row>
    <row r="1631" spans="10:10">
      <c r="J1631" s="36"/>
    </row>
    <row r="1632" spans="10:10">
      <c r="J1632" s="36"/>
    </row>
    <row r="1633" spans="10:10">
      <c r="J1633" s="36"/>
    </row>
    <row r="1634" spans="10:10">
      <c r="J1634" s="36"/>
    </row>
    <row r="1635" spans="10:10">
      <c r="J1635" s="36"/>
    </row>
    <row r="1636" spans="10:10">
      <c r="J1636" s="36"/>
    </row>
    <row r="1637" spans="10:10">
      <c r="J1637" s="36"/>
    </row>
    <row r="1638" spans="10:10">
      <c r="J1638" s="36"/>
    </row>
    <row r="1639" spans="10:10">
      <c r="J1639" s="36"/>
    </row>
    <row r="1640" spans="10:10">
      <c r="J1640" s="36"/>
    </row>
    <row r="1641" spans="10:10">
      <c r="J1641" s="36"/>
    </row>
    <row r="1642" spans="10:10">
      <c r="J1642" s="36"/>
    </row>
    <row r="1643" spans="10:10">
      <c r="J1643" s="36"/>
    </row>
    <row r="1644" spans="10:10">
      <c r="J1644" s="36"/>
    </row>
    <row r="1645" spans="10:10">
      <c r="J1645" s="36"/>
    </row>
    <row r="1646" spans="10:10">
      <c r="J1646" s="36"/>
    </row>
    <row r="1647" spans="10:10">
      <c r="J1647" s="36"/>
    </row>
    <row r="1648" spans="10:10">
      <c r="J1648" s="36"/>
    </row>
    <row r="1649" spans="10:10">
      <c r="J1649" s="36"/>
    </row>
    <row r="1650" spans="10:10">
      <c r="J1650" s="36"/>
    </row>
    <row r="1651" spans="10:10">
      <c r="J1651" s="36"/>
    </row>
    <row r="1652" spans="10:10">
      <c r="J1652" s="36"/>
    </row>
    <row r="1653" spans="10:10">
      <c r="J1653" s="36"/>
    </row>
    <row r="1654" spans="10:10">
      <c r="J1654" s="36"/>
    </row>
    <row r="1655" spans="10:10">
      <c r="J1655" s="36"/>
    </row>
    <row r="1656" spans="10:10">
      <c r="J1656" s="36"/>
    </row>
    <row r="1657" spans="10:10">
      <c r="J1657" s="36"/>
    </row>
    <row r="1658" spans="10:10">
      <c r="J1658" s="36"/>
    </row>
    <row r="1659" spans="10:10">
      <c r="J1659" s="36"/>
    </row>
    <row r="1660" spans="10:10">
      <c r="J1660" s="36"/>
    </row>
    <row r="1661" spans="10:10">
      <c r="J1661" s="36"/>
    </row>
    <row r="1662" spans="10:10">
      <c r="J1662" s="36"/>
    </row>
    <row r="1663" spans="10:10">
      <c r="J1663" s="36"/>
    </row>
    <row r="1664" spans="10:10">
      <c r="J1664" s="36"/>
    </row>
    <row r="1665" spans="10:10">
      <c r="J1665" s="36"/>
    </row>
    <row r="1666" spans="10:10">
      <c r="J1666" s="36"/>
    </row>
    <row r="1667" spans="10:10">
      <c r="J1667" s="36"/>
    </row>
    <row r="1668" spans="10:10">
      <c r="J1668" s="36"/>
    </row>
    <row r="1669" spans="10:10">
      <c r="J1669" s="36"/>
    </row>
    <row r="1670" spans="10:10">
      <c r="J1670" s="36"/>
    </row>
    <row r="1671" spans="10:10">
      <c r="J1671" s="36"/>
    </row>
    <row r="1672" spans="10:10">
      <c r="J1672" s="36"/>
    </row>
    <row r="1673" spans="10:10">
      <c r="J1673" s="36"/>
    </row>
    <row r="1674" spans="10:10">
      <c r="J1674" s="36"/>
    </row>
    <row r="1675" spans="10:10">
      <c r="J1675" s="36"/>
    </row>
    <row r="1676" spans="10:10">
      <c r="J1676" s="36"/>
    </row>
    <row r="1677" spans="10:10">
      <c r="J1677" s="36"/>
    </row>
    <row r="1678" spans="10:10">
      <c r="J1678" s="36"/>
    </row>
    <row r="1679" spans="10:10">
      <c r="J1679" s="36"/>
    </row>
    <row r="1680" spans="10:10">
      <c r="J1680" s="36"/>
    </row>
    <row r="1681" spans="10:10">
      <c r="J1681" s="36"/>
    </row>
    <row r="1682" spans="10:10">
      <c r="J1682" s="36"/>
    </row>
    <row r="1683" spans="10:10">
      <c r="J1683" s="36"/>
    </row>
    <row r="1684" spans="10:10">
      <c r="J1684" s="36"/>
    </row>
    <row r="1685" spans="10:10">
      <c r="J1685" s="36"/>
    </row>
    <row r="1686" spans="10:10">
      <c r="J1686" s="36"/>
    </row>
    <row r="1687" spans="10:10">
      <c r="J1687" s="36"/>
    </row>
    <row r="1688" spans="10:10">
      <c r="J1688" s="36"/>
    </row>
    <row r="1689" spans="10:10">
      <c r="J1689" s="36"/>
    </row>
    <row r="1690" spans="10:10">
      <c r="J1690" s="36"/>
    </row>
    <row r="1691" spans="10:10">
      <c r="J1691" s="36"/>
    </row>
    <row r="1692" spans="10:10">
      <c r="J1692" s="36"/>
    </row>
    <row r="1693" spans="10:10">
      <c r="J1693" s="36"/>
    </row>
    <row r="1694" spans="10:10">
      <c r="J1694" s="36"/>
    </row>
    <row r="1695" spans="10:10">
      <c r="J1695" s="36"/>
    </row>
    <row r="1696" spans="10:10">
      <c r="J1696" s="36"/>
    </row>
    <row r="1697" spans="10:10">
      <c r="J1697" s="36"/>
    </row>
    <row r="1698" spans="10:10">
      <c r="J1698" s="36"/>
    </row>
    <row r="1699" spans="10:10">
      <c r="J1699" s="36"/>
    </row>
    <row r="1700" spans="10:10">
      <c r="J1700" s="36"/>
    </row>
    <row r="1701" spans="10:10">
      <c r="J1701" s="36"/>
    </row>
    <row r="1702" spans="10:10">
      <c r="J1702" s="36"/>
    </row>
    <row r="1703" spans="10:10">
      <c r="J1703" s="36"/>
    </row>
    <row r="1704" spans="10:10">
      <c r="J1704" s="36"/>
    </row>
    <row r="1705" spans="10:10">
      <c r="J1705" s="36"/>
    </row>
    <row r="1706" spans="10:10">
      <c r="J1706" s="36"/>
    </row>
    <row r="1707" spans="10:10">
      <c r="J1707" s="36"/>
    </row>
    <row r="1708" spans="10:10">
      <c r="J1708" s="36"/>
    </row>
    <row r="1709" spans="10:10">
      <c r="J1709" s="36"/>
    </row>
    <row r="1710" spans="10:10">
      <c r="J1710" s="36"/>
    </row>
    <row r="1711" spans="10:10">
      <c r="J1711" s="36"/>
    </row>
    <row r="1712" spans="10:10">
      <c r="J1712" s="36"/>
    </row>
    <row r="1713" spans="10:10">
      <c r="J1713" s="36"/>
    </row>
    <row r="1714" spans="10:10">
      <c r="J1714" s="36"/>
    </row>
    <row r="1715" spans="10:10">
      <c r="J1715" s="36"/>
    </row>
    <row r="1716" spans="10:10">
      <c r="J1716" s="36"/>
    </row>
    <row r="1717" spans="10:10">
      <c r="J1717" s="36"/>
    </row>
    <row r="1718" spans="10:10">
      <c r="J1718" s="36"/>
    </row>
    <row r="1719" spans="10:10">
      <c r="J1719" s="36"/>
    </row>
    <row r="1720" spans="10:10">
      <c r="J1720" s="36"/>
    </row>
    <row r="1721" spans="10:10">
      <c r="J1721" s="36"/>
    </row>
    <row r="1722" spans="10:10">
      <c r="J1722" s="36"/>
    </row>
    <row r="1723" spans="10:10">
      <c r="J1723" s="36"/>
    </row>
    <row r="1724" spans="10:10">
      <c r="J1724" s="36"/>
    </row>
    <row r="1725" spans="10:10">
      <c r="J1725" s="36"/>
    </row>
    <row r="1726" spans="10:10">
      <c r="J1726" s="36"/>
    </row>
    <row r="1727" spans="10:10">
      <c r="J1727" s="36"/>
    </row>
    <row r="1728" spans="10:10">
      <c r="J1728" s="36"/>
    </row>
    <row r="1729" spans="10:10">
      <c r="J1729" s="36"/>
    </row>
    <row r="1730" spans="10:10">
      <c r="J1730" s="36"/>
    </row>
    <row r="1731" spans="10:10">
      <c r="J1731" s="36"/>
    </row>
    <row r="1732" spans="10:10">
      <c r="J1732" s="36"/>
    </row>
    <row r="1733" spans="10:10">
      <c r="J1733" s="36"/>
    </row>
    <row r="1734" spans="10:10">
      <c r="J1734" s="36"/>
    </row>
    <row r="1735" spans="10:10">
      <c r="J1735" s="36"/>
    </row>
    <row r="1736" spans="10:10">
      <c r="J1736" s="36"/>
    </row>
    <row r="1737" spans="10:10">
      <c r="J1737" s="36"/>
    </row>
    <row r="1738" spans="10:10">
      <c r="J1738" s="36"/>
    </row>
    <row r="1739" spans="10:10">
      <c r="J1739" s="36"/>
    </row>
    <row r="1740" spans="10:10">
      <c r="J1740" s="36"/>
    </row>
    <row r="1741" spans="10:10">
      <c r="J1741" s="36"/>
    </row>
    <row r="1742" spans="10:10">
      <c r="J1742" s="36"/>
    </row>
    <row r="1743" spans="10:10">
      <c r="J1743" s="36"/>
    </row>
    <row r="1744" spans="10:10">
      <c r="J1744" s="36"/>
    </row>
    <row r="1745" spans="10:10">
      <c r="J1745" s="36"/>
    </row>
    <row r="1746" spans="10:10">
      <c r="J1746" s="36"/>
    </row>
    <row r="1747" spans="10:10">
      <c r="J1747" s="36"/>
    </row>
    <row r="1748" spans="10:10">
      <c r="J1748" s="36"/>
    </row>
    <row r="1749" spans="10:10">
      <c r="J1749" s="36"/>
    </row>
    <row r="1750" spans="10:10">
      <c r="J1750" s="36"/>
    </row>
    <row r="1751" spans="10:10">
      <c r="J1751" s="36"/>
    </row>
    <row r="1752" spans="10:10">
      <c r="J1752" s="36"/>
    </row>
    <row r="1753" spans="10:10">
      <c r="J1753" s="36"/>
    </row>
    <row r="1754" spans="10:10">
      <c r="J1754" s="36"/>
    </row>
    <row r="1755" spans="10:10">
      <c r="J1755" s="36"/>
    </row>
    <row r="1756" spans="10:10">
      <c r="J1756" s="36"/>
    </row>
    <row r="1757" spans="10:10">
      <c r="J1757" s="36"/>
    </row>
    <row r="1758" spans="10:10">
      <c r="J1758" s="36"/>
    </row>
    <row r="1759" spans="10:10">
      <c r="J1759" s="36"/>
    </row>
    <row r="1760" spans="10:10">
      <c r="J1760" s="36"/>
    </row>
    <row r="1761" spans="10:10">
      <c r="J1761" s="36"/>
    </row>
    <row r="1762" spans="10:10">
      <c r="J1762" s="36"/>
    </row>
    <row r="1763" spans="10:10">
      <c r="J1763" s="36"/>
    </row>
    <row r="1764" spans="10:10">
      <c r="J1764" s="36"/>
    </row>
    <row r="1765" spans="10:10">
      <c r="J1765" s="36"/>
    </row>
    <row r="1766" spans="10:10">
      <c r="J1766" s="36"/>
    </row>
    <row r="1767" spans="10:10">
      <c r="J1767" s="36"/>
    </row>
    <row r="1768" spans="10:10">
      <c r="J1768" s="36"/>
    </row>
    <row r="1769" spans="10:10">
      <c r="J1769" s="36"/>
    </row>
    <row r="1770" spans="10:10">
      <c r="J1770" s="36"/>
    </row>
    <row r="1771" spans="10:10">
      <c r="J1771" s="36"/>
    </row>
    <row r="1772" spans="10:10">
      <c r="J1772" s="36"/>
    </row>
    <row r="1773" spans="10:10">
      <c r="J1773" s="36"/>
    </row>
    <row r="1774" spans="10:10">
      <c r="J1774" s="36"/>
    </row>
    <row r="1775" spans="10:10">
      <c r="J1775" s="36"/>
    </row>
    <row r="1776" spans="10:10">
      <c r="J1776" s="36"/>
    </row>
    <row r="1777" spans="10:10">
      <c r="J1777" s="36"/>
    </row>
    <row r="1778" spans="10:10">
      <c r="J1778" s="36"/>
    </row>
    <row r="1779" spans="10:10">
      <c r="J1779" s="36"/>
    </row>
    <row r="1780" spans="10:10">
      <c r="J1780" s="36"/>
    </row>
    <row r="1781" spans="10:10">
      <c r="J1781" s="36"/>
    </row>
    <row r="1782" spans="10:10">
      <c r="J1782" s="36"/>
    </row>
    <row r="1783" spans="10:10">
      <c r="J1783" s="36"/>
    </row>
    <row r="1784" spans="10:10">
      <c r="J1784" s="36"/>
    </row>
    <row r="1785" spans="10:10">
      <c r="J1785" s="36"/>
    </row>
    <row r="1786" spans="10:10">
      <c r="J1786" s="36"/>
    </row>
    <row r="1787" spans="10:10">
      <c r="J1787" s="36"/>
    </row>
    <row r="1788" spans="10:10">
      <c r="J1788" s="36"/>
    </row>
    <row r="1789" spans="10:10">
      <c r="J1789" s="36"/>
    </row>
    <row r="1790" spans="10:10">
      <c r="J1790" s="36"/>
    </row>
    <row r="1791" spans="10:10">
      <c r="J1791" s="36"/>
    </row>
    <row r="1792" spans="10:10">
      <c r="J1792" s="36"/>
    </row>
    <row r="1793" spans="10:10">
      <c r="J1793" s="36"/>
    </row>
    <row r="1794" spans="10:10">
      <c r="J1794" s="36"/>
    </row>
    <row r="1795" spans="10:10">
      <c r="J1795" s="36"/>
    </row>
    <row r="1796" spans="10:10">
      <c r="J1796" s="36"/>
    </row>
    <row r="1797" spans="10:10">
      <c r="J1797" s="36"/>
    </row>
    <row r="1798" spans="10:10">
      <c r="J1798" s="36"/>
    </row>
    <row r="1799" spans="10:10">
      <c r="J1799" s="36"/>
    </row>
    <row r="1800" spans="10:10">
      <c r="J1800" s="36"/>
    </row>
    <row r="1801" spans="10:10">
      <c r="J1801" s="36"/>
    </row>
    <row r="1802" spans="10:10">
      <c r="J1802" s="36"/>
    </row>
    <row r="1803" spans="10:10">
      <c r="J1803" s="36"/>
    </row>
    <row r="1804" spans="10:10">
      <c r="J1804" s="36"/>
    </row>
    <row r="1805" spans="10:10">
      <c r="J1805" s="36"/>
    </row>
    <row r="1806" spans="10:10">
      <c r="J1806" s="36"/>
    </row>
    <row r="1807" spans="10:10">
      <c r="J1807" s="36"/>
    </row>
    <row r="1808" spans="10:10">
      <c r="J1808" s="36"/>
    </row>
    <row r="1809" spans="10:10">
      <c r="J1809" s="36"/>
    </row>
    <row r="1810" spans="10:10">
      <c r="J1810" s="36"/>
    </row>
    <row r="1811" spans="10:10">
      <c r="J1811" s="36"/>
    </row>
    <row r="1812" spans="10:10">
      <c r="J1812" s="36"/>
    </row>
    <row r="1813" spans="10:10">
      <c r="J1813" s="36"/>
    </row>
    <row r="1814" spans="10:10">
      <c r="J1814" s="36"/>
    </row>
    <row r="1815" spans="10:10">
      <c r="J1815" s="36"/>
    </row>
    <row r="1816" spans="10:10">
      <c r="J1816" s="36"/>
    </row>
    <row r="1817" spans="10:10">
      <c r="J1817" s="36"/>
    </row>
    <row r="1818" spans="10:10">
      <c r="J1818" s="36"/>
    </row>
    <row r="1819" spans="10:10">
      <c r="J1819" s="36"/>
    </row>
    <row r="1820" spans="10:10">
      <c r="J1820" s="36"/>
    </row>
    <row r="1821" spans="10:10">
      <c r="J1821" s="36"/>
    </row>
    <row r="1822" spans="10:10">
      <c r="J1822" s="36"/>
    </row>
    <row r="1823" spans="10:10">
      <c r="J1823" s="36"/>
    </row>
    <row r="1824" spans="10:10">
      <c r="J1824" s="36"/>
    </row>
    <row r="1825" spans="10:10">
      <c r="J1825" s="36"/>
    </row>
    <row r="1826" spans="10:10">
      <c r="J1826" s="36"/>
    </row>
    <row r="1827" spans="10:10">
      <c r="J1827" s="36"/>
    </row>
    <row r="1828" spans="10:10">
      <c r="J1828" s="36"/>
    </row>
    <row r="1829" spans="10:10">
      <c r="J1829" s="36"/>
    </row>
    <row r="1830" spans="10:10">
      <c r="J1830" s="36"/>
    </row>
    <row r="1831" spans="10:10">
      <c r="J1831" s="36"/>
    </row>
    <row r="1832" spans="10:10">
      <c r="J1832" s="36"/>
    </row>
    <row r="1833" spans="10:10">
      <c r="J1833" s="36"/>
    </row>
    <row r="1834" spans="10:10">
      <c r="J1834" s="36"/>
    </row>
    <row r="1835" spans="10:10">
      <c r="J1835" s="36"/>
    </row>
    <row r="1836" spans="10:10">
      <c r="J1836" s="36"/>
    </row>
    <row r="1837" spans="10:10">
      <c r="J1837" s="36"/>
    </row>
    <row r="1838" spans="10:10">
      <c r="J1838" s="36"/>
    </row>
    <row r="1839" spans="10:10">
      <c r="J1839" s="36"/>
    </row>
    <row r="1840" spans="10:10">
      <c r="J1840" s="36"/>
    </row>
    <row r="1841" spans="10:10">
      <c r="J1841" s="36"/>
    </row>
    <row r="1842" spans="10:10">
      <c r="J1842" s="36"/>
    </row>
    <row r="1843" spans="10:10">
      <c r="J1843" s="36"/>
    </row>
    <row r="1844" spans="10:10">
      <c r="J1844" s="36"/>
    </row>
    <row r="1845" spans="10:10">
      <c r="J1845" s="36"/>
    </row>
    <row r="1846" spans="10:10">
      <c r="J1846" s="36"/>
    </row>
    <row r="1847" spans="10:10">
      <c r="J1847" s="36"/>
    </row>
    <row r="1848" spans="10:10">
      <c r="J1848" s="36"/>
    </row>
    <row r="1849" spans="10:10">
      <c r="J1849" s="36"/>
    </row>
    <row r="1850" spans="10:10">
      <c r="J1850" s="36"/>
    </row>
    <row r="1851" spans="10:10">
      <c r="J1851" s="36"/>
    </row>
    <row r="1852" spans="10:10">
      <c r="J1852" s="36"/>
    </row>
    <row r="1853" spans="10:10">
      <c r="J1853" s="36"/>
    </row>
    <row r="1854" spans="10:10">
      <c r="J1854" s="36"/>
    </row>
    <row r="1855" spans="10:10">
      <c r="J1855" s="36"/>
    </row>
    <row r="1856" spans="10:10">
      <c r="J1856" s="36"/>
    </row>
    <row r="1857" spans="10:10">
      <c r="J1857" s="36"/>
    </row>
    <row r="1858" spans="10:10">
      <c r="J1858" s="36"/>
    </row>
    <row r="1859" spans="10:10">
      <c r="J1859" s="36"/>
    </row>
    <row r="1860" spans="10:10">
      <c r="J1860" s="36"/>
    </row>
    <row r="1861" spans="10:10">
      <c r="J1861" s="36"/>
    </row>
    <row r="1862" spans="10:10">
      <c r="J1862" s="36"/>
    </row>
    <row r="1863" spans="10:10">
      <c r="J1863" s="36"/>
    </row>
    <row r="1864" spans="10:10">
      <c r="J1864" s="36"/>
    </row>
    <row r="1865" spans="10:10">
      <c r="J1865" s="36"/>
    </row>
    <row r="1866" spans="10:10">
      <c r="J1866" s="36"/>
    </row>
    <row r="1867" spans="10:10">
      <c r="J1867" s="36"/>
    </row>
    <row r="1868" spans="10:10">
      <c r="J1868" s="36"/>
    </row>
    <row r="1869" spans="10:10">
      <c r="J1869" s="36"/>
    </row>
    <row r="1870" spans="10:10">
      <c r="J1870" s="36"/>
    </row>
    <row r="1871" spans="10:10">
      <c r="J1871" s="36"/>
    </row>
    <row r="1872" spans="10:10">
      <c r="J1872" s="36"/>
    </row>
    <row r="1873" spans="10:10">
      <c r="J1873" s="36"/>
    </row>
    <row r="1874" spans="10:10">
      <c r="J1874" s="36"/>
    </row>
    <row r="1875" spans="10:10">
      <c r="J1875" s="36"/>
    </row>
    <row r="1876" spans="10:10">
      <c r="J1876" s="36"/>
    </row>
    <row r="1877" spans="10:10">
      <c r="J1877" s="36"/>
    </row>
    <row r="1878" spans="10:10">
      <c r="J1878" s="36"/>
    </row>
    <row r="1879" spans="10:10">
      <c r="J1879" s="36"/>
    </row>
    <row r="1880" spans="10:10">
      <c r="J1880" s="36"/>
    </row>
    <row r="1881" spans="10:10">
      <c r="J1881" s="36"/>
    </row>
    <row r="1882" spans="10:10">
      <c r="J1882" s="36"/>
    </row>
    <row r="1883" spans="10:10">
      <c r="J1883" s="36"/>
    </row>
    <row r="1884" spans="10:10">
      <c r="J1884" s="36"/>
    </row>
    <row r="1885" spans="10:10">
      <c r="J1885" s="36"/>
    </row>
    <row r="1886" spans="10:10">
      <c r="J1886" s="36"/>
    </row>
    <row r="1887" spans="10:10">
      <c r="J1887" s="36"/>
    </row>
    <row r="1888" spans="10:10">
      <c r="J1888" s="36"/>
    </row>
    <row r="1889" spans="10:10">
      <c r="J1889" s="36"/>
    </row>
    <row r="1890" spans="10:10">
      <c r="J1890" s="36"/>
    </row>
    <row r="1891" spans="10:10">
      <c r="J1891" s="36"/>
    </row>
    <row r="1892" spans="10:10">
      <c r="J1892" s="36"/>
    </row>
    <row r="1893" spans="10:10">
      <c r="J1893" s="36"/>
    </row>
    <row r="1894" spans="10:10">
      <c r="J1894" s="36"/>
    </row>
    <row r="1895" spans="10:10">
      <c r="J1895" s="36"/>
    </row>
    <row r="1896" spans="10:10">
      <c r="J1896" s="36"/>
    </row>
    <row r="1897" spans="10:10">
      <c r="J1897" s="36"/>
    </row>
    <row r="1898" spans="10:10">
      <c r="J1898" s="36"/>
    </row>
    <row r="1899" spans="10:10">
      <c r="J1899" s="36"/>
    </row>
    <row r="1900" spans="10:10">
      <c r="J1900" s="36"/>
    </row>
    <row r="1901" spans="10:10">
      <c r="J1901" s="36"/>
    </row>
    <row r="1902" spans="10:10">
      <c r="J1902" s="36"/>
    </row>
    <row r="1903" spans="10:10">
      <c r="J1903" s="36"/>
    </row>
    <row r="1904" spans="10:10">
      <c r="J1904" s="36"/>
    </row>
    <row r="1905" spans="10:10">
      <c r="J1905" s="36"/>
    </row>
    <row r="1906" spans="10:10">
      <c r="J1906" s="36"/>
    </row>
    <row r="1907" spans="10:10">
      <c r="J1907" s="36"/>
    </row>
    <row r="1908" spans="10:10">
      <c r="J1908" s="36"/>
    </row>
    <row r="1909" spans="10:10">
      <c r="J1909" s="36"/>
    </row>
    <row r="1910" spans="10:10">
      <c r="J1910" s="36"/>
    </row>
    <row r="1911" spans="10:10">
      <c r="J1911" s="36"/>
    </row>
    <row r="1912" spans="10:10">
      <c r="J1912" s="36"/>
    </row>
    <row r="1913" spans="10:10">
      <c r="J1913" s="36"/>
    </row>
    <row r="1914" spans="10:10">
      <c r="J1914" s="36"/>
    </row>
    <row r="1915" spans="10:10">
      <c r="J1915" s="36"/>
    </row>
    <row r="1916" spans="10:10">
      <c r="J1916" s="36"/>
    </row>
    <row r="1917" spans="10:10">
      <c r="J1917" s="36"/>
    </row>
    <row r="1918" spans="10:10">
      <c r="J1918" s="36"/>
    </row>
    <row r="1919" spans="10:10">
      <c r="J1919" s="36"/>
    </row>
    <row r="1920" spans="10:10">
      <c r="J1920" s="36"/>
    </row>
    <row r="1921" spans="10:10">
      <c r="J1921" s="36"/>
    </row>
    <row r="1922" spans="10:10">
      <c r="J1922" s="36"/>
    </row>
    <row r="1923" spans="10:10">
      <c r="J1923" s="36"/>
    </row>
    <row r="1924" spans="10:10">
      <c r="J1924" s="36"/>
    </row>
    <row r="1925" spans="10:10">
      <c r="J1925" s="36"/>
    </row>
    <row r="1926" spans="10:10">
      <c r="J1926" s="36"/>
    </row>
    <row r="1927" spans="10:10">
      <c r="J1927" s="36"/>
    </row>
    <row r="1928" spans="10:10">
      <c r="J1928" s="36"/>
    </row>
    <row r="1929" spans="10:10">
      <c r="J1929" s="36"/>
    </row>
    <row r="1930" spans="10:10">
      <c r="J1930" s="36"/>
    </row>
    <row r="1931" spans="10:10">
      <c r="J1931" s="36"/>
    </row>
    <row r="1932" spans="10:10">
      <c r="J1932" s="36"/>
    </row>
    <row r="1933" spans="10:10">
      <c r="J1933" s="36"/>
    </row>
    <row r="1934" spans="10:10">
      <c r="J1934" s="36"/>
    </row>
    <row r="1935" spans="10:10">
      <c r="J1935" s="36"/>
    </row>
    <row r="1936" spans="10:10">
      <c r="J1936" s="36"/>
    </row>
    <row r="1937" spans="10:10">
      <c r="J1937" s="36"/>
    </row>
    <row r="1938" spans="10:10">
      <c r="J1938" s="36"/>
    </row>
    <row r="1939" spans="10:10">
      <c r="J1939" s="36"/>
    </row>
    <row r="1940" spans="10:10">
      <c r="J1940" s="36"/>
    </row>
    <row r="1941" spans="10:10">
      <c r="J1941" s="36"/>
    </row>
    <row r="1942" spans="10:10">
      <c r="J1942" s="36"/>
    </row>
    <row r="1943" spans="10:10">
      <c r="J1943" s="36"/>
    </row>
    <row r="1944" spans="10:10">
      <c r="J1944" s="36"/>
    </row>
    <row r="1945" spans="10:10">
      <c r="J1945" s="36"/>
    </row>
    <row r="1946" spans="10:10">
      <c r="J1946" s="36"/>
    </row>
    <row r="1947" spans="10:10">
      <c r="J1947" s="36"/>
    </row>
    <row r="1948" spans="10:10">
      <c r="J1948" s="36"/>
    </row>
    <row r="1949" spans="10:10">
      <c r="J1949" s="36"/>
    </row>
    <row r="1950" spans="10:10">
      <c r="J1950" s="36"/>
    </row>
    <row r="1951" spans="10:10">
      <c r="J1951" s="36"/>
    </row>
    <row r="1952" spans="10:10">
      <c r="J1952" s="36"/>
    </row>
    <row r="1953" spans="10:10">
      <c r="J1953" s="36"/>
    </row>
    <row r="1954" spans="10:10">
      <c r="J1954" s="36"/>
    </row>
    <row r="1955" spans="10:10">
      <c r="J1955" s="36"/>
    </row>
    <row r="1956" spans="10:10">
      <c r="J1956" s="36"/>
    </row>
    <row r="1957" spans="10:10">
      <c r="J1957" s="36"/>
    </row>
    <row r="1958" spans="10:10">
      <c r="J1958" s="36"/>
    </row>
    <row r="1959" spans="10:10">
      <c r="J1959" s="36"/>
    </row>
    <row r="1960" spans="10:10">
      <c r="J1960" s="36"/>
    </row>
    <row r="1961" spans="10:10">
      <c r="J1961" s="36"/>
    </row>
    <row r="1962" spans="10:10">
      <c r="J1962" s="36"/>
    </row>
    <row r="1963" spans="10:10">
      <c r="J1963" s="36"/>
    </row>
    <row r="1964" spans="10:10">
      <c r="J1964" s="36"/>
    </row>
    <row r="1965" spans="10:10">
      <c r="J1965" s="36"/>
    </row>
    <row r="1966" spans="10:10">
      <c r="J1966" s="36"/>
    </row>
    <row r="1967" spans="10:10">
      <c r="J1967" s="36"/>
    </row>
    <row r="1968" spans="10:10">
      <c r="J1968" s="36"/>
    </row>
    <row r="1969" spans="10:10">
      <c r="J1969" s="36"/>
    </row>
    <row r="1970" spans="10:10">
      <c r="J1970" s="36"/>
    </row>
    <row r="1971" spans="10:10">
      <c r="J1971" s="36"/>
    </row>
    <row r="1972" spans="10:10">
      <c r="J1972" s="36"/>
    </row>
    <row r="1973" spans="10:10">
      <c r="J1973" s="36"/>
    </row>
    <row r="1974" spans="10:10">
      <c r="J1974" s="36"/>
    </row>
    <row r="1975" spans="10:10">
      <c r="J1975" s="36"/>
    </row>
    <row r="1976" spans="10:10">
      <c r="J1976" s="36"/>
    </row>
    <row r="1977" spans="10:10">
      <c r="J1977" s="36"/>
    </row>
    <row r="1978" spans="10:10">
      <c r="J1978" s="36"/>
    </row>
    <row r="1979" spans="10:10">
      <c r="J1979" s="36"/>
    </row>
    <row r="1980" spans="10:10">
      <c r="J1980" s="36"/>
    </row>
    <row r="1981" spans="10:10">
      <c r="J1981" s="36"/>
    </row>
    <row r="1982" spans="10:10">
      <c r="J1982" s="36"/>
    </row>
    <row r="1983" spans="10:10">
      <c r="J1983" s="36"/>
    </row>
    <row r="1984" spans="10:10">
      <c r="J1984" s="36"/>
    </row>
    <row r="1985" spans="10:10">
      <c r="J1985" s="36"/>
    </row>
    <row r="1986" spans="10:10">
      <c r="J1986" s="36"/>
    </row>
    <row r="1987" spans="10:10">
      <c r="J1987" s="36"/>
    </row>
    <row r="1988" spans="10:10">
      <c r="J1988" s="36"/>
    </row>
    <row r="1989" spans="10:10">
      <c r="J1989" s="36"/>
    </row>
    <row r="1990" spans="10:10">
      <c r="J1990" s="36"/>
    </row>
    <row r="1991" spans="10:10">
      <c r="J1991" s="36"/>
    </row>
    <row r="1992" spans="10:10">
      <c r="J1992" s="36"/>
    </row>
    <row r="1993" spans="10:10">
      <c r="J1993" s="36"/>
    </row>
    <row r="1994" spans="10:10">
      <c r="J1994" s="36"/>
    </row>
    <row r="1995" spans="10:10">
      <c r="J1995" s="36"/>
    </row>
    <row r="1996" spans="10:10">
      <c r="J1996" s="36"/>
    </row>
    <row r="1997" spans="10:10">
      <c r="J1997" s="36"/>
    </row>
    <row r="1998" spans="10:10">
      <c r="J1998" s="36"/>
    </row>
    <row r="1999" spans="10:10">
      <c r="J1999" s="36"/>
    </row>
    <row r="2000" spans="10:10">
      <c r="J2000" s="36"/>
    </row>
    <row r="2001" spans="10:10">
      <c r="J2001" s="36"/>
    </row>
    <row r="2002" spans="10:10">
      <c r="J2002" s="36"/>
    </row>
    <row r="2003" spans="10:10">
      <c r="J2003" s="36"/>
    </row>
    <row r="2004" spans="10:10">
      <c r="J2004" s="36"/>
    </row>
    <row r="2005" spans="10:10">
      <c r="J2005" s="36"/>
    </row>
    <row r="2006" spans="10:10">
      <c r="J2006" s="36"/>
    </row>
    <row r="2007" spans="10:10">
      <c r="J2007" s="36"/>
    </row>
    <row r="2008" spans="10:10">
      <c r="J2008" s="36"/>
    </row>
    <row r="2009" spans="10:10">
      <c r="J2009" s="36"/>
    </row>
    <row r="2010" spans="10:10">
      <c r="J2010" s="36"/>
    </row>
    <row r="2011" spans="10:10">
      <c r="J2011" s="36"/>
    </row>
    <row r="2012" spans="10:10">
      <c r="J2012" s="36"/>
    </row>
    <row r="2013" spans="10:10">
      <c r="J2013" s="36"/>
    </row>
    <row r="2014" spans="10:10">
      <c r="J2014" s="36"/>
    </row>
    <row r="2015" spans="10:10">
      <c r="J2015" s="36"/>
    </row>
    <row r="2016" spans="10:10">
      <c r="J2016" s="36"/>
    </row>
    <row r="2017" spans="10:10">
      <c r="J2017" s="36"/>
    </row>
    <row r="2018" spans="10:10">
      <c r="J2018" s="36"/>
    </row>
    <row r="2019" spans="10:10">
      <c r="J2019" s="36"/>
    </row>
    <row r="2020" spans="10:10">
      <c r="J2020" s="36"/>
    </row>
    <row r="2021" spans="10:10">
      <c r="J2021" s="36"/>
    </row>
    <row r="2022" spans="10:10">
      <c r="J2022" s="36"/>
    </row>
    <row r="2023" spans="10:10">
      <c r="J2023" s="36"/>
    </row>
    <row r="2024" spans="10:10">
      <c r="J2024" s="36"/>
    </row>
    <row r="2025" spans="10:10">
      <c r="J2025" s="36"/>
    </row>
    <row r="2026" spans="10:10">
      <c r="J2026" s="36"/>
    </row>
    <row r="2027" spans="10:10">
      <c r="J2027" s="36"/>
    </row>
    <row r="2028" spans="10:10">
      <c r="J2028" s="36"/>
    </row>
    <row r="2029" spans="10:10">
      <c r="J2029" s="36"/>
    </row>
    <row r="2030" spans="10:10">
      <c r="J2030" s="36"/>
    </row>
    <row r="2031" spans="10:10">
      <c r="J2031" s="36"/>
    </row>
    <row r="2032" spans="10:10">
      <c r="J2032" s="36"/>
    </row>
    <row r="2033" spans="10:10">
      <c r="J2033" s="36"/>
    </row>
    <row r="2034" spans="10:10">
      <c r="J2034" s="36"/>
    </row>
    <row r="2035" spans="10:10">
      <c r="J2035" s="36"/>
    </row>
    <row r="2036" spans="10:10">
      <c r="J2036" s="36"/>
    </row>
    <row r="2037" spans="10:10">
      <c r="J2037" s="36"/>
    </row>
    <row r="2038" spans="10:10">
      <c r="J2038" s="36"/>
    </row>
    <row r="2039" spans="10:10">
      <c r="J2039" s="36"/>
    </row>
    <row r="2040" spans="10:10">
      <c r="J2040" s="36"/>
    </row>
    <row r="2041" spans="10:10">
      <c r="J2041" s="36"/>
    </row>
    <row r="2042" spans="10:10">
      <c r="J2042" s="36"/>
    </row>
    <row r="2043" spans="10:10">
      <c r="J2043" s="36"/>
    </row>
    <row r="2044" spans="10:10">
      <c r="J2044" s="36"/>
    </row>
    <row r="2045" spans="10:10">
      <c r="J2045" s="36"/>
    </row>
    <row r="2046" spans="10:10">
      <c r="J2046" s="36"/>
    </row>
    <row r="2047" spans="10:10">
      <c r="J2047" s="36"/>
    </row>
    <row r="2048" spans="10:10">
      <c r="J2048" s="36"/>
    </row>
    <row r="2049" spans="10:10">
      <c r="J2049" s="36"/>
    </row>
    <row r="2050" spans="10:10">
      <c r="J2050" s="36"/>
    </row>
    <row r="2051" spans="10:10">
      <c r="J2051" s="36"/>
    </row>
    <row r="2052" spans="10:10">
      <c r="J2052" s="36"/>
    </row>
    <row r="2053" spans="10:10">
      <c r="J2053" s="36"/>
    </row>
    <row r="2054" spans="10:10">
      <c r="J2054" s="36"/>
    </row>
    <row r="2055" spans="10:10">
      <c r="J2055" s="36"/>
    </row>
    <row r="2056" spans="10:10">
      <c r="J2056" s="36"/>
    </row>
    <row r="2057" spans="10:10">
      <c r="J2057" s="36"/>
    </row>
    <row r="2058" spans="10:10">
      <c r="J2058" s="36"/>
    </row>
    <row r="2059" spans="10:10">
      <c r="J2059" s="36"/>
    </row>
    <row r="2060" spans="10:10">
      <c r="J2060" s="36"/>
    </row>
    <row r="2061" spans="10:10">
      <c r="J2061" s="36"/>
    </row>
    <row r="2062" spans="10:10">
      <c r="J2062" s="36"/>
    </row>
    <row r="2063" spans="10:10">
      <c r="J2063" s="36"/>
    </row>
    <row r="2064" spans="10:10">
      <c r="J2064" s="36"/>
    </row>
    <row r="2065" spans="10:10">
      <c r="J2065" s="36"/>
    </row>
    <row r="2066" spans="10:10">
      <c r="J2066" s="36"/>
    </row>
    <row r="2067" spans="10:10">
      <c r="J2067" s="36"/>
    </row>
    <row r="2068" spans="10:10">
      <c r="J2068" s="36"/>
    </row>
    <row r="2069" spans="10:10">
      <c r="J2069" s="36"/>
    </row>
    <row r="2070" spans="10:10">
      <c r="J2070" s="36"/>
    </row>
    <row r="2071" spans="10:10">
      <c r="J2071" s="36"/>
    </row>
    <row r="2072" spans="10:10">
      <c r="J2072" s="36"/>
    </row>
    <row r="2073" spans="10:10">
      <c r="J2073" s="36"/>
    </row>
    <row r="2074" spans="10:10">
      <c r="J2074" s="36"/>
    </row>
    <row r="2075" spans="10:10">
      <c r="J2075" s="36"/>
    </row>
    <row r="2076" spans="10:10">
      <c r="J2076" s="36"/>
    </row>
    <row r="2077" spans="10:10">
      <c r="J2077" s="36"/>
    </row>
    <row r="2078" spans="10:10">
      <c r="J2078" s="36"/>
    </row>
    <row r="2079" spans="10:10">
      <c r="J2079" s="36"/>
    </row>
    <row r="2080" spans="10:10">
      <c r="J2080" s="36"/>
    </row>
    <row r="2081" spans="10:10">
      <c r="J2081" s="36"/>
    </row>
    <row r="2082" spans="10:10">
      <c r="J2082" s="36"/>
    </row>
    <row r="2083" spans="10:10">
      <c r="J2083" s="36"/>
    </row>
    <row r="2084" spans="10:10">
      <c r="J2084" s="36"/>
    </row>
    <row r="2085" spans="10:10">
      <c r="J2085" s="36"/>
    </row>
    <row r="2086" spans="10:10">
      <c r="J2086" s="36"/>
    </row>
    <row r="2087" spans="10:10">
      <c r="J2087" s="36"/>
    </row>
    <row r="2088" spans="10:10">
      <c r="J2088" s="36"/>
    </row>
    <row r="2089" spans="10:10">
      <c r="J2089" s="36"/>
    </row>
    <row r="2090" spans="10:10">
      <c r="J2090" s="36"/>
    </row>
    <row r="2091" spans="10:10">
      <c r="J2091" s="36"/>
    </row>
    <row r="2092" spans="10:10">
      <c r="J2092" s="36"/>
    </row>
    <row r="2093" spans="10:10">
      <c r="J2093" s="36"/>
    </row>
    <row r="2094" spans="10:10">
      <c r="J2094" s="36"/>
    </row>
    <row r="2095" spans="10:10">
      <c r="J2095" s="36"/>
    </row>
    <row r="2096" spans="10:10">
      <c r="J2096" s="36"/>
    </row>
    <row r="2097" spans="10:10">
      <c r="J2097" s="36"/>
    </row>
    <row r="2098" spans="10:10">
      <c r="J2098" s="36"/>
    </row>
    <row r="2099" spans="10:10">
      <c r="J2099" s="36"/>
    </row>
    <row r="2100" spans="10:10">
      <c r="J2100" s="36"/>
    </row>
    <row r="2101" spans="10:10">
      <c r="J2101" s="36"/>
    </row>
    <row r="2102" spans="10:10">
      <c r="J2102" s="36"/>
    </row>
    <row r="2103" spans="10:10">
      <c r="J2103" s="36"/>
    </row>
    <row r="2104" spans="10:10">
      <c r="J2104" s="36"/>
    </row>
    <row r="2105" spans="10:10">
      <c r="J2105" s="36"/>
    </row>
    <row r="2106" spans="10:10">
      <c r="J2106" s="36"/>
    </row>
    <row r="2107" spans="10:10">
      <c r="J2107" s="36"/>
    </row>
    <row r="2108" spans="10:10">
      <c r="J2108" s="36"/>
    </row>
    <row r="2109" spans="10:10">
      <c r="J2109" s="36"/>
    </row>
    <row r="2110" spans="10:10">
      <c r="J2110" s="36"/>
    </row>
    <row r="2111" spans="10:10">
      <c r="J2111" s="36"/>
    </row>
    <row r="2112" spans="10:10">
      <c r="J2112" s="36"/>
    </row>
    <row r="2113" spans="10:10">
      <c r="J2113" s="36"/>
    </row>
    <row r="2114" spans="10:10">
      <c r="J2114" s="36"/>
    </row>
    <row r="2115" spans="10:10">
      <c r="J2115" s="36"/>
    </row>
    <row r="2116" spans="10:10">
      <c r="J2116" s="36"/>
    </row>
    <row r="2117" spans="10:10">
      <c r="J2117" s="36"/>
    </row>
    <row r="2118" spans="10:10">
      <c r="J2118" s="36"/>
    </row>
    <row r="2119" spans="10:10">
      <c r="J2119" s="36"/>
    </row>
    <row r="2120" spans="10:10">
      <c r="J2120" s="36"/>
    </row>
    <row r="2121" spans="10:10">
      <c r="J2121" s="36"/>
    </row>
    <row r="2122" spans="10:10">
      <c r="J2122" s="36"/>
    </row>
    <row r="2123" spans="10:10">
      <c r="J2123" s="36"/>
    </row>
    <row r="2124" spans="10:10">
      <c r="J2124" s="36"/>
    </row>
    <row r="2125" spans="10:10">
      <c r="J2125" s="36"/>
    </row>
    <row r="2126" spans="10:10">
      <c r="J2126" s="36"/>
    </row>
    <row r="2127" spans="10:10">
      <c r="J2127" s="36"/>
    </row>
    <row r="2128" spans="10:10">
      <c r="J2128" s="36"/>
    </row>
    <row r="2129" spans="10:10">
      <c r="J2129" s="36"/>
    </row>
    <row r="2130" spans="10:10">
      <c r="J2130" s="36"/>
    </row>
    <row r="2131" spans="10:10">
      <c r="J2131" s="36"/>
    </row>
    <row r="2132" spans="10:10">
      <c r="J2132" s="36"/>
    </row>
    <row r="2133" spans="10:10">
      <c r="J2133" s="36"/>
    </row>
    <row r="2134" spans="10:10">
      <c r="J2134" s="36"/>
    </row>
    <row r="2135" spans="10:10">
      <c r="J2135" s="36"/>
    </row>
    <row r="2136" spans="10:10">
      <c r="J2136" s="36"/>
    </row>
    <row r="2137" spans="10:10">
      <c r="J2137" s="36"/>
    </row>
    <row r="2138" spans="10:10">
      <c r="J2138" s="36"/>
    </row>
    <row r="2139" spans="10:10">
      <c r="J2139" s="36"/>
    </row>
    <row r="2140" spans="10:10">
      <c r="J2140" s="36"/>
    </row>
    <row r="2141" spans="10:10">
      <c r="J2141" s="36"/>
    </row>
    <row r="2142" spans="10:10">
      <c r="J2142" s="36"/>
    </row>
    <row r="2143" spans="10:10">
      <c r="J2143" s="36"/>
    </row>
    <row r="2144" spans="10:10">
      <c r="J2144" s="36"/>
    </row>
    <row r="2145" spans="10:10">
      <c r="J2145" s="36"/>
    </row>
    <row r="2146" spans="10:10">
      <c r="J2146" s="36"/>
    </row>
    <row r="2147" spans="10:10">
      <c r="J2147" s="36"/>
    </row>
    <row r="2148" spans="10:10">
      <c r="J2148" s="36"/>
    </row>
    <row r="2149" spans="10:10">
      <c r="J2149" s="36"/>
    </row>
    <row r="2150" spans="10:10">
      <c r="J2150" s="36"/>
    </row>
    <row r="2151" spans="10:10">
      <c r="J2151" s="36"/>
    </row>
    <row r="2152" spans="10:10">
      <c r="J2152" s="36"/>
    </row>
    <row r="2153" spans="10:10">
      <c r="J2153" s="36"/>
    </row>
    <row r="2154" spans="10:10">
      <c r="J2154" s="36"/>
    </row>
    <row r="2155" spans="10:10">
      <c r="J2155" s="36"/>
    </row>
    <row r="2156" spans="10:10">
      <c r="J2156" s="36"/>
    </row>
    <row r="2157" spans="10:10">
      <c r="J2157" s="36"/>
    </row>
    <row r="2158" spans="10:10">
      <c r="J2158" s="36"/>
    </row>
    <row r="2159" spans="10:10">
      <c r="J2159" s="36"/>
    </row>
    <row r="2160" spans="10:10">
      <c r="J2160" s="36"/>
    </row>
    <row r="2161" spans="10:10">
      <c r="J2161" s="36"/>
    </row>
    <row r="2162" spans="10:10">
      <c r="J2162" s="36"/>
    </row>
    <row r="2163" spans="10:10">
      <c r="J2163" s="36"/>
    </row>
    <row r="2164" spans="10:10">
      <c r="J2164" s="36"/>
    </row>
    <row r="2165" spans="10:10">
      <c r="J2165" s="36"/>
    </row>
    <row r="2166" spans="10:10">
      <c r="J2166" s="36"/>
    </row>
    <row r="2167" spans="10:10">
      <c r="J2167" s="36"/>
    </row>
    <row r="2168" spans="10:10">
      <c r="J2168" s="36"/>
    </row>
    <row r="2169" spans="10:10">
      <c r="J2169" s="36"/>
    </row>
    <row r="2170" spans="10:10">
      <c r="J2170" s="36"/>
    </row>
    <row r="2171" spans="10:10">
      <c r="J2171" s="36"/>
    </row>
    <row r="2172" spans="10:10">
      <c r="J2172" s="36"/>
    </row>
    <row r="2173" spans="10:10">
      <c r="J2173" s="36"/>
    </row>
    <row r="2174" spans="10:10">
      <c r="J2174" s="36"/>
    </row>
    <row r="2175" spans="10:10">
      <c r="J2175" s="36"/>
    </row>
    <row r="2176" spans="10:10">
      <c r="J2176" s="36"/>
    </row>
    <row r="2177" spans="10:10">
      <c r="J2177" s="36"/>
    </row>
    <row r="2178" spans="10:10">
      <c r="J2178" s="36"/>
    </row>
    <row r="2179" spans="10:10">
      <c r="J2179" s="36"/>
    </row>
    <row r="2180" spans="10:10">
      <c r="J2180" s="36"/>
    </row>
    <row r="2181" spans="10:10">
      <c r="J2181" s="36"/>
    </row>
    <row r="2182" spans="10:10">
      <c r="J2182" s="36"/>
    </row>
    <row r="2183" spans="10:10">
      <c r="J2183" s="36"/>
    </row>
    <row r="2184" spans="10:10">
      <c r="J2184" s="36"/>
    </row>
    <row r="2185" spans="10:10">
      <c r="J2185" s="36"/>
    </row>
    <row r="2186" spans="10:10">
      <c r="J2186" s="36"/>
    </row>
    <row r="2187" spans="10:10">
      <c r="J2187" s="36"/>
    </row>
    <row r="2188" spans="10:10">
      <c r="J2188" s="36"/>
    </row>
    <row r="2189" spans="10:10">
      <c r="J2189" s="36"/>
    </row>
    <row r="2190" spans="10:10">
      <c r="J2190" s="36"/>
    </row>
    <row r="2191" spans="10:10">
      <c r="J2191" s="36"/>
    </row>
    <row r="2192" spans="10:10">
      <c r="J2192" s="36"/>
    </row>
    <row r="2193" spans="10:10">
      <c r="J2193" s="36"/>
    </row>
    <row r="2194" spans="10:10">
      <c r="J2194" s="36"/>
    </row>
    <row r="2195" spans="10:10">
      <c r="J2195" s="36"/>
    </row>
    <row r="2196" spans="10:10">
      <c r="J2196" s="36"/>
    </row>
    <row r="2197" spans="10:10">
      <c r="J2197" s="36"/>
    </row>
    <row r="2198" spans="10:10">
      <c r="J2198" s="36"/>
    </row>
    <row r="2199" spans="10:10">
      <c r="J2199" s="36"/>
    </row>
    <row r="2200" spans="10:10">
      <c r="J2200" s="36"/>
    </row>
    <row r="2201" spans="10:10">
      <c r="J2201" s="36"/>
    </row>
    <row r="2202" spans="10:10">
      <c r="J2202" s="36"/>
    </row>
    <row r="2203" spans="10:10">
      <c r="J2203" s="36"/>
    </row>
    <row r="2204" spans="10:10">
      <c r="J2204" s="36"/>
    </row>
    <row r="2205" spans="10:10">
      <c r="J2205" s="36"/>
    </row>
    <row r="2206" spans="10:10">
      <c r="J2206" s="36"/>
    </row>
    <row r="2207" spans="10:10">
      <c r="J2207" s="36"/>
    </row>
    <row r="2208" spans="10:10">
      <c r="J2208" s="36"/>
    </row>
    <row r="2209" spans="10:10">
      <c r="J2209" s="36"/>
    </row>
    <row r="2210" spans="10:10">
      <c r="J2210" s="36"/>
    </row>
    <row r="2211" spans="10:10">
      <c r="J2211" s="36"/>
    </row>
    <row r="2212" spans="10:10">
      <c r="J2212" s="36"/>
    </row>
    <row r="2213" spans="10:10">
      <c r="J2213" s="36"/>
    </row>
    <row r="2214" spans="10:10">
      <c r="J2214" s="36"/>
    </row>
    <row r="2215" spans="10:10">
      <c r="J2215" s="36"/>
    </row>
    <row r="2216" spans="10:10">
      <c r="J2216" s="36"/>
    </row>
    <row r="2217" spans="10:10">
      <c r="J2217" s="36"/>
    </row>
    <row r="2218" spans="10:10">
      <c r="J2218" s="36"/>
    </row>
    <row r="2219" spans="10:10">
      <c r="J2219" s="36"/>
    </row>
    <row r="2220" spans="10:10">
      <c r="J2220" s="36"/>
    </row>
    <row r="2221" spans="10:10">
      <c r="J2221" s="36"/>
    </row>
    <row r="2222" spans="10:10">
      <c r="J2222" s="36"/>
    </row>
    <row r="2223" spans="10:10">
      <c r="J2223" s="36"/>
    </row>
    <row r="2224" spans="10:10">
      <c r="J2224" s="36"/>
    </row>
    <row r="2225" spans="10:10">
      <c r="J2225" s="36"/>
    </row>
    <row r="2226" spans="10:10">
      <c r="J2226" s="36"/>
    </row>
    <row r="2227" spans="10:10">
      <c r="J2227" s="36"/>
    </row>
    <row r="2228" spans="10:10">
      <c r="J2228" s="36"/>
    </row>
    <row r="2229" spans="10:10">
      <c r="J2229" s="36"/>
    </row>
    <row r="2230" spans="10:10">
      <c r="J2230" s="36"/>
    </row>
    <row r="2231" spans="10:10">
      <c r="J2231" s="36"/>
    </row>
    <row r="2232" spans="10:10">
      <c r="J2232" s="36"/>
    </row>
    <row r="2233" spans="10:10">
      <c r="J2233" s="36"/>
    </row>
    <row r="2234" spans="10:10">
      <c r="J2234" s="36"/>
    </row>
    <row r="2235" spans="10:10">
      <c r="J2235" s="36"/>
    </row>
    <row r="2236" spans="10:10">
      <c r="J2236" s="36"/>
    </row>
    <row r="2237" spans="10:10">
      <c r="J2237" s="36"/>
    </row>
    <row r="2238" spans="10:10">
      <c r="J2238" s="36"/>
    </row>
    <row r="2239" spans="10:10">
      <c r="J2239" s="36"/>
    </row>
    <row r="2240" spans="10:10">
      <c r="J2240" s="36"/>
    </row>
    <row r="2241" spans="10:10">
      <c r="J2241" s="36"/>
    </row>
    <row r="2242" spans="10:10">
      <c r="J2242" s="36"/>
    </row>
    <row r="2243" spans="10:10">
      <c r="J2243" s="36"/>
    </row>
    <row r="2244" spans="10:10">
      <c r="J2244" s="36"/>
    </row>
    <row r="2245" spans="10:10">
      <c r="J2245" s="36"/>
    </row>
    <row r="2246" spans="10:10">
      <c r="J2246" s="36"/>
    </row>
    <row r="2247" spans="10:10">
      <c r="J2247" s="36"/>
    </row>
    <row r="2248" spans="10:10">
      <c r="J2248" s="36"/>
    </row>
    <row r="2249" spans="10:10">
      <c r="J2249" s="36"/>
    </row>
    <row r="2250" spans="10:10">
      <c r="J2250" s="36"/>
    </row>
    <row r="2251" spans="10:10">
      <c r="J2251" s="36"/>
    </row>
    <row r="2252" spans="10:10">
      <c r="J2252" s="36"/>
    </row>
    <row r="2253" spans="10:10">
      <c r="J2253" s="36"/>
    </row>
    <row r="2254" spans="10:10">
      <c r="J2254" s="36"/>
    </row>
    <row r="2255" spans="10:10">
      <c r="J2255" s="36"/>
    </row>
    <row r="2256" spans="10:10">
      <c r="J2256" s="36"/>
    </row>
    <row r="2257" spans="10:10">
      <c r="J2257" s="36"/>
    </row>
    <row r="2258" spans="10:10">
      <c r="J2258" s="36"/>
    </row>
    <row r="2259" spans="10:10">
      <c r="J2259" s="36"/>
    </row>
    <row r="2260" spans="10:10">
      <c r="J2260" s="36"/>
    </row>
    <row r="2261" spans="10:10">
      <c r="J2261" s="36"/>
    </row>
    <row r="2262" spans="10:10">
      <c r="J2262" s="36"/>
    </row>
    <row r="2263" spans="10:10">
      <c r="J2263" s="36"/>
    </row>
    <row r="2264" spans="10:10">
      <c r="J2264" s="36"/>
    </row>
    <row r="2265" spans="10:10">
      <c r="J2265" s="36"/>
    </row>
    <row r="2266" spans="10:10">
      <c r="J2266" s="36"/>
    </row>
    <row r="2267" spans="10:10">
      <c r="J2267" s="36"/>
    </row>
    <row r="2268" spans="10:10">
      <c r="J2268" s="36"/>
    </row>
    <row r="2269" spans="10:10">
      <c r="J2269" s="36"/>
    </row>
    <row r="2270" spans="10:10">
      <c r="J2270" s="36"/>
    </row>
    <row r="2271" spans="10:10">
      <c r="J2271" s="36"/>
    </row>
    <row r="2272" spans="10:10">
      <c r="J2272" s="36"/>
    </row>
    <row r="2273" spans="10:10">
      <c r="J2273" s="36"/>
    </row>
    <row r="2274" spans="10:10">
      <c r="J2274" s="36"/>
    </row>
    <row r="2275" spans="10:10">
      <c r="J2275" s="36"/>
    </row>
    <row r="2276" spans="10:10">
      <c r="J2276" s="36"/>
    </row>
    <row r="2277" spans="10:10">
      <c r="J2277" s="36"/>
    </row>
    <row r="2278" spans="10:10">
      <c r="J2278" s="36"/>
    </row>
    <row r="2279" spans="10:10">
      <c r="J2279" s="36"/>
    </row>
    <row r="2280" spans="10:10">
      <c r="J2280" s="36"/>
    </row>
    <row r="2281" spans="10:10">
      <c r="J2281" s="36"/>
    </row>
    <row r="2282" spans="10:10">
      <c r="J2282" s="36"/>
    </row>
    <row r="2283" spans="10:10">
      <c r="J2283" s="36"/>
    </row>
    <row r="2284" spans="10:10">
      <c r="J2284" s="36"/>
    </row>
    <row r="2285" spans="10:10">
      <c r="J2285" s="36"/>
    </row>
    <row r="2286" spans="10:10">
      <c r="J2286" s="36"/>
    </row>
    <row r="2287" spans="10:10">
      <c r="J2287" s="36"/>
    </row>
    <row r="2288" spans="10:10">
      <c r="J2288" s="36"/>
    </row>
    <row r="2289" spans="10:10">
      <c r="J2289" s="36"/>
    </row>
    <row r="2290" spans="10:10">
      <c r="J2290" s="36"/>
    </row>
    <row r="2291" spans="10:10">
      <c r="J2291" s="36"/>
    </row>
    <row r="2292" spans="10:10">
      <c r="J2292" s="36"/>
    </row>
    <row r="2293" spans="10:10">
      <c r="J2293" s="36"/>
    </row>
    <row r="2294" spans="10:10">
      <c r="J2294" s="36"/>
    </row>
    <row r="2295" spans="10:10">
      <c r="J2295" s="36"/>
    </row>
    <row r="2296" spans="10:10">
      <c r="J2296" s="36"/>
    </row>
    <row r="2297" spans="10:10">
      <c r="J2297" s="36"/>
    </row>
    <row r="2298" spans="10:10">
      <c r="J2298" s="36"/>
    </row>
    <row r="2299" spans="10:10">
      <c r="J2299" s="36"/>
    </row>
    <row r="2300" spans="10:10">
      <c r="J2300" s="36"/>
    </row>
    <row r="2301" spans="10:10">
      <c r="J2301" s="36"/>
    </row>
    <row r="2302" spans="10:10">
      <c r="J2302" s="36"/>
    </row>
    <row r="2303" spans="10:10">
      <c r="J2303" s="36"/>
    </row>
    <row r="2304" spans="10:10">
      <c r="J2304" s="36"/>
    </row>
    <row r="2305" spans="10:10">
      <c r="J2305" s="36"/>
    </row>
    <row r="2306" spans="10:10">
      <c r="J2306" s="36"/>
    </row>
    <row r="2307" spans="10:10">
      <c r="J2307" s="36"/>
    </row>
    <row r="2308" spans="10:10">
      <c r="J2308" s="36"/>
    </row>
    <row r="2309" spans="10:10">
      <c r="J2309" s="36"/>
    </row>
    <row r="2310" spans="10:10">
      <c r="J2310" s="36"/>
    </row>
    <row r="2311" spans="10:10">
      <c r="J2311" s="36"/>
    </row>
    <row r="2312" spans="10:10">
      <c r="J2312" s="36"/>
    </row>
    <row r="2313" spans="10:10">
      <c r="J2313" s="36"/>
    </row>
    <row r="2314" spans="10:10">
      <c r="J2314" s="36"/>
    </row>
    <row r="2315" spans="10:10">
      <c r="J2315" s="36"/>
    </row>
    <row r="2316" spans="10:10">
      <c r="J2316" s="36"/>
    </row>
    <row r="2317" spans="10:10">
      <c r="J2317" s="36"/>
    </row>
    <row r="2318" spans="10:10">
      <c r="J2318" s="36"/>
    </row>
    <row r="2319" spans="10:10">
      <c r="J2319" s="36"/>
    </row>
    <row r="2320" spans="10:10">
      <c r="J2320" s="36"/>
    </row>
    <row r="2321" spans="10:10">
      <c r="J2321" s="36"/>
    </row>
    <row r="2322" spans="10:10">
      <c r="J2322" s="36"/>
    </row>
    <row r="2323" spans="10:10">
      <c r="J2323" s="36"/>
    </row>
    <row r="2324" spans="10:10">
      <c r="J2324" s="36"/>
    </row>
    <row r="2325" spans="10:10">
      <c r="J2325" s="36"/>
    </row>
    <row r="2326" spans="10:10">
      <c r="J2326" s="36"/>
    </row>
    <row r="2327" spans="10:10">
      <c r="J2327" s="36"/>
    </row>
    <row r="2328" spans="10:10">
      <c r="J2328" s="36"/>
    </row>
    <row r="2329" spans="10:10">
      <c r="J2329" s="36"/>
    </row>
    <row r="2330" spans="10:10">
      <c r="J2330" s="36"/>
    </row>
    <row r="2331" spans="10:10">
      <c r="J2331" s="36"/>
    </row>
    <row r="2332" spans="10:10">
      <c r="J2332" s="36"/>
    </row>
    <row r="2333" spans="10:10">
      <c r="J2333" s="36"/>
    </row>
    <row r="2334" spans="10:10">
      <c r="J2334" s="36"/>
    </row>
    <row r="2335" spans="10:10">
      <c r="J2335" s="36"/>
    </row>
    <row r="2336" spans="10:10">
      <c r="J2336" s="36"/>
    </row>
    <row r="2337" spans="10:10">
      <c r="J2337" s="36"/>
    </row>
    <row r="2338" spans="10:10">
      <c r="J2338" s="36"/>
    </row>
    <row r="2339" spans="10:10">
      <c r="J2339" s="36"/>
    </row>
    <row r="2340" spans="10:10">
      <c r="J2340" s="36"/>
    </row>
    <row r="2341" spans="10:10">
      <c r="J2341" s="36"/>
    </row>
    <row r="2342" spans="10:10">
      <c r="J2342" s="36"/>
    </row>
    <row r="2343" spans="10:10">
      <c r="J2343" s="36"/>
    </row>
    <row r="2344" spans="10:10">
      <c r="J2344" s="36"/>
    </row>
    <row r="2345" spans="10:10">
      <c r="J2345" s="36"/>
    </row>
    <row r="2346" spans="10:10">
      <c r="J2346" s="36"/>
    </row>
    <row r="2347" spans="10:10">
      <c r="J2347" s="36"/>
    </row>
    <row r="2348" spans="10:10">
      <c r="J2348" s="36"/>
    </row>
    <row r="2349" spans="10:10">
      <c r="J2349" s="36"/>
    </row>
    <row r="2350" spans="10:10">
      <c r="J2350" s="36"/>
    </row>
    <row r="2351" spans="10:10">
      <c r="J2351" s="36"/>
    </row>
    <row r="2352" spans="10:10">
      <c r="J2352" s="36"/>
    </row>
    <row r="2353" spans="10:10">
      <c r="J2353" s="36"/>
    </row>
    <row r="2354" spans="10:10">
      <c r="J2354" s="36"/>
    </row>
    <row r="2355" spans="10:10">
      <c r="J2355" s="36"/>
    </row>
    <row r="2356" spans="10:10">
      <c r="J2356" s="36"/>
    </row>
    <row r="2357" spans="10:10">
      <c r="J2357" s="36"/>
    </row>
    <row r="2358" spans="10:10">
      <c r="J2358" s="36"/>
    </row>
    <row r="2359" spans="10:10">
      <c r="J2359" s="36"/>
    </row>
    <row r="2360" spans="10:10">
      <c r="J2360" s="36"/>
    </row>
    <row r="2361" spans="10:10">
      <c r="J2361" s="36"/>
    </row>
    <row r="2362" spans="10:10">
      <c r="J2362" s="36"/>
    </row>
    <row r="2363" spans="10:10">
      <c r="J2363" s="36"/>
    </row>
    <row r="2364" spans="10:10">
      <c r="J2364" s="36"/>
    </row>
    <row r="2365" spans="10:10">
      <c r="J2365" s="36"/>
    </row>
    <row r="2366" spans="10:10">
      <c r="J2366" s="36"/>
    </row>
    <row r="2367" spans="10:10">
      <c r="J2367" s="36"/>
    </row>
    <row r="2368" spans="10:10">
      <c r="J2368" s="36"/>
    </row>
    <row r="2369" spans="10:10">
      <c r="J2369" s="36"/>
    </row>
    <row r="2370" spans="10:10">
      <c r="J2370" s="36"/>
    </row>
    <row r="2371" spans="10:10">
      <c r="J2371" s="36"/>
    </row>
    <row r="2372" spans="10:10">
      <c r="J2372" s="36"/>
    </row>
    <row r="2373" spans="10:10">
      <c r="J2373" s="36"/>
    </row>
    <row r="2374" spans="10:10">
      <c r="J2374" s="36"/>
    </row>
    <row r="2375" spans="10:10">
      <c r="J2375" s="36"/>
    </row>
    <row r="2376" spans="10:10">
      <c r="J2376" s="36"/>
    </row>
    <row r="2377" spans="10:10">
      <c r="J2377" s="36"/>
    </row>
    <row r="2378" spans="10:10">
      <c r="J2378" s="36"/>
    </row>
    <row r="2379" spans="10:10">
      <c r="J2379" s="36"/>
    </row>
    <row r="2380" spans="10:10">
      <c r="J2380" s="36"/>
    </row>
    <row r="2381" spans="10:10">
      <c r="J2381" s="36"/>
    </row>
    <row r="2382" spans="10:10">
      <c r="J2382" s="36"/>
    </row>
    <row r="2383" spans="10:10">
      <c r="J2383" s="36"/>
    </row>
    <row r="2384" spans="10:10">
      <c r="J2384" s="36"/>
    </row>
    <row r="2385" spans="10:10">
      <c r="J2385" s="36"/>
    </row>
    <row r="2386" spans="10:10">
      <c r="J2386" s="36"/>
    </row>
    <row r="2387" spans="10:10">
      <c r="J2387" s="36"/>
    </row>
    <row r="2388" spans="10:10">
      <c r="J2388" s="36"/>
    </row>
    <row r="2389" spans="10:10">
      <c r="J2389" s="36"/>
    </row>
    <row r="2390" spans="10:10">
      <c r="J2390" s="36"/>
    </row>
    <row r="2391" spans="10:10">
      <c r="J2391" s="36"/>
    </row>
    <row r="2392" spans="10:10">
      <c r="J2392" s="36"/>
    </row>
    <row r="2393" spans="10:10">
      <c r="J2393" s="36"/>
    </row>
    <row r="2394" spans="10:10">
      <c r="J2394" s="36"/>
    </row>
    <row r="2395" spans="10:10">
      <c r="J2395" s="36"/>
    </row>
    <row r="2396" spans="10:10">
      <c r="J2396" s="36"/>
    </row>
    <row r="2397" spans="10:10">
      <c r="J2397" s="36"/>
    </row>
    <row r="2398" spans="10:10">
      <c r="J2398" s="36"/>
    </row>
    <row r="2399" spans="10:10">
      <c r="J2399" s="36"/>
    </row>
    <row r="2400" spans="10:10">
      <c r="J2400" s="36"/>
    </row>
    <row r="2401" spans="10:10">
      <c r="J2401" s="36"/>
    </row>
    <row r="2402" spans="10:10">
      <c r="J2402" s="36"/>
    </row>
    <row r="2403" spans="10:10">
      <c r="J2403" s="36"/>
    </row>
    <row r="2404" spans="10:10">
      <c r="J2404" s="36"/>
    </row>
    <row r="2405" spans="10:10">
      <c r="J2405" s="36"/>
    </row>
    <row r="2406" spans="10:10">
      <c r="J2406" s="36"/>
    </row>
    <row r="2407" spans="10:10">
      <c r="J2407" s="36"/>
    </row>
    <row r="2408" spans="10:10">
      <c r="J2408" s="36"/>
    </row>
    <row r="2409" spans="10:10">
      <c r="J2409" s="36"/>
    </row>
    <row r="2410" spans="10:10">
      <c r="J2410" s="36"/>
    </row>
    <row r="2411" spans="10:10">
      <c r="J2411" s="36"/>
    </row>
    <row r="2412" spans="10:10">
      <c r="J2412" s="36"/>
    </row>
    <row r="2413" spans="10:10">
      <c r="J2413" s="36"/>
    </row>
    <row r="2414" spans="10:10">
      <c r="J2414" s="36"/>
    </row>
    <row r="2415" spans="10:10">
      <c r="J2415" s="36"/>
    </row>
    <row r="2416" spans="10:10">
      <c r="J2416" s="36"/>
    </row>
    <row r="2417" spans="10:10">
      <c r="J2417" s="36"/>
    </row>
    <row r="2418" spans="10:10">
      <c r="J2418" s="36"/>
    </row>
    <row r="2419" spans="10:10">
      <c r="J2419" s="36"/>
    </row>
    <row r="2420" spans="10:10">
      <c r="J2420" s="36"/>
    </row>
    <row r="2421" spans="10:10">
      <c r="J2421" s="36"/>
    </row>
    <row r="2422" spans="10:10">
      <c r="J2422" s="36"/>
    </row>
    <row r="2423" spans="10:10">
      <c r="J2423" s="36"/>
    </row>
    <row r="2424" spans="10:10">
      <c r="J2424" s="36"/>
    </row>
    <row r="2425" spans="10:10">
      <c r="J2425" s="36"/>
    </row>
    <row r="2426" spans="10:10">
      <c r="J2426" s="36"/>
    </row>
    <row r="2427" spans="10:10">
      <c r="J2427" s="36"/>
    </row>
    <row r="2428" spans="10:10">
      <c r="J2428" s="36"/>
    </row>
    <row r="2429" spans="10:10">
      <c r="J2429" s="36"/>
    </row>
    <row r="2430" spans="10:10">
      <c r="J2430" s="36"/>
    </row>
    <row r="2431" spans="10:10">
      <c r="J2431" s="36"/>
    </row>
    <row r="2432" spans="10:10">
      <c r="J2432" s="36"/>
    </row>
    <row r="2433" spans="10:10">
      <c r="J2433" s="36"/>
    </row>
    <row r="2434" spans="10:10">
      <c r="J2434" s="36"/>
    </row>
    <row r="2435" spans="10:10">
      <c r="J2435" s="36"/>
    </row>
    <row r="2436" spans="10:10">
      <c r="J2436" s="36"/>
    </row>
    <row r="2437" spans="10:10">
      <c r="J2437" s="36"/>
    </row>
    <row r="2438" spans="10:10">
      <c r="J2438" s="36"/>
    </row>
    <row r="2439" spans="10:10">
      <c r="J2439" s="36"/>
    </row>
    <row r="2440" spans="10:10">
      <c r="J2440" s="36"/>
    </row>
    <row r="2441" spans="10:10">
      <c r="J2441" s="36"/>
    </row>
    <row r="2442" spans="10:10">
      <c r="J2442" s="36"/>
    </row>
    <row r="2443" spans="10:10">
      <c r="J2443" s="36"/>
    </row>
    <row r="2444" spans="10:10">
      <c r="J2444" s="36"/>
    </row>
    <row r="2445" spans="10:10">
      <c r="J2445" s="36"/>
    </row>
    <row r="2446" spans="10:10">
      <c r="J2446" s="36"/>
    </row>
    <row r="2447" spans="10:10">
      <c r="J2447" s="36"/>
    </row>
    <row r="2448" spans="10:10">
      <c r="J2448" s="36"/>
    </row>
    <row r="2449" spans="10:10">
      <c r="J2449" s="36"/>
    </row>
    <row r="2450" spans="10:10">
      <c r="J2450" s="36"/>
    </row>
    <row r="2451" spans="10:10">
      <c r="J2451" s="36"/>
    </row>
    <row r="2452" spans="10:10">
      <c r="J2452" s="36"/>
    </row>
    <row r="2453" spans="10:10">
      <c r="J2453" s="36"/>
    </row>
    <row r="2454" spans="10:10">
      <c r="J2454" s="36"/>
    </row>
    <row r="2455" spans="10:10">
      <c r="J2455" s="36"/>
    </row>
    <row r="2456" spans="10:10">
      <c r="J2456" s="36"/>
    </row>
    <row r="2457" spans="10:10">
      <c r="J2457" s="36"/>
    </row>
    <row r="2458" spans="10:10">
      <c r="J2458" s="36"/>
    </row>
    <row r="2459" spans="10:10">
      <c r="J2459" s="36"/>
    </row>
    <row r="2460" spans="10:10">
      <c r="J2460" s="36"/>
    </row>
    <row r="2461" spans="10:10">
      <c r="J2461" s="36"/>
    </row>
    <row r="2462" spans="10:10">
      <c r="J2462" s="36"/>
    </row>
    <row r="2463" spans="10:10">
      <c r="J2463" s="36"/>
    </row>
    <row r="2464" spans="10:10">
      <c r="J2464" s="36"/>
    </row>
    <row r="2465" spans="10:10">
      <c r="J2465" s="36"/>
    </row>
    <row r="2466" spans="10:10">
      <c r="J2466" s="36"/>
    </row>
    <row r="2467" spans="10:10">
      <c r="J2467" s="36"/>
    </row>
    <row r="2468" spans="10:10">
      <c r="J2468" s="36"/>
    </row>
    <row r="2469" spans="10:10">
      <c r="J2469" s="36"/>
    </row>
    <row r="2470" spans="10:10">
      <c r="J2470" s="36"/>
    </row>
    <row r="2471" spans="10:10">
      <c r="J2471" s="36"/>
    </row>
    <row r="2472" spans="10:10">
      <c r="J2472" s="36"/>
    </row>
    <row r="2473" spans="10:10">
      <c r="J2473" s="36"/>
    </row>
    <row r="2474" spans="10:10">
      <c r="J2474" s="36"/>
    </row>
    <row r="2475" spans="10:10">
      <c r="J2475" s="36"/>
    </row>
    <row r="2476" spans="10:10">
      <c r="J2476" s="36"/>
    </row>
    <row r="2477" spans="10:10">
      <c r="J2477" s="36"/>
    </row>
    <row r="2478" spans="10:10">
      <c r="J2478" s="36"/>
    </row>
    <row r="2479" spans="10:10">
      <c r="J2479" s="36"/>
    </row>
    <row r="2480" spans="10:10">
      <c r="J2480" s="36"/>
    </row>
    <row r="2481" spans="10:10">
      <c r="J2481" s="36"/>
    </row>
    <row r="2482" spans="10:10">
      <c r="J2482" s="36"/>
    </row>
    <row r="2483" spans="10:10">
      <c r="J2483" s="36"/>
    </row>
    <row r="2484" spans="10:10">
      <c r="J2484" s="36"/>
    </row>
    <row r="2485" spans="10:10">
      <c r="J2485" s="36"/>
    </row>
    <row r="2486" spans="10:10">
      <c r="J2486" s="36"/>
    </row>
    <row r="2487" spans="10:10">
      <c r="J2487" s="36"/>
    </row>
    <row r="2488" spans="10:10">
      <c r="J2488" s="36"/>
    </row>
    <row r="2489" spans="10:10">
      <c r="J2489" s="36"/>
    </row>
    <row r="2490" spans="10:10">
      <c r="J2490" s="36"/>
    </row>
    <row r="2491" spans="10:10">
      <c r="J2491" s="36"/>
    </row>
    <row r="2492" spans="10:10">
      <c r="J2492" s="36"/>
    </row>
    <row r="2493" spans="10:10">
      <c r="J2493" s="36"/>
    </row>
    <row r="2494" spans="10:10">
      <c r="J2494" s="36"/>
    </row>
    <row r="2495" spans="10:10">
      <c r="J2495" s="36"/>
    </row>
    <row r="2496" spans="10:10">
      <c r="J2496" s="36"/>
    </row>
    <row r="2497" spans="10:10">
      <c r="J2497" s="36"/>
    </row>
    <row r="2498" spans="10:10">
      <c r="J2498" s="36"/>
    </row>
    <row r="2499" spans="10:10">
      <c r="J2499" s="36"/>
    </row>
    <row r="2500" spans="10:10">
      <c r="J2500" s="36"/>
    </row>
    <row r="2501" spans="10:10">
      <c r="J2501" s="36"/>
    </row>
    <row r="2502" spans="10:10">
      <c r="J2502" s="36"/>
    </row>
    <row r="2503" spans="10:10">
      <c r="J2503" s="36"/>
    </row>
    <row r="2504" spans="10:10">
      <c r="J2504" s="36"/>
    </row>
    <row r="2505" spans="10:10">
      <c r="J2505" s="36"/>
    </row>
    <row r="2506" spans="10:10">
      <c r="J2506" s="36"/>
    </row>
    <row r="2507" spans="10:10">
      <c r="J2507" s="36"/>
    </row>
    <row r="2508" spans="10:10">
      <c r="J2508" s="36"/>
    </row>
    <row r="2509" spans="10:10">
      <c r="J2509" s="36"/>
    </row>
    <row r="2510" spans="10:10">
      <c r="J2510" s="36"/>
    </row>
    <row r="2511" spans="10:10">
      <c r="J2511" s="36"/>
    </row>
    <row r="2512" spans="10:10">
      <c r="J2512" s="36"/>
    </row>
    <row r="2513" spans="10:10">
      <c r="J2513" s="36"/>
    </row>
    <row r="2514" spans="10:10">
      <c r="J2514" s="36"/>
    </row>
    <row r="2515" spans="10:10">
      <c r="J2515" s="36"/>
    </row>
    <row r="2516" spans="10:10">
      <c r="J2516" s="36"/>
    </row>
    <row r="2517" spans="10:10">
      <c r="J2517" s="36"/>
    </row>
    <row r="2518" spans="10:10">
      <c r="J2518" s="36"/>
    </row>
    <row r="2519" spans="10:10">
      <c r="J2519" s="36"/>
    </row>
    <row r="2520" spans="10:10">
      <c r="J2520" s="36"/>
    </row>
    <row r="2521" spans="10:10">
      <c r="J2521" s="36"/>
    </row>
    <row r="2522" spans="10:10">
      <c r="J2522" s="36"/>
    </row>
    <row r="2523" spans="10:10">
      <c r="J2523" s="36"/>
    </row>
    <row r="2524" spans="10:10">
      <c r="J2524" s="36"/>
    </row>
    <row r="2525" spans="10:10">
      <c r="J2525" s="36"/>
    </row>
    <row r="2526" spans="10:10">
      <c r="J2526" s="36"/>
    </row>
    <row r="2527" spans="10:10">
      <c r="J2527" s="36"/>
    </row>
    <row r="2528" spans="10:10">
      <c r="J2528" s="36"/>
    </row>
    <row r="2529" spans="10:10">
      <c r="J2529" s="36"/>
    </row>
    <row r="2530" spans="10:10">
      <c r="J2530" s="36"/>
    </row>
    <row r="2531" spans="10:10">
      <c r="J2531" s="36"/>
    </row>
    <row r="2532" spans="10:10">
      <c r="J2532" s="36"/>
    </row>
    <row r="2533" spans="10:10">
      <c r="J2533" s="36"/>
    </row>
    <row r="2534" spans="10:10">
      <c r="J2534" s="36"/>
    </row>
    <row r="2535" spans="10:10">
      <c r="J2535" s="36"/>
    </row>
    <row r="2536" spans="10:10">
      <c r="J2536" s="36"/>
    </row>
    <row r="2537" spans="10:10">
      <c r="J2537" s="36"/>
    </row>
    <row r="2538" spans="10:10">
      <c r="J2538" s="36"/>
    </row>
    <row r="2539" spans="10:10">
      <c r="J2539" s="36"/>
    </row>
    <row r="2540" spans="10:10">
      <c r="J2540" s="36"/>
    </row>
    <row r="2541" spans="10:10">
      <c r="J2541" s="36"/>
    </row>
    <row r="2542" spans="10:10">
      <c r="J2542" s="36"/>
    </row>
    <row r="2543" spans="10:10">
      <c r="J2543" s="36"/>
    </row>
    <row r="2544" spans="10:10">
      <c r="J2544" s="36"/>
    </row>
    <row r="2545" spans="10:10">
      <c r="J2545" s="36"/>
    </row>
    <row r="2546" spans="10:10">
      <c r="J2546" s="36"/>
    </row>
    <row r="2547" spans="10:10">
      <c r="J2547" s="36"/>
    </row>
    <row r="2548" spans="10:10">
      <c r="J2548" s="36"/>
    </row>
    <row r="2549" spans="10:10">
      <c r="J2549" s="36"/>
    </row>
    <row r="2550" spans="10:10">
      <c r="J2550" s="36"/>
    </row>
    <row r="2551" spans="10:10">
      <c r="J2551" s="36"/>
    </row>
    <row r="2552" spans="10:10">
      <c r="J2552" s="36"/>
    </row>
    <row r="2553" spans="10:10">
      <c r="J2553" s="36"/>
    </row>
    <row r="2554" spans="10:10">
      <c r="J2554" s="36"/>
    </row>
    <row r="2555" spans="10:10">
      <c r="J2555" s="36"/>
    </row>
    <row r="2556" spans="10:10">
      <c r="J2556" s="36"/>
    </row>
    <row r="2557" spans="10:10">
      <c r="J2557" s="36"/>
    </row>
    <row r="2558" spans="10:10">
      <c r="J2558" s="36"/>
    </row>
    <row r="2559" spans="10:10">
      <c r="J2559" s="36"/>
    </row>
    <row r="2560" spans="10:10">
      <c r="J2560" s="36"/>
    </row>
    <row r="2561" spans="10:10">
      <c r="J2561" s="36"/>
    </row>
    <row r="2562" spans="10:10">
      <c r="J2562" s="36"/>
    </row>
    <row r="2563" spans="10:10">
      <c r="J2563" s="36"/>
    </row>
    <row r="2564" spans="10:10">
      <c r="J2564" s="36"/>
    </row>
    <row r="2565" spans="10:10">
      <c r="J2565" s="36"/>
    </row>
    <row r="2566" spans="10:10">
      <c r="J2566" s="36"/>
    </row>
    <row r="2567" spans="10:10">
      <c r="J2567" s="36"/>
    </row>
    <row r="2568" spans="10:10">
      <c r="J2568" s="36"/>
    </row>
    <row r="2569" spans="10:10">
      <c r="J2569" s="36"/>
    </row>
    <row r="2570" spans="10:10">
      <c r="J2570" s="36"/>
    </row>
    <row r="2571" spans="10:10">
      <c r="J2571" s="36"/>
    </row>
    <row r="2572" spans="10:10">
      <c r="J2572" s="36"/>
    </row>
    <row r="2573" spans="10:10">
      <c r="J2573" s="36"/>
    </row>
    <row r="2574" spans="10:10">
      <c r="J2574" s="36"/>
    </row>
    <row r="2575" spans="10:10">
      <c r="J2575" s="36"/>
    </row>
    <row r="2576" spans="10:10">
      <c r="J2576" s="36"/>
    </row>
    <row r="2577" spans="10:10">
      <c r="J2577" s="36"/>
    </row>
    <row r="2578" spans="10:10">
      <c r="J2578" s="36"/>
    </row>
    <row r="2579" spans="10:10">
      <c r="J2579" s="36"/>
    </row>
    <row r="2580" spans="10:10">
      <c r="J2580" s="36"/>
    </row>
    <row r="2581" spans="10:10">
      <c r="J2581" s="36"/>
    </row>
    <row r="2582" spans="10:10">
      <c r="J2582" s="36"/>
    </row>
    <row r="2583" spans="10:10">
      <c r="J2583" s="36"/>
    </row>
    <row r="2584" spans="10:10">
      <c r="J2584" s="36"/>
    </row>
    <row r="2585" spans="10:10">
      <c r="J2585" s="36"/>
    </row>
    <row r="2586" spans="10:10">
      <c r="J2586" s="36"/>
    </row>
    <row r="2587" spans="10:10">
      <c r="J2587" s="36"/>
    </row>
    <row r="2588" spans="10:10">
      <c r="J2588" s="36"/>
    </row>
    <row r="2589" spans="10:10">
      <c r="J2589" s="36"/>
    </row>
    <row r="2590" spans="10:10">
      <c r="J2590" s="36"/>
    </row>
    <row r="2591" spans="10:10">
      <c r="J2591" s="36"/>
    </row>
    <row r="2592" spans="10:10">
      <c r="J2592" s="36"/>
    </row>
    <row r="2593" spans="10:10">
      <c r="J2593" s="36"/>
    </row>
    <row r="2594" spans="10:10">
      <c r="J2594" s="36"/>
    </row>
    <row r="2595" spans="10:10">
      <c r="J2595" s="36"/>
    </row>
    <row r="2596" spans="10:10">
      <c r="J2596" s="36"/>
    </row>
    <row r="2597" spans="10:10">
      <c r="J2597" s="36"/>
    </row>
    <row r="2598" spans="10:10">
      <c r="J2598" s="36"/>
    </row>
    <row r="2599" spans="10:10">
      <c r="J2599" s="36"/>
    </row>
    <row r="2600" spans="10:10">
      <c r="J2600" s="36"/>
    </row>
    <row r="2601" spans="10:10">
      <c r="J2601" s="36"/>
    </row>
    <row r="2602" spans="10:10">
      <c r="J2602" s="36"/>
    </row>
    <row r="2603" spans="10:10">
      <c r="J2603" s="36"/>
    </row>
    <row r="2604" spans="10:10">
      <c r="J2604" s="36"/>
    </row>
    <row r="2605" spans="10:10">
      <c r="J2605" s="36"/>
    </row>
    <row r="2606" spans="10:10">
      <c r="J2606" s="36"/>
    </row>
    <row r="2607" spans="10:10">
      <c r="J2607" s="36"/>
    </row>
    <row r="2608" spans="10:10">
      <c r="J2608" s="36"/>
    </row>
    <row r="2609" spans="10:10">
      <c r="J2609" s="36"/>
    </row>
    <row r="2610" spans="10:10">
      <c r="J2610" s="36"/>
    </row>
    <row r="2611" spans="10:10">
      <c r="J2611" s="36"/>
    </row>
    <row r="2612" spans="10:10">
      <c r="J2612" s="36"/>
    </row>
    <row r="2613" spans="10:10">
      <c r="J2613" s="36"/>
    </row>
    <row r="2614" spans="10:10">
      <c r="J2614" s="36"/>
    </row>
    <row r="2615" spans="10:10">
      <c r="J2615" s="36"/>
    </row>
    <row r="2616" spans="10:10">
      <c r="J2616" s="36"/>
    </row>
    <row r="2617" spans="10:10">
      <c r="J2617" s="36"/>
    </row>
    <row r="2618" spans="10:10">
      <c r="J2618" s="36"/>
    </row>
    <row r="2619" spans="10:10">
      <c r="J2619" s="36"/>
    </row>
    <row r="2620" spans="10:10">
      <c r="J2620" s="36"/>
    </row>
    <row r="2621" spans="10:10">
      <c r="J2621" s="36"/>
    </row>
    <row r="2622" spans="10:10">
      <c r="J2622" s="36"/>
    </row>
    <row r="2623" spans="10:10">
      <c r="J2623" s="36"/>
    </row>
    <row r="2624" spans="10:10">
      <c r="J2624" s="36"/>
    </row>
    <row r="2625" spans="10:10">
      <c r="J2625" s="36"/>
    </row>
    <row r="2626" spans="10:10">
      <c r="J2626" s="36"/>
    </row>
    <row r="2627" spans="10:10">
      <c r="J2627" s="36"/>
    </row>
    <row r="2628" spans="10:10">
      <c r="J2628" s="36"/>
    </row>
    <row r="2629" spans="10:10">
      <c r="J2629" s="36"/>
    </row>
    <row r="2630" spans="10:10">
      <c r="J2630" s="36"/>
    </row>
    <row r="2631" spans="10:10">
      <c r="J2631" s="36"/>
    </row>
    <row r="2632" spans="10:10">
      <c r="J2632" s="36"/>
    </row>
    <row r="2633" spans="10:10">
      <c r="J2633" s="36"/>
    </row>
    <row r="2634" spans="10:10">
      <c r="J2634" s="36"/>
    </row>
    <row r="2635" spans="10:10">
      <c r="J2635" s="36"/>
    </row>
    <row r="2636" spans="10:10">
      <c r="J2636" s="36"/>
    </row>
    <row r="2637" spans="10:10">
      <c r="J2637" s="36"/>
    </row>
    <row r="2638" spans="10:10">
      <c r="J2638" s="36"/>
    </row>
    <row r="2639" spans="10:10">
      <c r="J2639" s="36"/>
    </row>
    <row r="2640" spans="10:10">
      <c r="J2640" s="36"/>
    </row>
    <row r="2641" spans="10:10">
      <c r="J2641" s="36"/>
    </row>
    <row r="2642" spans="10:10">
      <c r="J2642" s="36"/>
    </row>
    <row r="2643" spans="10:10">
      <c r="J2643" s="36"/>
    </row>
    <row r="2644" spans="10:10">
      <c r="J2644" s="36"/>
    </row>
    <row r="2645" spans="10:10">
      <c r="J2645" s="36"/>
    </row>
    <row r="2646" spans="10:10">
      <c r="J2646" s="36"/>
    </row>
    <row r="2647" spans="10:10">
      <c r="J2647" s="36"/>
    </row>
    <row r="2648" spans="10:10">
      <c r="J2648" s="36"/>
    </row>
    <row r="2649" spans="10:10">
      <c r="J2649" s="36"/>
    </row>
    <row r="2650" spans="10:10">
      <c r="J2650" s="36"/>
    </row>
    <row r="2651" spans="10:10">
      <c r="J2651" s="36"/>
    </row>
    <row r="2652" spans="10:10">
      <c r="J2652" s="36"/>
    </row>
    <row r="2653" spans="10:10">
      <c r="J2653" s="36"/>
    </row>
    <row r="2654" spans="10:10">
      <c r="J2654" s="36"/>
    </row>
    <row r="2655" spans="10:10">
      <c r="J2655" s="36"/>
    </row>
    <row r="2656" spans="10:10">
      <c r="J2656" s="36"/>
    </row>
    <row r="2657" spans="10:10">
      <c r="J2657" s="36"/>
    </row>
    <row r="2658" spans="10:10">
      <c r="J2658" s="36"/>
    </row>
    <row r="2659" spans="10:10">
      <c r="J2659" s="36"/>
    </row>
    <row r="2660" spans="10:10">
      <c r="J2660" s="36"/>
    </row>
    <row r="2661" spans="10:10">
      <c r="J2661" s="36"/>
    </row>
    <row r="2662" spans="10:10">
      <c r="J2662" s="36"/>
    </row>
    <row r="2663" spans="10:10">
      <c r="J2663" s="36"/>
    </row>
    <row r="2664" spans="10:10">
      <c r="J2664" s="36"/>
    </row>
    <row r="2665" spans="10:10">
      <c r="J2665" s="36"/>
    </row>
    <row r="2666" spans="10:10">
      <c r="J2666" s="36"/>
    </row>
    <row r="2667" spans="10:10">
      <c r="J2667" s="36"/>
    </row>
    <row r="2668" spans="10:10">
      <c r="J2668" s="36"/>
    </row>
    <row r="2669" spans="10:10">
      <c r="J2669" s="36"/>
    </row>
    <row r="2670" spans="10:10">
      <c r="J2670" s="36"/>
    </row>
    <row r="2671" spans="10:10">
      <c r="J2671" s="36"/>
    </row>
    <row r="2672" spans="10:10">
      <c r="J2672" s="36"/>
    </row>
    <row r="2673" spans="10:10">
      <c r="J2673" s="36"/>
    </row>
    <row r="2674" spans="10:10">
      <c r="J2674" s="36"/>
    </row>
    <row r="2675" spans="10:10">
      <c r="J2675" s="36"/>
    </row>
    <row r="2676" spans="10:10">
      <c r="J2676" s="36"/>
    </row>
    <row r="2677" spans="10:10">
      <c r="J2677" s="36"/>
    </row>
    <row r="2678" spans="10:10">
      <c r="J2678" s="36"/>
    </row>
    <row r="2679" spans="10:10">
      <c r="J2679" s="36"/>
    </row>
    <row r="2680" spans="10:10">
      <c r="J2680" s="36"/>
    </row>
    <row r="2681" spans="10:10">
      <c r="J2681" s="36"/>
    </row>
    <row r="2682" spans="10:10">
      <c r="J2682" s="36"/>
    </row>
    <row r="2683" spans="10:10">
      <c r="J2683" s="36"/>
    </row>
    <row r="2684" spans="10:10">
      <c r="J2684" s="36"/>
    </row>
    <row r="2685" spans="10:10">
      <c r="J2685" s="36"/>
    </row>
    <row r="2686" spans="10:10">
      <c r="J2686" s="36"/>
    </row>
    <row r="2687" spans="10:10">
      <c r="J2687" s="36"/>
    </row>
    <row r="2688" spans="10:10">
      <c r="J2688" s="36"/>
    </row>
    <row r="2689" spans="10:10">
      <c r="J2689" s="36"/>
    </row>
    <row r="2690" spans="10:10">
      <c r="J2690" s="36"/>
    </row>
    <row r="2691" spans="10:10">
      <c r="J2691" s="36"/>
    </row>
    <row r="2692" spans="10:10">
      <c r="J2692" s="36"/>
    </row>
    <row r="2693" spans="10:10">
      <c r="J2693" s="36"/>
    </row>
    <row r="2694" spans="10:10">
      <c r="J2694" s="36"/>
    </row>
    <row r="2695" spans="10:10">
      <c r="J2695" s="36"/>
    </row>
    <row r="2696" spans="10:10">
      <c r="J2696" s="36"/>
    </row>
    <row r="2697" spans="10:10">
      <c r="J2697" s="36"/>
    </row>
    <row r="2698" spans="10:10">
      <c r="J2698" s="36"/>
    </row>
    <row r="2699" spans="10:10">
      <c r="J2699" s="36"/>
    </row>
    <row r="2700" spans="10:10">
      <c r="J2700" s="36"/>
    </row>
    <row r="2701" spans="10:10">
      <c r="J2701" s="36"/>
    </row>
    <row r="2702" spans="10:10">
      <c r="J2702" s="36"/>
    </row>
    <row r="2703" spans="10:10">
      <c r="J2703" s="36"/>
    </row>
    <row r="2704" spans="10:10">
      <c r="J2704" s="36"/>
    </row>
    <row r="2705" spans="10:10">
      <c r="J2705" s="36"/>
    </row>
    <row r="2706" spans="10:10">
      <c r="J2706" s="36"/>
    </row>
    <row r="2707" spans="10:10">
      <c r="J2707" s="36"/>
    </row>
    <row r="2708" spans="10:10">
      <c r="J2708" s="36"/>
    </row>
    <row r="2709" spans="10:10">
      <c r="J2709" s="36"/>
    </row>
    <row r="2710" spans="10:10">
      <c r="J2710" s="36"/>
    </row>
    <row r="2711" spans="10:10">
      <c r="J2711" s="36"/>
    </row>
    <row r="2712" spans="10:10">
      <c r="J2712" s="36"/>
    </row>
    <row r="2713" spans="10:10">
      <c r="J2713" s="36"/>
    </row>
    <row r="2714" spans="10:10">
      <c r="J2714" s="36"/>
    </row>
    <row r="2715" spans="10:10">
      <c r="J2715" s="36"/>
    </row>
    <row r="2716" spans="10:10">
      <c r="J2716" s="36"/>
    </row>
    <row r="2717" spans="10:10">
      <c r="J2717" s="36"/>
    </row>
    <row r="2718" spans="10:10">
      <c r="J2718" s="36"/>
    </row>
    <row r="2719" spans="10:10">
      <c r="J2719" s="36"/>
    </row>
    <row r="2720" spans="10:10">
      <c r="J2720" s="36"/>
    </row>
    <row r="2721" spans="10:10">
      <c r="J2721" s="36"/>
    </row>
    <row r="2722" spans="10:10">
      <c r="J2722" s="36"/>
    </row>
    <row r="2723" spans="10:10">
      <c r="J2723" s="36"/>
    </row>
    <row r="2724" spans="10:10">
      <c r="J2724" s="36"/>
    </row>
    <row r="2725" spans="10:10">
      <c r="J2725" s="36"/>
    </row>
    <row r="2726" spans="10:10">
      <c r="J2726" s="36"/>
    </row>
    <row r="2727" spans="10:10">
      <c r="J2727" s="36"/>
    </row>
    <row r="2728" spans="10:10">
      <c r="J2728" s="36"/>
    </row>
    <row r="2729" spans="10:10">
      <c r="J2729" s="36"/>
    </row>
    <row r="2730" spans="10:10">
      <c r="J2730" s="36"/>
    </row>
    <row r="2731" spans="10:10">
      <c r="J2731" s="36"/>
    </row>
    <row r="2732" spans="10:10">
      <c r="J2732" s="36"/>
    </row>
    <row r="2733" spans="10:10">
      <c r="J2733" s="36"/>
    </row>
    <row r="2734" spans="10:10">
      <c r="J2734" s="36"/>
    </row>
    <row r="2735" spans="10:10">
      <c r="J2735" s="36"/>
    </row>
    <row r="2736" spans="10:10">
      <c r="J2736" s="36"/>
    </row>
    <row r="2737" spans="10:10">
      <c r="J2737" s="36"/>
    </row>
    <row r="2738" spans="10:10">
      <c r="J2738" s="36"/>
    </row>
    <row r="2739" spans="10:10">
      <c r="J2739" s="36"/>
    </row>
    <row r="2740" spans="10:10">
      <c r="J2740" s="36"/>
    </row>
    <row r="2741" spans="10:10">
      <c r="J2741" s="36"/>
    </row>
    <row r="2742" spans="10:10">
      <c r="J2742" s="36"/>
    </row>
    <row r="2743" spans="10:10">
      <c r="J2743" s="36"/>
    </row>
    <row r="2744" spans="10:10">
      <c r="J2744" s="36"/>
    </row>
    <row r="2745" spans="10:10">
      <c r="J2745" s="36"/>
    </row>
    <row r="2746" spans="10:10">
      <c r="J2746" s="36"/>
    </row>
    <row r="2747" spans="10:10">
      <c r="J2747" s="36"/>
    </row>
    <row r="2748" spans="10:10">
      <c r="J2748" s="36"/>
    </row>
    <row r="2749" spans="10:10">
      <c r="J2749" s="36"/>
    </row>
    <row r="2750" spans="10:10">
      <c r="J2750" s="36"/>
    </row>
    <row r="2751" spans="10:10">
      <c r="J2751" s="36"/>
    </row>
    <row r="2752" spans="10:10">
      <c r="J2752" s="36"/>
    </row>
    <row r="2753" spans="10:10">
      <c r="J2753" s="36"/>
    </row>
    <row r="2754" spans="10:10">
      <c r="J2754" s="36"/>
    </row>
    <row r="2755" spans="10:10">
      <c r="J2755" s="36"/>
    </row>
    <row r="2756" spans="10:10">
      <c r="J2756" s="36"/>
    </row>
    <row r="2757" spans="10:10">
      <c r="J2757" s="36"/>
    </row>
    <row r="2758" spans="10:10">
      <c r="J2758" s="36"/>
    </row>
    <row r="2759" spans="10:10">
      <c r="J2759" s="36"/>
    </row>
    <row r="2760" spans="10:10">
      <c r="J2760" s="36"/>
    </row>
    <row r="2761" spans="10:10">
      <c r="J2761" s="36"/>
    </row>
    <row r="2762" spans="10:10">
      <c r="J2762" s="36"/>
    </row>
    <row r="2763" spans="10:10">
      <c r="J2763" s="36"/>
    </row>
    <row r="2764" spans="10:10">
      <c r="J2764" s="36"/>
    </row>
    <row r="2765" spans="10:10">
      <c r="J2765" s="36"/>
    </row>
    <row r="2766" spans="10:10">
      <c r="J2766" s="36"/>
    </row>
    <row r="2767" spans="10:10">
      <c r="J2767" s="36"/>
    </row>
    <row r="2768" spans="10:10">
      <c r="J2768" s="36"/>
    </row>
    <row r="2769" spans="10:10">
      <c r="J2769" s="36"/>
    </row>
    <row r="2770" spans="10:10">
      <c r="J2770" s="36"/>
    </row>
    <row r="2771" spans="10:10">
      <c r="J2771" s="36"/>
    </row>
    <row r="2772" spans="10:10">
      <c r="J2772" s="36"/>
    </row>
    <row r="2773" spans="10:10">
      <c r="J2773" s="36"/>
    </row>
    <row r="2774" spans="10:10">
      <c r="J2774" s="36"/>
    </row>
    <row r="2775" spans="10:10">
      <c r="J2775" s="36"/>
    </row>
    <row r="2776" spans="10:10">
      <c r="J2776" s="36"/>
    </row>
    <row r="2777" spans="10:10">
      <c r="J2777" s="36"/>
    </row>
    <row r="2778" spans="10:10">
      <c r="J2778" s="36"/>
    </row>
    <row r="2779" spans="10:10">
      <c r="J2779" s="36"/>
    </row>
    <row r="2780" spans="10:10">
      <c r="J2780" s="36"/>
    </row>
    <row r="2781" spans="10:10">
      <c r="J2781" s="36"/>
    </row>
    <row r="2782" spans="10:10">
      <c r="J2782" s="36"/>
    </row>
    <row r="2783" spans="10:10">
      <c r="J2783" s="36"/>
    </row>
    <row r="2784" spans="10:10">
      <c r="J2784" s="36"/>
    </row>
    <row r="2785" spans="10:10">
      <c r="J2785" s="36"/>
    </row>
    <row r="2786" spans="10:10">
      <c r="J2786" s="36"/>
    </row>
    <row r="2787" spans="10:10">
      <c r="J2787" s="36"/>
    </row>
    <row r="2788" spans="10:10">
      <c r="J2788" s="36"/>
    </row>
    <row r="2789" spans="10:10">
      <c r="J2789" s="36"/>
    </row>
    <row r="2790" spans="10:10">
      <c r="J2790" s="36"/>
    </row>
    <row r="2791" spans="10:10">
      <c r="J2791" s="36"/>
    </row>
    <row r="2792" spans="10:10">
      <c r="J2792" s="36"/>
    </row>
    <row r="2793" spans="10:10">
      <c r="J2793" s="36"/>
    </row>
    <row r="2794" spans="10:10">
      <c r="J2794" s="36"/>
    </row>
    <row r="2795" spans="10:10">
      <c r="J2795" s="36"/>
    </row>
    <row r="2796" spans="10:10">
      <c r="J2796" s="36"/>
    </row>
    <row r="2797" spans="10:10">
      <c r="J2797" s="36"/>
    </row>
    <row r="2798" spans="10:10">
      <c r="J2798" s="36"/>
    </row>
    <row r="2799" spans="10:10">
      <c r="J2799" s="36"/>
    </row>
    <row r="2800" spans="10:10">
      <c r="J2800" s="36"/>
    </row>
    <row r="2801" spans="10:10">
      <c r="J2801" s="36"/>
    </row>
    <row r="2802" spans="10:10">
      <c r="J2802" s="36"/>
    </row>
    <row r="2803" spans="10:10">
      <c r="J2803" s="36"/>
    </row>
    <row r="2804" spans="10:10">
      <c r="J2804" s="36"/>
    </row>
    <row r="2805" spans="10:10">
      <c r="J2805" s="36"/>
    </row>
    <row r="2806" spans="10:10">
      <c r="J2806" s="36"/>
    </row>
    <row r="2807" spans="10:10">
      <c r="J2807" s="36"/>
    </row>
    <row r="2808" spans="10:10">
      <c r="J2808" s="36"/>
    </row>
    <row r="2809" spans="10:10">
      <c r="J2809" s="36"/>
    </row>
    <row r="2810" spans="10:10">
      <c r="J2810" s="36"/>
    </row>
    <row r="2811" spans="10:10">
      <c r="J2811" s="36"/>
    </row>
    <row r="2812" spans="10:10">
      <c r="J2812" s="36"/>
    </row>
    <row r="2813" spans="10:10">
      <c r="J2813" s="36"/>
    </row>
    <row r="2814" spans="10:10">
      <c r="J2814" s="36"/>
    </row>
    <row r="2815" spans="10:10">
      <c r="J2815" s="36"/>
    </row>
    <row r="2816" spans="10:10">
      <c r="J2816" s="36"/>
    </row>
    <row r="2817" spans="10:10">
      <c r="J2817" s="36"/>
    </row>
    <row r="2818" spans="10:10">
      <c r="J2818" s="36"/>
    </row>
    <row r="2819" spans="10:10">
      <c r="J2819" s="36"/>
    </row>
    <row r="2820" spans="10:10">
      <c r="J2820" s="36"/>
    </row>
    <row r="2821" spans="10:10">
      <c r="J2821" s="36"/>
    </row>
    <row r="2822" spans="10:10">
      <c r="J2822" s="36"/>
    </row>
    <row r="2823" spans="10:10">
      <c r="J2823" s="36"/>
    </row>
    <row r="2824" spans="10:10">
      <c r="J2824" s="36"/>
    </row>
    <row r="2825" spans="10:10">
      <c r="J2825" s="36"/>
    </row>
    <row r="2826" spans="10:10">
      <c r="J2826" s="36"/>
    </row>
    <row r="2827" spans="10:10">
      <c r="J2827" s="36"/>
    </row>
    <row r="2828" spans="10:10">
      <c r="J2828" s="36"/>
    </row>
    <row r="2829" spans="10:10">
      <c r="J2829" s="36"/>
    </row>
    <row r="2830" spans="10:10">
      <c r="J2830" s="36"/>
    </row>
    <row r="2831" spans="10:10">
      <c r="J2831" s="36"/>
    </row>
    <row r="2832" spans="10:10">
      <c r="J2832" s="36"/>
    </row>
    <row r="2833" spans="10:10">
      <c r="J2833" s="36"/>
    </row>
    <row r="2834" spans="10:10">
      <c r="J2834" s="36"/>
    </row>
    <row r="2835" spans="10:10">
      <c r="J2835" s="36"/>
    </row>
    <row r="2836" spans="10:10">
      <c r="J2836" s="36"/>
    </row>
    <row r="2837" spans="10:10">
      <c r="J2837" s="36"/>
    </row>
    <row r="2838" spans="10:10">
      <c r="J2838" s="36"/>
    </row>
    <row r="2839" spans="10:10">
      <c r="J2839" s="36"/>
    </row>
    <row r="2840" spans="10:10">
      <c r="J2840" s="36"/>
    </row>
    <row r="2841" spans="10:10">
      <c r="J2841" s="36"/>
    </row>
    <row r="2842" spans="10:10">
      <c r="J2842" s="36"/>
    </row>
    <row r="2843" spans="10:10">
      <c r="J2843" s="36"/>
    </row>
    <row r="2844" spans="10:10">
      <c r="J2844" s="36"/>
    </row>
    <row r="2845" spans="10:10">
      <c r="J2845" s="36"/>
    </row>
    <row r="2846" spans="10:10">
      <c r="J2846" s="36"/>
    </row>
    <row r="2847" spans="10:10">
      <c r="J2847" s="36"/>
    </row>
    <row r="2848" spans="10:10">
      <c r="J2848" s="36"/>
    </row>
    <row r="2849" spans="10:10">
      <c r="J2849" s="36"/>
    </row>
    <row r="2850" spans="10:10">
      <c r="J2850" s="36"/>
    </row>
    <row r="2851" spans="10:10">
      <c r="J2851" s="36"/>
    </row>
    <row r="2852" spans="10:10">
      <c r="J2852" s="36"/>
    </row>
    <row r="2853" spans="10:10">
      <c r="J2853" s="36"/>
    </row>
    <row r="2854" spans="10:10">
      <c r="J2854" s="36"/>
    </row>
    <row r="2855" spans="10:10">
      <c r="J2855" s="36"/>
    </row>
    <row r="2856" spans="10:10">
      <c r="J2856" s="36"/>
    </row>
    <row r="2857" spans="10:10">
      <c r="J2857" s="36"/>
    </row>
    <row r="2858" spans="10:10">
      <c r="J2858" s="36"/>
    </row>
    <row r="2859" spans="10:10">
      <c r="J2859" s="36"/>
    </row>
    <row r="2860" spans="10:10">
      <c r="J2860" s="36"/>
    </row>
    <row r="2861" spans="10:10">
      <c r="J2861" s="36"/>
    </row>
    <row r="2862" spans="10:10">
      <c r="J2862" s="36"/>
    </row>
    <row r="2863" spans="10:10">
      <c r="J2863" s="36"/>
    </row>
    <row r="2864" spans="10:10">
      <c r="J2864" s="36"/>
    </row>
    <row r="2865" spans="10:10">
      <c r="J2865" s="36"/>
    </row>
    <row r="2866" spans="10:10">
      <c r="J2866" s="36"/>
    </row>
    <row r="2867" spans="10:10">
      <c r="J2867" s="36"/>
    </row>
    <row r="2868" spans="10:10">
      <c r="J2868" s="36"/>
    </row>
    <row r="2869" spans="10:10">
      <c r="J2869" s="36"/>
    </row>
    <row r="2870" spans="10:10">
      <c r="J2870" s="36"/>
    </row>
    <row r="2871" spans="10:10">
      <c r="J2871" s="36"/>
    </row>
    <row r="2872" spans="10:10">
      <c r="J2872" s="36"/>
    </row>
    <row r="2873" spans="10:10">
      <c r="J2873" s="36"/>
    </row>
    <row r="2874" spans="10:10">
      <c r="J2874" s="36"/>
    </row>
    <row r="2875" spans="10:10">
      <c r="J2875" s="36"/>
    </row>
    <row r="2876" spans="10:10">
      <c r="J2876" s="36"/>
    </row>
    <row r="2877" spans="10:10">
      <c r="J2877" s="36"/>
    </row>
    <row r="2878" spans="10:10">
      <c r="J2878" s="36"/>
    </row>
    <row r="2879" spans="10:10">
      <c r="J2879" s="36"/>
    </row>
    <row r="2880" spans="10:10">
      <c r="J2880" s="36"/>
    </row>
    <row r="2881" spans="10:10">
      <c r="J2881" s="36"/>
    </row>
    <row r="2882" spans="10:10">
      <c r="J2882" s="36"/>
    </row>
    <row r="2883" spans="10:10">
      <c r="J2883" s="36"/>
    </row>
    <row r="2884" spans="10:10">
      <c r="J2884" s="36"/>
    </row>
    <row r="2885" spans="10:10">
      <c r="J2885" s="36"/>
    </row>
    <row r="2886" spans="10:10">
      <c r="J2886" s="36"/>
    </row>
    <row r="2887" spans="10:10">
      <c r="J2887" s="36"/>
    </row>
    <row r="2888" spans="10:10">
      <c r="J2888" s="36"/>
    </row>
    <row r="2889" spans="10:10">
      <c r="J2889" s="36"/>
    </row>
    <row r="2890" spans="10:10">
      <c r="J2890" s="36"/>
    </row>
    <row r="2891" spans="10:10">
      <c r="J2891" s="36"/>
    </row>
    <row r="2892" spans="10:10">
      <c r="J2892" s="36"/>
    </row>
    <row r="2893" spans="10:10">
      <c r="J2893" s="36"/>
    </row>
    <row r="2894" spans="10:10">
      <c r="J2894" s="36"/>
    </row>
    <row r="2895" spans="10:10">
      <c r="J2895" s="36"/>
    </row>
    <row r="2896" spans="10:10">
      <c r="J2896" s="36"/>
    </row>
    <row r="2897" spans="10:10">
      <c r="J2897" s="36"/>
    </row>
    <row r="2898" spans="10:10">
      <c r="J2898" s="36"/>
    </row>
    <row r="2899" spans="10:10">
      <c r="J2899" s="36"/>
    </row>
    <row r="2900" spans="10:10">
      <c r="J2900" s="36"/>
    </row>
    <row r="2901" spans="10:10">
      <c r="J2901" s="36"/>
    </row>
    <row r="2902" spans="10:10">
      <c r="J2902" s="36"/>
    </row>
    <row r="2903" spans="10:10">
      <c r="J2903" s="36"/>
    </row>
    <row r="2904" spans="10:10">
      <c r="J2904" s="36"/>
    </row>
    <row r="2905" spans="10:10">
      <c r="J2905" s="36"/>
    </row>
    <row r="2906" spans="10:10">
      <c r="J2906" s="36"/>
    </row>
    <row r="2907" spans="10:10">
      <c r="J2907" s="36"/>
    </row>
    <row r="2908" spans="10:10">
      <c r="J2908" s="36"/>
    </row>
    <row r="2909" spans="10:10">
      <c r="J2909" s="36"/>
    </row>
    <row r="2910" spans="10:10">
      <c r="J2910" s="36"/>
    </row>
    <row r="2911" spans="10:10">
      <c r="J2911" s="36"/>
    </row>
    <row r="2912" spans="10:10">
      <c r="J2912" s="36"/>
    </row>
    <row r="2913" spans="10:10">
      <c r="J2913" s="36"/>
    </row>
    <row r="2914" spans="10:10">
      <c r="J2914" s="36"/>
    </row>
    <row r="2915" spans="10:10">
      <c r="J2915" s="36"/>
    </row>
    <row r="2916" spans="10:10">
      <c r="J2916" s="36"/>
    </row>
    <row r="2917" spans="10:10">
      <c r="J2917" s="36"/>
    </row>
    <row r="2918" spans="10:10">
      <c r="J2918" s="36"/>
    </row>
    <row r="2919" spans="10:10">
      <c r="J2919" s="36"/>
    </row>
    <row r="2920" spans="10:10">
      <c r="J2920" s="36"/>
    </row>
    <row r="2921" spans="10:10">
      <c r="J2921" s="36"/>
    </row>
    <row r="2922" spans="10:10">
      <c r="J2922" s="36"/>
    </row>
    <row r="2923" spans="10:10">
      <c r="J2923" s="36"/>
    </row>
    <row r="2924" spans="10:10">
      <c r="J2924" s="36"/>
    </row>
    <row r="2925" spans="10:10">
      <c r="J2925" s="36"/>
    </row>
    <row r="2926" spans="10:10">
      <c r="J2926" s="36"/>
    </row>
    <row r="2927" spans="10:10">
      <c r="J2927" s="36"/>
    </row>
    <row r="2928" spans="10:10">
      <c r="J2928" s="36"/>
    </row>
    <row r="2929" spans="10:10">
      <c r="J2929" s="36"/>
    </row>
    <row r="2930" spans="10:10">
      <c r="J2930" s="36"/>
    </row>
    <row r="2931" spans="10:10">
      <c r="J2931" s="36"/>
    </row>
    <row r="2932" spans="10:10">
      <c r="J2932" s="36"/>
    </row>
    <row r="2933" spans="10:10">
      <c r="J2933" s="36"/>
    </row>
    <row r="2934" spans="10:10">
      <c r="J2934" s="36"/>
    </row>
    <row r="2935" spans="10:10">
      <c r="J2935" s="36"/>
    </row>
    <row r="2936" spans="10:10">
      <c r="J2936" s="36"/>
    </row>
    <row r="2937" spans="10:10">
      <c r="J2937" s="36"/>
    </row>
    <row r="2938" spans="10:10">
      <c r="J2938" s="36"/>
    </row>
    <row r="2939" spans="10:10">
      <c r="J2939" s="36"/>
    </row>
    <row r="2940" spans="10:10">
      <c r="J2940" s="36"/>
    </row>
    <row r="2941" spans="10:10">
      <c r="J2941" s="36"/>
    </row>
    <row r="2942" spans="10:10">
      <c r="J2942" s="36"/>
    </row>
    <row r="2943" spans="10:10">
      <c r="J2943" s="36"/>
    </row>
    <row r="2944" spans="10:10">
      <c r="J2944" s="36"/>
    </row>
    <row r="2945" spans="10:10">
      <c r="J2945" s="36"/>
    </row>
    <row r="2946" spans="10:10">
      <c r="J2946" s="36"/>
    </row>
    <row r="2947" spans="10:10">
      <c r="J2947" s="36"/>
    </row>
    <row r="2948" spans="10:10">
      <c r="J2948" s="36"/>
    </row>
    <row r="2949" spans="10:10">
      <c r="J2949" s="36"/>
    </row>
    <row r="2950" spans="10:10">
      <c r="J2950" s="36"/>
    </row>
    <row r="2951" spans="10:10">
      <c r="J2951" s="36"/>
    </row>
    <row r="2952" spans="10:10">
      <c r="J2952" s="36"/>
    </row>
    <row r="2953" spans="10:10">
      <c r="J2953" s="36"/>
    </row>
    <row r="2954" spans="10:10">
      <c r="J2954" s="36"/>
    </row>
    <row r="2955" spans="10:10">
      <c r="J2955" s="36"/>
    </row>
    <row r="2956" spans="10:10">
      <c r="J2956" s="36"/>
    </row>
    <row r="2957" spans="10:10">
      <c r="J2957" s="36"/>
    </row>
    <row r="2958" spans="10:10">
      <c r="J2958" s="36"/>
    </row>
    <row r="2959" spans="10:10">
      <c r="J2959" s="36"/>
    </row>
    <row r="2960" spans="10:10">
      <c r="J2960" s="36"/>
    </row>
    <row r="2961" spans="10:10">
      <c r="J2961" s="36"/>
    </row>
    <row r="2962" spans="10:10">
      <c r="J2962" s="36"/>
    </row>
    <row r="2963" spans="10:10">
      <c r="J2963" s="36"/>
    </row>
    <row r="2964" spans="10:10">
      <c r="J2964" s="36"/>
    </row>
    <row r="2965" spans="10:10">
      <c r="J2965" s="36"/>
    </row>
    <row r="2966" spans="10:10">
      <c r="J2966" s="36"/>
    </row>
    <row r="2967" spans="10:10">
      <c r="J2967" s="36"/>
    </row>
    <row r="2968" spans="10:10">
      <c r="J2968" s="36"/>
    </row>
    <row r="2969" spans="10:10">
      <c r="J2969" s="36"/>
    </row>
    <row r="2970" spans="10:10">
      <c r="J2970" s="36"/>
    </row>
    <row r="2971" spans="10:10">
      <c r="J2971" s="36"/>
    </row>
    <row r="2972" spans="10:10">
      <c r="J2972" s="36"/>
    </row>
    <row r="2973" spans="10:10">
      <c r="J2973" s="36"/>
    </row>
    <row r="2974" spans="10:10">
      <c r="J2974" s="36"/>
    </row>
    <row r="2975" spans="10:10">
      <c r="J2975" s="36"/>
    </row>
    <row r="2976" spans="10:10">
      <c r="J2976" s="36"/>
    </row>
    <row r="2977" spans="10:10">
      <c r="J2977" s="36"/>
    </row>
    <row r="2978" spans="10:10">
      <c r="J2978" s="36"/>
    </row>
    <row r="2979" spans="10:10">
      <c r="J2979" s="36"/>
    </row>
    <row r="2980" spans="10:10">
      <c r="J2980" s="36"/>
    </row>
    <row r="2981" spans="10:10">
      <c r="J2981" s="36"/>
    </row>
    <row r="2982" spans="10:10">
      <c r="J2982" s="36"/>
    </row>
    <row r="2983" spans="10:10">
      <c r="J2983" s="36"/>
    </row>
    <row r="2984" spans="10:10">
      <c r="J2984" s="36"/>
    </row>
    <row r="2985" spans="10:10">
      <c r="J2985" s="36"/>
    </row>
    <row r="2986" spans="10:10">
      <c r="J2986" s="36"/>
    </row>
    <row r="2987" spans="10:10">
      <c r="J2987" s="36"/>
    </row>
    <row r="2988" spans="10:10">
      <c r="J2988" s="36"/>
    </row>
    <row r="2989" spans="10:10">
      <c r="J2989" s="36"/>
    </row>
    <row r="2990" spans="10:10">
      <c r="J2990" s="36"/>
    </row>
    <row r="2991" spans="10:10">
      <c r="J2991" s="36"/>
    </row>
    <row r="2992" spans="10:10">
      <c r="J2992" s="36"/>
    </row>
    <row r="2993" spans="10:10">
      <c r="J2993" s="36"/>
    </row>
    <row r="2994" spans="10:10">
      <c r="J2994" s="36"/>
    </row>
    <row r="2995" spans="10:10">
      <c r="J2995" s="36"/>
    </row>
    <row r="2996" spans="10:10">
      <c r="J2996" s="36"/>
    </row>
    <row r="2997" spans="10:10">
      <c r="J2997" s="36"/>
    </row>
    <row r="2998" spans="10:10">
      <c r="J2998" s="36"/>
    </row>
    <row r="2999" spans="10:10">
      <c r="J2999" s="36"/>
    </row>
    <row r="3000" spans="10:10">
      <c r="J3000" s="36"/>
    </row>
    <row r="3001" spans="10:10">
      <c r="J3001" s="36"/>
    </row>
    <row r="3002" spans="10:10">
      <c r="J3002" s="36"/>
    </row>
    <row r="3003" spans="10:10">
      <c r="J3003" s="36"/>
    </row>
    <row r="3004" spans="10:10">
      <c r="J3004" s="36"/>
    </row>
    <row r="3005" spans="10:10">
      <c r="J3005" s="36"/>
    </row>
    <row r="3006" spans="10:10">
      <c r="J3006" s="36"/>
    </row>
    <row r="3007" spans="10:10">
      <c r="J3007" s="36"/>
    </row>
    <row r="3008" spans="10:10">
      <c r="J3008" s="36"/>
    </row>
    <row r="3009" spans="10:10">
      <c r="J3009" s="36"/>
    </row>
    <row r="3010" spans="10:10">
      <c r="J3010" s="36"/>
    </row>
    <row r="3011" spans="10:10">
      <c r="J3011" s="36"/>
    </row>
    <row r="3012" spans="10:10">
      <c r="J3012" s="36"/>
    </row>
    <row r="3013" spans="10:10">
      <c r="J3013" s="36"/>
    </row>
    <row r="3014" spans="10:10">
      <c r="J3014" s="36"/>
    </row>
    <row r="3015" spans="10:10">
      <c r="J3015" s="36"/>
    </row>
    <row r="3016" spans="10:10">
      <c r="J3016" s="36"/>
    </row>
    <row r="3017" spans="10:10">
      <c r="J3017" s="36"/>
    </row>
    <row r="3018" spans="10:10">
      <c r="J3018" s="36"/>
    </row>
    <row r="3019" spans="10:10">
      <c r="J3019" s="36"/>
    </row>
    <row r="3020" spans="10:10">
      <c r="J3020" s="36"/>
    </row>
    <row r="3021" spans="10:10">
      <c r="J3021" s="36"/>
    </row>
    <row r="3022" spans="10:10">
      <c r="J3022" s="36"/>
    </row>
    <row r="3023" spans="10:10">
      <c r="J3023" s="36"/>
    </row>
    <row r="3024" spans="10:10">
      <c r="J3024" s="36"/>
    </row>
    <row r="3025" spans="10:10">
      <c r="J3025" s="36"/>
    </row>
    <row r="3026" spans="10:10">
      <c r="J3026" s="36"/>
    </row>
    <row r="3027" spans="10:10">
      <c r="J3027" s="36"/>
    </row>
    <row r="3028" spans="10:10">
      <c r="J3028" s="36"/>
    </row>
    <row r="3029" spans="10:10">
      <c r="J3029" s="36"/>
    </row>
    <row r="3030" spans="10:10">
      <c r="J3030" s="36"/>
    </row>
    <row r="3031" spans="10:10">
      <c r="J3031" s="36"/>
    </row>
    <row r="3032" spans="10:10">
      <c r="J3032" s="36"/>
    </row>
    <row r="3033" spans="10:10">
      <c r="J3033" s="36"/>
    </row>
    <row r="3034" spans="10:10">
      <c r="J3034" s="36"/>
    </row>
    <row r="3035" spans="10:10">
      <c r="J3035" s="36"/>
    </row>
    <row r="3036" spans="10:10">
      <c r="J3036" s="36"/>
    </row>
    <row r="3037" spans="10:10">
      <c r="J3037" s="36"/>
    </row>
    <row r="3038" spans="10:10">
      <c r="J3038" s="36"/>
    </row>
    <row r="3039" spans="10:10">
      <c r="J3039" s="36"/>
    </row>
    <row r="3040" spans="10:10">
      <c r="J3040" s="36"/>
    </row>
    <row r="3041" spans="10:10">
      <c r="J3041" s="36"/>
    </row>
    <row r="3042" spans="10:10">
      <c r="J3042" s="36"/>
    </row>
    <row r="3043" spans="10:10">
      <c r="J3043" s="36"/>
    </row>
    <row r="3044" spans="10:10">
      <c r="J3044" s="36"/>
    </row>
    <row r="3045" spans="10:10">
      <c r="J3045" s="36"/>
    </row>
    <row r="3046" spans="10:10">
      <c r="J3046" s="36"/>
    </row>
    <row r="3047" spans="10:10">
      <c r="J3047" s="36"/>
    </row>
    <row r="3048" spans="10:10">
      <c r="J3048" s="36"/>
    </row>
    <row r="3049" spans="10:10">
      <c r="J3049" s="36"/>
    </row>
    <row r="3050" spans="10:10">
      <c r="J3050" s="36"/>
    </row>
    <row r="3051" spans="10:10">
      <c r="J3051" s="36"/>
    </row>
    <row r="3052" spans="10:10">
      <c r="J3052" s="36"/>
    </row>
    <row r="3053" spans="10:10">
      <c r="J3053" s="36"/>
    </row>
    <row r="3054" spans="10:10">
      <c r="J3054" s="36"/>
    </row>
    <row r="3055" spans="10:10">
      <c r="J3055" s="36"/>
    </row>
    <row r="3056" spans="10:10">
      <c r="J3056" s="36"/>
    </row>
    <row r="3057" spans="10:10">
      <c r="J3057" s="36"/>
    </row>
    <row r="3058" spans="10:10">
      <c r="J3058" s="36"/>
    </row>
    <row r="3059" spans="10:10">
      <c r="J3059" s="36"/>
    </row>
    <row r="3060" spans="10:10">
      <c r="J3060" s="36"/>
    </row>
    <row r="3061" spans="10:10">
      <c r="J3061" s="36"/>
    </row>
    <row r="3062" spans="10:10">
      <c r="J3062" s="36"/>
    </row>
    <row r="3063" spans="10:10">
      <c r="J3063" s="36"/>
    </row>
    <row r="3064" spans="10:10">
      <c r="J3064" s="36"/>
    </row>
    <row r="3065" spans="10:10">
      <c r="J3065" s="36"/>
    </row>
    <row r="3066" spans="10:10">
      <c r="J3066" s="36"/>
    </row>
    <row r="3067" spans="10:10">
      <c r="J3067" s="36"/>
    </row>
    <row r="3068" spans="10:10">
      <c r="J3068" s="36"/>
    </row>
    <row r="3069" spans="10:10">
      <c r="J3069" s="36"/>
    </row>
    <row r="3070" spans="10:10">
      <c r="J3070" s="36"/>
    </row>
    <row r="3071" spans="10:10">
      <c r="J3071" s="36"/>
    </row>
    <row r="3072" spans="10:10">
      <c r="J3072" s="36"/>
    </row>
    <row r="3073" spans="10:10">
      <c r="J3073" s="36"/>
    </row>
    <row r="3074" spans="10:10">
      <c r="J3074" s="36"/>
    </row>
    <row r="3075" spans="10:10">
      <c r="J3075" s="36"/>
    </row>
    <row r="3076" spans="10:10">
      <c r="J3076" s="36"/>
    </row>
    <row r="3077" spans="10:10">
      <c r="J3077" s="36"/>
    </row>
    <row r="3078" spans="10:10">
      <c r="J3078" s="36"/>
    </row>
    <row r="3079" spans="10:10">
      <c r="J3079" s="36"/>
    </row>
    <row r="3080" spans="10:10">
      <c r="J3080" s="36"/>
    </row>
    <row r="3081" spans="10:10">
      <c r="J3081" s="36"/>
    </row>
    <row r="3082" spans="10:10">
      <c r="J3082" s="36"/>
    </row>
    <row r="3083" spans="10:10">
      <c r="J3083" s="36"/>
    </row>
    <row r="3084" spans="10:10">
      <c r="J3084" s="36"/>
    </row>
    <row r="3085" spans="10:10">
      <c r="J3085" s="36"/>
    </row>
    <row r="3086" spans="10:10">
      <c r="J3086" s="36"/>
    </row>
    <row r="3087" spans="10:10">
      <c r="J3087" s="36"/>
    </row>
    <row r="3088" spans="10:10">
      <c r="J3088" s="36"/>
    </row>
    <row r="3089" spans="10:10">
      <c r="J3089" s="36"/>
    </row>
    <row r="3090" spans="10:10">
      <c r="J3090" s="36"/>
    </row>
    <row r="3091" spans="10:10">
      <c r="J3091" s="36"/>
    </row>
    <row r="3092" spans="10:10">
      <c r="J3092" s="36"/>
    </row>
    <row r="3093" spans="10:10">
      <c r="J3093" s="36"/>
    </row>
    <row r="3094" spans="10:10">
      <c r="J3094" s="36"/>
    </row>
    <row r="3095" spans="10:10">
      <c r="J3095" s="36"/>
    </row>
    <row r="3096" spans="10:10">
      <c r="J3096" s="36"/>
    </row>
    <row r="3097" spans="10:10">
      <c r="J3097" s="36"/>
    </row>
    <row r="3098" spans="10:10">
      <c r="J3098" s="36"/>
    </row>
    <row r="3099" spans="10:10">
      <c r="J3099" s="36"/>
    </row>
    <row r="3100" spans="10:10">
      <c r="J3100" s="36"/>
    </row>
    <row r="3101" spans="10:10">
      <c r="J3101" s="36"/>
    </row>
    <row r="3102" spans="10:10">
      <c r="J3102" s="36"/>
    </row>
    <row r="3103" spans="10:10">
      <c r="J3103" s="36"/>
    </row>
    <row r="3104" spans="10:10">
      <c r="J3104" s="36"/>
    </row>
    <row r="3105" spans="10:10">
      <c r="J3105" s="36"/>
    </row>
    <row r="3106" spans="10:10">
      <c r="J3106" s="36"/>
    </row>
    <row r="3107" spans="10:10">
      <c r="J3107" s="36"/>
    </row>
    <row r="3108" spans="10:10">
      <c r="J3108" s="36"/>
    </row>
    <row r="3109" spans="10:10">
      <c r="J3109" s="36"/>
    </row>
    <row r="3110" spans="10:10">
      <c r="J3110" s="36"/>
    </row>
    <row r="3111" spans="10:10">
      <c r="J3111" s="36"/>
    </row>
    <row r="3112" spans="10:10">
      <c r="J3112" s="36"/>
    </row>
    <row r="3113" spans="10:10">
      <c r="J3113" s="36"/>
    </row>
    <row r="3114" spans="10:10">
      <c r="J3114" s="36"/>
    </row>
    <row r="3115" spans="10:10">
      <c r="J3115" s="36"/>
    </row>
    <row r="3116" spans="10:10">
      <c r="J3116" s="36"/>
    </row>
    <row r="3117" spans="10:10">
      <c r="J3117" s="36"/>
    </row>
    <row r="3118" spans="10:10">
      <c r="J3118" s="36"/>
    </row>
    <row r="3119" spans="10:10">
      <c r="J3119" s="36"/>
    </row>
    <row r="3120" spans="10:10">
      <c r="J3120" s="36"/>
    </row>
    <row r="3121" spans="10:10">
      <c r="J3121" s="36"/>
    </row>
    <row r="3122" spans="10:10">
      <c r="J3122" s="36"/>
    </row>
    <row r="3123" spans="10:10">
      <c r="J3123" s="36"/>
    </row>
    <row r="3124" spans="10:10">
      <c r="J3124" s="36"/>
    </row>
    <row r="3125" spans="10:10">
      <c r="J3125" s="36"/>
    </row>
    <row r="3126" spans="10:10">
      <c r="J3126" s="36"/>
    </row>
    <row r="3127" spans="10:10">
      <c r="J3127" s="36"/>
    </row>
    <row r="3128" spans="10:10">
      <c r="J3128" s="36"/>
    </row>
    <row r="3129" spans="10:10">
      <c r="J3129" s="36"/>
    </row>
    <row r="3130" spans="10:10">
      <c r="J3130" s="36"/>
    </row>
    <row r="3131" spans="10:10">
      <c r="J3131" s="36"/>
    </row>
    <row r="3132" spans="10:10">
      <c r="J3132" s="36"/>
    </row>
    <row r="3133" spans="10:10">
      <c r="J3133" s="36"/>
    </row>
    <row r="3134" spans="10:10">
      <c r="J3134" s="36"/>
    </row>
    <row r="3135" spans="10:10">
      <c r="J3135" s="36"/>
    </row>
    <row r="3136" spans="10:10">
      <c r="J3136" s="36"/>
    </row>
    <row r="3137" spans="10:10">
      <c r="J3137" s="36"/>
    </row>
    <row r="3138" spans="10:10">
      <c r="J3138" s="36"/>
    </row>
    <row r="3139" spans="10:10">
      <c r="J3139" s="36"/>
    </row>
    <row r="3140" spans="10:10">
      <c r="J3140" s="36"/>
    </row>
    <row r="3141" spans="10:10">
      <c r="J3141" s="36"/>
    </row>
    <row r="3142" spans="10:10">
      <c r="J3142" s="36"/>
    </row>
    <row r="3143" spans="10:10">
      <c r="J3143" s="36"/>
    </row>
    <row r="3144" spans="10:10">
      <c r="J3144" s="36"/>
    </row>
    <row r="3145" spans="10:10">
      <c r="J3145" s="36"/>
    </row>
    <row r="3146" spans="10:10">
      <c r="J3146" s="36"/>
    </row>
    <row r="3147" spans="10:10">
      <c r="J3147" s="36"/>
    </row>
    <row r="3148" spans="10:10">
      <c r="J3148" s="36"/>
    </row>
    <row r="3149" spans="10:10">
      <c r="J3149" s="36"/>
    </row>
    <row r="3150" spans="10:10">
      <c r="J3150" s="36"/>
    </row>
    <row r="3151" spans="10:10">
      <c r="J3151" s="36"/>
    </row>
    <row r="3152" spans="10:10">
      <c r="J3152" s="36"/>
    </row>
    <row r="3153" spans="10:10">
      <c r="J3153" s="36"/>
    </row>
    <row r="3154" spans="10:10">
      <c r="J3154" s="36"/>
    </row>
    <row r="3155" spans="10:10">
      <c r="J3155" s="36"/>
    </row>
    <row r="3156" spans="10:10">
      <c r="J3156" s="36"/>
    </row>
    <row r="3157" spans="10:10">
      <c r="J3157" s="36"/>
    </row>
    <row r="3158" spans="10:10">
      <c r="J3158" s="36"/>
    </row>
    <row r="3159" spans="10:10">
      <c r="J3159" s="36"/>
    </row>
    <row r="3160" spans="10:10">
      <c r="J3160" s="36"/>
    </row>
    <row r="3161" spans="10:10">
      <c r="J3161" s="36"/>
    </row>
    <row r="3162" spans="10:10">
      <c r="J3162" s="36"/>
    </row>
    <row r="3163" spans="10:10">
      <c r="J3163" s="36"/>
    </row>
    <row r="3164" spans="10:10">
      <c r="J3164" s="36"/>
    </row>
    <row r="3165" spans="10:10">
      <c r="J3165" s="36"/>
    </row>
    <row r="3166" spans="10:10">
      <c r="J3166" s="36"/>
    </row>
    <row r="3167" spans="10:10">
      <c r="J3167" s="36"/>
    </row>
    <row r="3168" spans="10:10">
      <c r="J3168" s="36"/>
    </row>
    <row r="3169" spans="10:10">
      <c r="J3169" s="36"/>
    </row>
    <row r="3170" spans="10:10">
      <c r="J3170" s="36"/>
    </row>
    <row r="3171" spans="10:10">
      <c r="J3171" s="36"/>
    </row>
    <row r="3172" spans="10:10">
      <c r="J3172" s="36"/>
    </row>
    <row r="3173" spans="10:10">
      <c r="J3173" s="36"/>
    </row>
    <row r="3174" spans="10:10">
      <c r="J3174" s="36"/>
    </row>
    <row r="3175" spans="10:10">
      <c r="J3175" s="36"/>
    </row>
    <row r="3176" spans="10:10">
      <c r="J3176" s="36"/>
    </row>
    <row r="3177" spans="10:10">
      <c r="J3177" s="36"/>
    </row>
    <row r="3178" spans="10:10">
      <c r="J3178" s="36"/>
    </row>
    <row r="3179" spans="10:10">
      <c r="J3179" s="36"/>
    </row>
    <row r="3180" spans="10:10">
      <c r="J3180" s="36"/>
    </row>
    <row r="3181" spans="10:10">
      <c r="J3181" s="36"/>
    </row>
    <row r="3182" spans="10:10">
      <c r="J3182" s="36"/>
    </row>
    <row r="3183" spans="10:10">
      <c r="J3183" s="36"/>
    </row>
    <row r="3184" spans="10:10">
      <c r="J3184" s="36"/>
    </row>
    <row r="3185" spans="10:10">
      <c r="J3185" s="36"/>
    </row>
    <row r="3186" spans="10:10">
      <c r="J3186" s="36"/>
    </row>
    <row r="3187" spans="10:10">
      <c r="J3187" s="36"/>
    </row>
    <row r="3188" spans="10:10">
      <c r="J3188" s="36"/>
    </row>
    <row r="3189" spans="10:10">
      <c r="J3189" s="36"/>
    </row>
    <row r="3190" spans="10:10">
      <c r="J3190" s="36"/>
    </row>
    <row r="3191" spans="10:10">
      <c r="J3191" s="36"/>
    </row>
    <row r="3192" spans="10:10">
      <c r="J3192" s="36"/>
    </row>
    <row r="3193" spans="10:10">
      <c r="J3193" s="36"/>
    </row>
    <row r="3194" spans="10:10">
      <c r="J3194" s="36"/>
    </row>
    <row r="3195" spans="10:10">
      <c r="J3195" s="36"/>
    </row>
    <row r="3196" spans="10:10">
      <c r="J3196" s="36"/>
    </row>
    <row r="3197" spans="10:10">
      <c r="J3197" s="36"/>
    </row>
    <row r="3198" spans="10:10">
      <c r="J3198" s="36"/>
    </row>
    <row r="3199" spans="10:10">
      <c r="J3199" s="36"/>
    </row>
    <row r="3200" spans="10:10">
      <c r="J3200" s="36"/>
    </row>
    <row r="3201" spans="10:10">
      <c r="J3201" s="36"/>
    </row>
    <row r="3202" spans="10:10">
      <c r="J3202" s="36"/>
    </row>
    <row r="3203" spans="10:10">
      <c r="J3203" s="36"/>
    </row>
    <row r="3204" spans="10:10">
      <c r="J3204" s="36"/>
    </row>
    <row r="3205" spans="10:10">
      <c r="J3205" s="36"/>
    </row>
    <row r="3206" spans="10:10">
      <c r="J3206" s="36"/>
    </row>
    <row r="3207" spans="10:10">
      <c r="J3207" s="36"/>
    </row>
    <row r="3208" spans="10:10">
      <c r="J3208" s="36"/>
    </row>
    <row r="3209" spans="10:10">
      <c r="J3209" s="36"/>
    </row>
    <row r="3210" spans="10:10">
      <c r="J3210" s="36"/>
    </row>
    <row r="3211" spans="10:10">
      <c r="J3211" s="36"/>
    </row>
    <row r="3212" spans="10:10">
      <c r="J3212" s="36"/>
    </row>
    <row r="3213" spans="10:10">
      <c r="J3213" s="36"/>
    </row>
    <row r="3214" spans="10:10">
      <c r="J3214" s="36"/>
    </row>
    <row r="3215" spans="10:10">
      <c r="J3215" s="36"/>
    </row>
    <row r="3216" spans="10:10">
      <c r="J3216" s="36"/>
    </row>
    <row r="3217" spans="10:10">
      <c r="J3217" s="36"/>
    </row>
    <row r="3218" spans="10:10">
      <c r="J3218" s="36"/>
    </row>
    <row r="3219" spans="10:10">
      <c r="J3219" s="36"/>
    </row>
    <row r="3220" spans="10:10">
      <c r="J3220" s="36"/>
    </row>
    <row r="3221" spans="10:10">
      <c r="J3221" s="36"/>
    </row>
    <row r="3222" spans="10:10">
      <c r="J3222" s="36"/>
    </row>
    <row r="3223" spans="10:10">
      <c r="J3223" s="36"/>
    </row>
    <row r="3224" spans="10:10">
      <c r="J3224" s="36"/>
    </row>
    <row r="3225" spans="10:10">
      <c r="J3225" s="36"/>
    </row>
    <row r="3226" spans="10:10">
      <c r="J3226" s="36"/>
    </row>
    <row r="3227" spans="10:10">
      <c r="J3227" s="36"/>
    </row>
    <row r="3228" spans="10:10">
      <c r="J3228" s="36"/>
    </row>
    <row r="3229" spans="10:10">
      <c r="J3229" s="36"/>
    </row>
    <row r="3230" spans="10:10">
      <c r="J3230" s="36"/>
    </row>
    <row r="3231" spans="10:10">
      <c r="J3231" s="36"/>
    </row>
    <row r="3232" spans="10:10">
      <c r="J3232" s="36"/>
    </row>
    <row r="3233" spans="10:10">
      <c r="J3233" s="36"/>
    </row>
    <row r="3234" spans="10:10">
      <c r="J3234" s="36"/>
    </row>
    <row r="3235" spans="10:10">
      <c r="J3235" s="36"/>
    </row>
    <row r="3236" spans="10:10">
      <c r="J3236" s="36"/>
    </row>
    <row r="3237" spans="10:10">
      <c r="J3237" s="36"/>
    </row>
    <row r="3238" spans="10:10">
      <c r="J3238" s="36"/>
    </row>
    <row r="3239" spans="10:10">
      <c r="J3239" s="36"/>
    </row>
    <row r="3240" spans="10:10">
      <c r="J3240" s="36"/>
    </row>
    <row r="3241" spans="10:10">
      <c r="J3241" s="36"/>
    </row>
    <row r="3242" spans="10:10">
      <c r="J3242" s="36"/>
    </row>
    <row r="3243" spans="10:10">
      <c r="J3243" s="36"/>
    </row>
    <row r="3244" spans="10:10">
      <c r="J3244" s="36"/>
    </row>
    <row r="3245" spans="10:10">
      <c r="J3245" s="36"/>
    </row>
    <row r="3246" spans="10:10">
      <c r="J3246" s="36"/>
    </row>
    <row r="3247" spans="10:10">
      <c r="J3247" s="36"/>
    </row>
    <row r="3248" spans="10:10">
      <c r="J3248" s="36"/>
    </row>
    <row r="3249" spans="10:10">
      <c r="J3249" s="36"/>
    </row>
    <row r="3250" spans="10:10">
      <c r="J3250" s="36"/>
    </row>
    <row r="3251" spans="10:10">
      <c r="J3251" s="36"/>
    </row>
    <row r="3252" spans="10:10">
      <c r="J3252" s="36"/>
    </row>
    <row r="3253" spans="10:10">
      <c r="J3253" s="36"/>
    </row>
    <row r="3254" spans="10:10">
      <c r="J3254" s="36"/>
    </row>
    <row r="3255" spans="10:10">
      <c r="J3255" s="36"/>
    </row>
    <row r="3256" spans="10:10">
      <c r="J3256" s="36"/>
    </row>
    <row r="3257" spans="10:10">
      <c r="J3257" s="36"/>
    </row>
    <row r="3258" spans="10:10">
      <c r="J3258" s="36"/>
    </row>
    <row r="3259" spans="10:10">
      <c r="J3259" s="36"/>
    </row>
    <row r="3260" spans="10:10">
      <c r="J3260" s="36"/>
    </row>
    <row r="3261" spans="10:10">
      <c r="J3261" s="36"/>
    </row>
    <row r="3262" spans="10:10">
      <c r="J3262" s="36"/>
    </row>
    <row r="3263" spans="10:10">
      <c r="J3263" s="36"/>
    </row>
    <row r="3264" spans="10:10">
      <c r="J3264" s="36"/>
    </row>
    <row r="3265" spans="10:10">
      <c r="J3265" s="36"/>
    </row>
    <row r="3266" spans="10:10">
      <c r="J3266" s="36"/>
    </row>
    <row r="3267" spans="10:10">
      <c r="J3267" s="36"/>
    </row>
    <row r="3268" spans="10:10">
      <c r="J3268" s="36"/>
    </row>
    <row r="3269" spans="10:10">
      <c r="J3269" s="36"/>
    </row>
    <row r="3270" spans="10:10">
      <c r="J3270" s="36"/>
    </row>
    <row r="3271" spans="10:10">
      <c r="J3271" s="36"/>
    </row>
    <row r="3272" spans="10:10">
      <c r="J3272" s="36"/>
    </row>
    <row r="3273" spans="10:10">
      <c r="J3273" s="36"/>
    </row>
    <row r="3274" spans="10:10">
      <c r="J3274" s="36"/>
    </row>
    <row r="3275" spans="10:10">
      <c r="J3275" s="36"/>
    </row>
    <row r="3276" spans="10:10">
      <c r="J3276" s="36"/>
    </row>
    <row r="3277" spans="10:10">
      <c r="J3277" s="36"/>
    </row>
    <row r="3278" spans="10:10">
      <c r="J3278" s="36"/>
    </row>
    <row r="3279" spans="10:10">
      <c r="J3279" s="36"/>
    </row>
    <row r="3280" spans="10:10">
      <c r="J3280" s="36"/>
    </row>
    <row r="3281" spans="10:10">
      <c r="J3281" s="36"/>
    </row>
    <row r="3282" spans="10:10">
      <c r="J3282" s="36"/>
    </row>
    <row r="3283" spans="10:10">
      <c r="J3283" s="36"/>
    </row>
    <row r="3284" spans="10:10">
      <c r="J3284" s="36"/>
    </row>
    <row r="3285" spans="10:10">
      <c r="J3285" s="36"/>
    </row>
    <row r="3286" spans="10:10">
      <c r="J3286" s="36"/>
    </row>
    <row r="3287" spans="10:10">
      <c r="J3287" s="36"/>
    </row>
    <row r="3288" spans="10:10">
      <c r="J3288" s="36"/>
    </row>
    <row r="3289" spans="10:10">
      <c r="J3289" s="36"/>
    </row>
    <row r="3290" spans="10:10">
      <c r="J3290" s="36"/>
    </row>
    <row r="3291" spans="10:10">
      <c r="J3291" s="36"/>
    </row>
    <row r="3292" spans="10:10">
      <c r="J3292" s="36"/>
    </row>
    <row r="3293" spans="10:10">
      <c r="J3293" s="36"/>
    </row>
    <row r="3294" spans="10:10">
      <c r="J3294" s="36"/>
    </row>
    <row r="3295" spans="10:10">
      <c r="J3295" s="36"/>
    </row>
    <row r="3296" spans="10:10">
      <c r="J3296" s="36"/>
    </row>
    <row r="3297" spans="10:10">
      <c r="J3297" s="36"/>
    </row>
    <row r="3298" spans="10:10">
      <c r="J3298" s="36"/>
    </row>
    <row r="3299" spans="10:10">
      <c r="J3299" s="36"/>
    </row>
    <row r="3300" spans="10:10">
      <c r="J3300" s="36"/>
    </row>
    <row r="3301" spans="10:10">
      <c r="J3301" s="36"/>
    </row>
    <row r="3302" spans="10:10">
      <c r="J3302" s="36"/>
    </row>
    <row r="3303" spans="10:10">
      <c r="J3303" s="36"/>
    </row>
    <row r="3304" spans="10:10">
      <c r="J3304" s="36"/>
    </row>
    <row r="3305" spans="10:10">
      <c r="J3305" s="36"/>
    </row>
    <row r="3306" spans="10:10">
      <c r="J3306" s="36"/>
    </row>
    <row r="3307" spans="10:10">
      <c r="J3307" s="36"/>
    </row>
    <row r="3308" spans="10:10">
      <c r="J3308" s="36"/>
    </row>
    <row r="3309" spans="10:10">
      <c r="J3309" s="36"/>
    </row>
    <row r="3310" spans="10:10">
      <c r="J3310" s="36"/>
    </row>
    <row r="3311" spans="10:10">
      <c r="J3311" s="36"/>
    </row>
    <row r="3312" spans="10:10">
      <c r="J3312" s="36"/>
    </row>
    <row r="3313" spans="10:10">
      <c r="J3313" s="36"/>
    </row>
    <row r="3314" spans="10:10">
      <c r="J3314" s="36"/>
    </row>
    <row r="3315" spans="10:10">
      <c r="J3315" s="36"/>
    </row>
    <row r="3316" spans="10:10">
      <c r="J3316" s="36"/>
    </row>
    <row r="3317" spans="10:10">
      <c r="J3317" s="36"/>
    </row>
    <row r="3318" spans="10:10">
      <c r="J3318" s="36"/>
    </row>
    <row r="3319" spans="10:10">
      <c r="J3319" s="36"/>
    </row>
    <row r="3320" spans="10:10">
      <c r="J3320" s="36"/>
    </row>
    <row r="3321" spans="10:10">
      <c r="J3321" s="36"/>
    </row>
    <row r="3322" spans="10:10">
      <c r="J3322" s="36"/>
    </row>
    <row r="3323" spans="10:10">
      <c r="J3323" s="36"/>
    </row>
    <row r="3324" spans="10:10">
      <c r="J3324" s="36"/>
    </row>
    <row r="3325" spans="10:10">
      <c r="J3325" s="36"/>
    </row>
    <row r="3326" spans="10:10">
      <c r="J3326" s="36"/>
    </row>
    <row r="3327" spans="10:10">
      <c r="J3327" s="36"/>
    </row>
    <row r="3328" spans="10:10">
      <c r="J3328" s="36"/>
    </row>
    <row r="3329" spans="10:10">
      <c r="J3329" s="36"/>
    </row>
    <row r="3330" spans="10:10">
      <c r="J3330" s="36"/>
    </row>
    <row r="3331" spans="10:10">
      <c r="J3331" s="36"/>
    </row>
    <row r="3332" spans="10:10">
      <c r="J3332" s="36"/>
    </row>
    <row r="3333" spans="10:10">
      <c r="J3333" s="36"/>
    </row>
    <row r="3334" spans="10:10">
      <c r="J3334" s="36"/>
    </row>
    <row r="3335" spans="10:10">
      <c r="J3335" s="36"/>
    </row>
    <row r="3336" spans="10:10">
      <c r="J3336" s="36"/>
    </row>
    <row r="3337" spans="10:10">
      <c r="J3337" s="36"/>
    </row>
    <row r="3338" spans="10:10">
      <c r="J3338" s="36"/>
    </row>
    <row r="3339" spans="10:10">
      <c r="J3339" s="36"/>
    </row>
    <row r="3340" spans="10:10">
      <c r="J3340" s="36"/>
    </row>
    <row r="3341" spans="10:10">
      <c r="J3341" s="36"/>
    </row>
    <row r="3342" spans="10:10">
      <c r="J3342" s="36"/>
    </row>
    <row r="3343" spans="10:10">
      <c r="J3343" s="36"/>
    </row>
    <row r="3344" spans="10:10">
      <c r="J3344" s="36"/>
    </row>
    <row r="3345" spans="10:10">
      <c r="J3345" s="36"/>
    </row>
    <row r="3346" spans="10:10">
      <c r="J3346" s="36"/>
    </row>
    <row r="3347" spans="10:10">
      <c r="J3347" s="36"/>
    </row>
    <row r="3348" spans="10:10">
      <c r="J3348" s="36"/>
    </row>
    <row r="3349" spans="10:10">
      <c r="J3349" s="36"/>
    </row>
    <row r="3350" spans="10:10">
      <c r="J3350" s="36"/>
    </row>
    <row r="3351" spans="10:10">
      <c r="J3351" s="36"/>
    </row>
    <row r="3352" spans="10:10">
      <c r="J3352" s="36"/>
    </row>
    <row r="3353" spans="10:10">
      <c r="J3353" s="36"/>
    </row>
    <row r="3354" spans="10:10">
      <c r="J3354" s="36"/>
    </row>
    <row r="3355" spans="10:10">
      <c r="J3355" s="36"/>
    </row>
    <row r="3356" spans="10:10">
      <c r="J3356" s="36"/>
    </row>
    <row r="3357" spans="10:10">
      <c r="J3357" s="36"/>
    </row>
    <row r="3358" spans="10:10">
      <c r="J3358" s="36"/>
    </row>
    <row r="3359" spans="10:10">
      <c r="J3359" s="36"/>
    </row>
    <row r="3360" spans="10:10">
      <c r="J3360" s="36"/>
    </row>
    <row r="3361" spans="10:10">
      <c r="J3361" s="36"/>
    </row>
    <row r="3362" spans="10:10">
      <c r="J3362" s="36"/>
    </row>
    <row r="3363" spans="10:10">
      <c r="J3363" s="36"/>
    </row>
    <row r="3364" spans="10:10">
      <c r="J3364" s="36"/>
    </row>
    <row r="3365" spans="10:10">
      <c r="J3365" s="36"/>
    </row>
    <row r="3366" spans="10:10">
      <c r="J3366" s="36"/>
    </row>
    <row r="3367" spans="10:10">
      <c r="J3367" s="36"/>
    </row>
    <row r="3368" spans="10:10">
      <c r="J3368" s="36"/>
    </row>
    <row r="3369" spans="10:10">
      <c r="J3369" s="36"/>
    </row>
    <row r="3370" spans="10:10">
      <c r="J3370" s="36"/>
    </row>
    <row r="3371" spans="10:10">
      <c r="J3371" s="36"/>
    </row>
    <row r="3372" spans="10:10">
      <c r="J3372" s="36"/>
    </row>
    <row r="3373" spans="10:10">
      <c r="J3373" s="36"/>
    </row>
    <row r="3374" spans="10:10">
      <c r="J3374" s="36"/>
    </row>
    <row r="3375" spans="10:10">
      <c r="J3375" s="36"/>
    </row>
    <row r="3376" spans="10:10">
      <c r="J3376" s="36"/>
    </row>
    <row r="3377" spans="10:10">
      <c r="J3377" s="36"/>
    </row>
    <row r="3378" spans="10:10">
      <c r="J3378" s="36"/>
    </row>
    <row r="3379" spans="10:10">
      <c r="J3379" s="36"/>
    </row>
    <row r="3380" spans="10:10">
      <c r="J3380" s="36"/>
    </row>
    <row r="3381" spans="10:10">
      <c r="J3381" s="36"/>
    </row>
    <row r="3382" spans="10:10">
      <c r="J3382" s="36"/>
    </row>
    <row r="3383" spans="10:10">
      <c r="J3383" s="36"/>
    </row>
    <row r="3384" spans="10:10">
      <c r="J3384" s="36"/>
    </row>
    <row r="3385" spans="10:10">
      <c r="J3385" s="36"/>
    </row>
    <row r="3386" spans="10:10">
      <c r="J3386" s="36"/>
    </row>
    <row r="3387" spans="10:10">
      <c r="J3387" s="36"/>
    </row>
    <row r="3388" spans="10:10">
      <c r="J3388" s="36"/>
    </row>
    <row r="3389" spans="10:10">
      <c r="J3389" s="36"/>
    </row>
    <row r="3390" spans="10:10">
      <c r="J3390" s="36"/>
    </row>
    <row r="3391" spans="10:10">
      <c r="J3391" s="36"/>
    </row>
    <row r="3392" spans="10:10">
      <c r="J3392" s="36"/>
    </row>
    <row r="3393" spans="10:10">
      <c r="J3393" s="36"/>
    </row>
    <row r="3394" spans="10:10">
      <c r="J3394" s="36"/>
    </row>
    <row r="3395" spans="10:10">
      <c r="J3395" s="36"/>
    </row>
    <row r="3396" spans="10:10">
      <c r="J3396" s="36"/>
    </row>
    <row r="3397" spans="10:10">
      <c r="J3397" s="36"/>
    </row>
    <row r="3398" spans="10:10">
      <c r="J3398" s="36"/>
    </row>
    <row r="3399" spans="10:10">
      <c r="J3399" s="36"/>
    </row>
    <row r="3400" spans="10:10">
      <c r="J3400" s="36"/>
    </row>
    <row r="3401" spans="10:10">
      <c r="J3401" s="36"/>
    </row>
    <row r="3402" spans="10:10">
      <c r="J3402" s="36"/>
    </row>
    <row r="3403" spans="10:10">
      <c r="J3403" s="36"/>
    </row>
    <row r="3404" spans="10:10">
      <c r="J3404" s="36"/>
    </row>
    <row r="3405" spans="10:10">
      <c r="J3405" s="36"/>
    </row>
    <row r="3406" spans="10:10">
      <c r="J3406" s="36"/>
    </row>
    <row r="3407" spans="10:10">
      <c r="J3407" s="36"/>
    </row>
    <row r="3408" spans="10:10">
      <c r="J3408" s="36"/>
    </row>
    <row r="3409" spans="10:10">
      <c r="J3409" s="36"/>
    </row>
    <row r="3410" spans="10:10">
      <c r="J3410" s="36"/>
    </row>
    <row r="3411" spans="10:10">
      <c r="J3411" s="36"/>
    </row>
    <row r="3412" spans="10:10">
      <c r="J3412" s="36"/>
    </row>
    <row r="3413" spans="10:10">
      <c r="J3413" s="36"/>
    </row>
    <row r="3414" spans="10:10">
      <c r="J3414" s="36"/>
    </row>
    <row r="3415" spans="10:10">
      <c r="J3415" s="36"/>
    </row>
    <row r="3416" spans="10:10">
      <c r="J3416" s="36"/>
    </row>
    <row r="3417" spans="10:10">
      <c r="J3417" s="36"/>
    </row>
    <row r="3418" spans="10:10">
      <c r="J3418" s="36"/>
    </row>
    <row r="3419" spans="10:10">
      <c r="J3419" s="36"/>
    </row>
    <row r="3420" spans="10:10">
      <c r="J3420" s="36"/>
    </row>
    <row r="3421" spans="10:10">
      <c r="J3421" s="36"/>
    </row>
    <row r="3422" spans="10:10">
      <c r="J3422" s="36"/>
    </row>
    <row r="3423" spans="10:10">
      <c r="J3423" s="36"/>
    </row>
    <row r="3424" spans="10:10">
      <c r="J3424" s="36"/>
    </row>
    <row r="3425" spans="10:10">
      <c r="J3425" s="36"/>
    </row>
    <row r="3426" spans="10:10">
      <c r="J3426" s="36"/>
    </row>
    <row r="3427" spans="10:10">
      <c r="J3427" s="36"/>
    </row>
    <row r="3428" spans="10:10">
      <c r="J3428" s="36"/>
    </row>
    <row r="3429" spans="10:10">
      <c r="J3429" s="36"/>
    </row>
    <row r="3430" spans="10:10">
      <c r="J3430" s="36"/>
    </row>
    <row r="3431" spans="10:10">
      <c r="J3431" s="36"/>
    </row>
    <row r="3432" spans="10:10">
      <c r="J3432" s="36"/>
    </row>
    <row r="3433" spans="10:10">
      <c r="J3433" s="36"/>
    </row>
    <row r="3434" spans="10:10">
      <c r="J3434" s="36"/>
    </row>
    <row r="3435" spans="10:10">
      <c r="J3435" s="36"/>
    </row>
    <row r="3436" spans="10:10">
      <c r="J3436" s="36"/>
    </row>
    <row r="3437" spans="10:10">
      <c r="J3437" s="36"/>
    </row>
    <row r="3438" spans="10:10">
      <c r="J3438" s="36"/>
    </row>
    <row r="3439" spans="10:10">
      <c r="J3439" s="36"/>
    </row>
    <row r="3440" spans="10:10">
      <c r="J3440" s="36"/>
    </row>
    <row r="3441" spans="10:10">
      <c r="J3441" s="36"/>
    </row>
    <row r="3442" spans="10:10">
      <c r="J3442" s="36"/>
    </row>
    <row r="3443" spans="10:10">
      <c r="J3443" s="36"/>
    </row>
    <row r="3444" spans="10:10">
      <c r="J3444" s="36"/>
    </row>
    <row r="3445" spans="10:10">
      <c r="J3445" s="36"/>
    </row>
    <row r="3446" spans="10:10">
      <c r="J3446" s="36"/>
    </row>
    <row r="3447" spans="10:10">
      <c r="J3447" s="36"/>
    </row>
    <row r="3448" spans="10:10">
      <c r="J3448" s="36"/>
    </row>
    <row r="3449" spans="10:10">
      <c r="J3449" s="36"/>
    </row>
    <row r="3450" spans="10:10">
      <c r="J3450" s="36"/>
    </row>
    <row r="3451" spans="10:10">
      <c r="J3451" s="36"/>
    </row>
    <row r="3452" spans="10:10">
      <c r="J3452" s="36"/>
    </row>
    <row r="3453" spans="10:10">
      <c r="J3453" s="36"/>
    </row>
    <row r="3454" spans="10:10">
      <c r="J3454" s="36"/>
    </row>
    <row r="3455" spans="10:10">
      <c r="J3455" s="36"/>
    </row>
    <row r="3456" spans="10:10">
      <c r="J3456" s="36"/>
    </row>
    <row r="3457" spans="10:10">
      <c r="J3457" s="36"/>
    </row>
    <row r="3458" spans="10:10">
      <c r="J3458" s="36"/>
    </row>
    <row r="3459" spans="10:10">
      <c r="J3459" s="36"/>
    </row>
    <row r="3460" spans="10:10">
      <c r="J3460" s="36"/>
    </row>
    <row r="3461" spans="10:10">
      <c r="J3461" s="36"/>
    </row>
    <row r="3462" spans="10:10">
      <c r="J3462" s="36"/>
    </row>
    <row r="3463" spans="10:10">
      <c r="J3463" s="36"/>
    </row>
    <row r="3464" spans="10:10">
      <c r="J3464" s="36"/>
    </row>
    <row r="3465" spans="10:10">
      <c r="J3465" s="36"/>
    </row>
    <row r="3466" spans="10:10">
      <c r="J3466" s="36"/>
    </row>
    <row r="3467" spans="10:10">
      <c r="J3467" s="36"/>
    </row>
    <row r="3468" spans="10:10">
      <c r="J3468" s="36"/>
    </row>
    <row r="3469" spans="10:10">
      <c r="J3469" s="36"/>
    </row>
    <row r="3470" spans="10:10">
      <c r="J3470" s="36"/>
    </row>
    <row r="3471" spans="10:10">
      <c r="J3471" s="36"/>
    </row>
    <row r="3472" spans="10:10">
      <c r="J3472" s="36"/>
    </row>
    <row r="3473" spans="10:10">
      <c r="J3473" s="36"/>
    </row>
    <row r="3474" spans="10:10">
      <c r="J3474" s="36"/>
    </row>
    <row r="3475" spans="10:10">
      <c r="J3475" s="36"/>
    </row>
    <row r="3476" spans="10:10">
      <c r="J3476" s="36"/>
    </row>
    <row r="3477" spans="10:10">
      <c r="J3477" s="36"/>
    </row>
    <row r="3478" spans="10:10">
      <c r="J3478" s="36"/>
    </row>
    <row r="3479" spans="10:10">
      <c r="J3479" s="36"/>
    </row>
    <row r="3480" spans="10:10">
      <c r="J3480" s="36"/>
    </row>
    <row r="3481" spans="10:10">
      <c r="J3481" s="36"/>
    </row>
    <row r="3482" spans="10:10">
      <c r="J3482" s="36"/>
    </row>
    <row r="3483" spans="10:10">
      <c r="J3483" s="36"/>
    </row>
    <row r="3484" spans="10:10">
      <c r="J3484" s="36"/>
    </row>
    <row r="3485" spans="10:10">
      <c r="J3485" s="36"/>
    </row>
    <row r="3486" spans="10:10">
      <c r="J3486" s="36"/>
    </row>
    <row r="3487" spans="10:10">
      <c r="J3487" s="36"/>
    </row>
    <row r="3488" spans="10:10">
      <c r="J3488" s="36"/>
    </row>
    <row r="3489" spans="10:10">
      <c r="J3489" s="36"/>
    </row>
    <row r="3490" spans="10:10">
      <c r="J3490" s="36"/>
    </row>
    <row r="3491" spans="10:10">
      <c r="J3491" s="36"/>
    </row>
    <row r="3492" spans="10:10">
      <c r="J3492" s="36"/>
    </row>
    <row r="3493" spans="10:10">
      <c r="J3493" s="36"/>
    </row>
    <row r="3494" spans="10:10">
      <c r="J3494" s="36"/>
    </row>
    <row r="3495" spans="10:10">
      <c r="J3495" s="36"/>
    </row>
    <row r="3496" spans="10:10">
      <c r="J3496" s="36"/>
    </row>
    <row r="3497" spans="10:10">
      <c r="J3497" s="36"/>
    </row>
    <row r="3498" spans="10:10">
      <c r="J3498" s="36"/>
    </row>
    <row r="3499" spans="10:10">
      <c r="J3499" s="36"/>
    </row>
    <row r="3500" spans="10:10">
      <c r="J3500" s="36"/>
    </row>
    <row r="3501" spans="10:10">
      <c r="J3501" s="36"/>
    </row>
    <row r="3502" spans="10:10">
      <c r="J3502" s="36"/>
    </row>
    <row r="3503" spans="10:10">
      <c r="J3503" s="36"/>
    </row>
    <row r="3504" spans="10:10">
      <c r="J3504" s="36"/>
    </row>
    <row r="3505" spans="10:10">
      <c r="J3505" s="36"/>
    </row>
    <row r="3506" spans="10:10">
      <c r="J3506" s="36"/>
    </row>
    <row r="3507" spans="10:10">
      <c r="J3507" s="36"/>
    </row>
    <row r="3508" spans="10:10">
      <c r="J3508" s="36"/>
    </row>
    <row r="3509" spans="10:10">
      <c r="J3509" s="36"/>
    </row>
    <row r="3510" spans="10:10">
      <c r="J3510" s="36"/>
    </row>
    <row r="3511" spans="10:10">
      <c r="J3511" s="36"/>
    </row>
    <row r="3512" spans="10:10">
      <c r="J3512" s="36"/>
    </row>
    <row r="3513" spans="10:10">
      <c r="J3513" s="36"/>
    </row>
    <row r="3514" spans="10:10">
      <c r="J3514" s="36"/>
    </row>
    <row r="3515" spans="10:10">
      <c r="J3515" s="36"/>
    </row>
    <row r="3516" spans="10:10">
      <c r="J3516" s="36"/>
    </row>
    <row r="3517" spans="10:10">
      <c r="J3517" s="36"/>
    </row>
    <row r="3518" spans="10:10">
      <c r="J3518" s="36"/>
    </row>
    <row r="3519" spans="10:10">
      <c r="J3519" s="36"/>
    </row>
    <row r="3520" spans="10:10">
      <c r="J3520" s="36"/>
    </row>
    <row r="3521" spans="10:10">
      <c r="J3521" s="36"/>
    </row>
    <row r="3522" spans="10:10">
      <c r="J3522" s="36"/>
    </row>
    <row r="3523" spans="10:10">
      <c r="J3523" s="36"/>
    </row>
    <row r="3524" spans="10:10">
      <c r="J3524" s="36"/>
    </row>
    <row r="3525" spans="10:10">
      <c r="J3525" s="36"/>
    </row>
    <row r="3526" spans="10:10">
      <c r="J3526" s="36"/>
    </row>
    <row r="3527" spans="10:10">
      <c r="J3527" s="36"/>
    </row>
    <row r="3528" spans="10:10">
      <c r="J3528" s="36"/>
    </row>
    <row r="3529" spans="10:10">
      <c r="J3529" s="36"/>
    </row>
    <row r="3530" spans="10:10">
      <c r="J3530" s="36"/>
    </row>
    <row r="3531" spans="10:10">
      <c r="J3531" s="36"/>
    </row>
    <row r="3532" spans="10:10">
      <c r="J3532" s="36"/>
    </row>
    <row r="3533" spans="10:10">
      <c r="J3533" s="36"/>
    </row>
    <row r="3534" spans="10:10">
      <c r="J3534" s="36"/>
    </row>
    <row r="3535" spans="10:10">
      <c r="J3535" s="36"/>
    </row>
    <row r="3536" spans="10:10">
      <c r="J3536" s="36"/>
    </row>
    <row r="3537" spans="10:10">
      <c r="J3537" s="36"/>
    </row>
    <row r="3538" spans="10:10">
      <c r="J3538" s="36"/>
    </row>
    <row r="3539" spans="10:10">
      <c r="J3539" s="36"/>
    </row>
    <row r="3540" spans="10:10">
      <c r="J3540" s="36"/>
    </row>
    <row r="3541" spans="10:10">
      <c r="J3541" s="36"/>
    </row>
    <row r="3542" spans="10:10">
      <c r="J3542" s="36"/>
    </row>
    <row r="3543" spans="10:10">
      <c r="J3543" s="36"/>
    </row>
    <row r="3544" spans="10:10">
      <c r="J3544" s="36"/>
    </row>
    <row r="3545" spans="10:10">
      <c r="J3545" s="36"/>
    </row>
    <row r="3546" spans="10:10">
      <c r="J3546" s="36"/>
    </row>
    <row r="3547" spans="10:10">
      <c r="J3547" s="36"/>
    </row>
    <row r="3548" spans="10:10">
      <c r="J3548" s="36"/>
    </row>
    <row r="3549" spans="10:10">
      <c r="J3549" s="36"/>
    </row>
    <row r="3550" spans="10:10">
      <c r="J3550" s="36"/>
    </row>
    <row r="3551" spans="10:10">
      <c r="J3551" s="36"/>
    </row>
    <row r="3552" spans="10:10">
      <c r="J3552" s="36"/>
    </row>
    <row r="3553" spans="10:10">
      <c r="J3553" s="36"/>
    </row>
    <row r="3554" spans="10:10">
      <c r="J3554" s="36"/>
    </row>
    <row r="3555" spans="10:10">
      <c r="J3555" s="36"/>
    </row>
    <row r="3556" spans="10:10">
      <c r="J3556" s="36"/>
    </row>
    <row r="3557" spans="10:10">
      <c r="J3557" s="36"/>
    </row>
    <row r="3558" spans="10:10">
      <c r="J3558" s="36"/>
    </row>
    <row r="3559" spans="10:10">
      <c r="J3559" s="36"/>
    </row>
    <row r="3560" spans="10:10">
      <c r="J3560" s="36"/>
    </row>
    <row r="3561" spans="10:10">
      <c r="J3561" s="36"/>
    </row>
    <row r="3562" spans="10:10">
      <c r="J3562" s="36"/>
    </row>
    <row r="3563" spans="10:10">
      <c r="J3563" s="36"/>
    </row>
    <row r="3564" spans="10:10">
      <c r="J3564" s="36"/>
    </row>
    <row r="3565" spans="10:10">
      <c r="J3565" s="36"/>
    </row>
    <row r="3566" spans="10:10">
      <c r="J3566" s="36"/>
    </row>
    <row r="3567" spans="10:10">
      <c r="J3567" s="36"/>
    </row>
    <row r="3568" spans="10:10">
      <c r="J3568" s="36"/>
    </row>
    <row r="3569" spans="10:10">
      <c r="J3569" s="36"/>
    </row>
    <row r="3570" spans="10:10">
      <c r="J3570" s="36"/>
    </row>
    <row r="3571" spans="10:10">
      <c r="J3571" s="36"/>
    </row>
    <row r="3572" spans="10:10">
      <c r="J3572" s="36"/>
    </row>
    <row r="3573" spans="10:10">
      <c r="J3573" s="36"/>
    </row>
    <row r="3574" spans="10:10">
      <c r="J3574" s="36"/>
    </row>
    <row r="3575" spans="10:10">
      <c r="J3575" s="36"/>
    </row>
    <row r="3576" spans="10:10">
      <c r="J3576" s="36"/>
    </row>
    <row r="3577" spans="10:10">
      <c r="J3577" s="36"/>
    </row>
    <row r="3578" spans="10:10">
      <c r="J3578" s="36"/>
    </row>
    <row r="3579" spans="10:10">
      <c r="J3579" s="36"/>
    </row>
    <row r="3580" spans="10:10">
      <c r="J3580" s="36"/>
    </row>
    <row r="3581" spans="10:10">
      <c r="J3581" s="36"/>
    </row>
    <row r="3582" spans="10:10">
      <c r="J3582" s="36"/>
    </row>
    <row r="3583" spans="10:10">
      <c r="J3583" s="36"/>
    </row>
    <row r="3584" spans="10:10">
      <c r="J3584" s="36"/>
    </row>
    <row r="3585" spans="10:10">
      <c r="J3585" s="36"/>
    </row>
    <row r="3586" spans="10:10">
      <c r="J3586" s="36"/>
    </row>
    <row r="3587" spans="10:10">
      <c r="J3587" s="36"/>
    </row>
    <row r="3588" spans="10:10">
      <c r="J3588" s="36"/>
    </row>
    <row r="3589" spans="10:10">
      <c r="J3589" s="36"/>
    </row>
    <row r="3590" spans="10:10">
      <c r="J3590" s="36"/>
    </row>
    <row r="3591" spans="10:10">
      <c r="J3591" s="36"/>
    </row>
    <row r="3592" spans="10:10">
      <c r="J3592" s="36"/>
    </row>
    <row r="3593" spans="10:10">
      <c r="J3593" s="36"/>
    </row>
    <row r="3594" spans="10:10">
      <c r="J3594" s="36"/>
    </row>
    <row r="3595" spans="10:10">
      <c r="J3595" s="36"/>
    </row>
    <row r="3596" spans="10:10">
      <c r="J3596" s="36"/>
    </row>
    <row r="3597" spans="10:10">
      <c r="J3597" s="36"/>
    </row>
    <row r="3598" spans="10:10">
      <c r="J3598" s="36"/>
    </row>
    <row r="3599" spans="10:10">
      <c r="J3599" s="36"/>
    </row>
    <row r="3600" spans="10:10">
      <c r="J3600" s="36"/>
    </row>
    <row r="3601" spans="10:10">
      <c r="J3601" s="36"/>
    </row>
    <row r="3602" spans="10:10">
      <c r="J3602" s="36"/>
    </row>
    <row r="3603" spans="10:10">
      <c r="J3603" s="36"/>
    </row>
    <row r="3604" spans="10:10">
      <c r="J3604" s="36"/>
    </row>
    <row r="3605" spans="10:10">
      <c r="J3605" s="36"/>
    </row>
    <row r="3606" spans="10:10">
      <c r="J3606" s="36"/>
    </row>
    <row r="3607" spans="10:10">
      <c r="J3607" s="36"/>
    </row>
    <row r="3608" spans="10:10">
      <c r="J3608" s="36"/>
    </row>
    <row r="3609" spans="10:10">
      <c r="J3609" s="36"/>
    </row>
    <row r="3610" spans="10:10">
      <c r="J3610" s="36"/>
    </row>
    <row r="3611" spans="10:10">
      <c r="J3611" s="36"/>
    </row>
    <row r="3612" spans="10:10">
      <c r="J3612" s="36"/>
    </row>
    <row r="3613" spans="10:10">
      <c r="J3613" s="36"/>
    </row>
    <row r="3614" spans="10:10">
      <c r="J3614" s="36"/>
    </row>
    <row r="3615" spans="10:10">
      <c r="J3615" s="36"/>
    </row>
    <row r="3616" spans="10:10">
      <c r="J3616" s="36"/>
    </row>
    <row r="3617" spans="10:10">
      <c r="J3617" s="36"/>
    </row>
    <row r="3618" spans="10:10">
      <c r="J3618" s="36"/>
    </row>
    <row r="3619" spans="10:10">
      <c r="J3619" s="36"/>
    </row>
    <row r="3620" spans="10:10">
      <c r="J3620" s="36"/>
    </row>
    <row r="3621" spans="10:10">
      <c r="J3621" s="36"/>
    </row>
    <row r="3622" spans="10:10">
      <c r="J3622" s="36"/>
    </row>
    <row r="3623" spans="10:10">
      <c r="J3623" s="36"/>
    </row>
    <row r="3624" spans="10:10">
      <c r="J3624" s="36"/>
    </row>
    <row r="3625" spans="10:10">
      <c r="J3625" s="36"/>
    </row>
    <row r="3626" spans="10:10">
      <c r="J3626" s="36"/>
    </row>
    <row r="3627" spans="10:10">
      <c r="J3627" s="36"/>
    </row>
    <row r="3628" spans="10:10">
      <c r="J3628" s="36"/>
    </row>
    <row r="3629" spans="10:10">
      <c r="J3629" s="36"/>
    </row>
    <row r="3630" spans="10:10">
      <c r="J3630" s="36"/>
    </row>
    <row r="3631" spans="10:10">
      <c r="J3631" s="36"/>
    </row>
    <row r="3632" spans="10:10">
      <c r="J3632" s="36"/>
    </row>
    <row r="3633" spans="10:10">
      <c r="J3633" s="36"/>
    </row>
    <row r="3634" spans="10:10">
      <c r="J3634" s="36"/>
    </row>
    <row r="3635" spans="10:10">
      <c r="J3635" s="36"/>
    </row>
    <row r="3636" spans="10:10">
      <c r="J3636" s="36"/>
    </row>
    <row r="3637" spans="10:10">
      <c r="J3637" s="36"/>
    </row>
    <row r="3638" spans="10:10">
      <c r="J3638" s="36"/>
    </row>
    <row r="3639" spans="10:10">
      <c r="J3639" s="36"/>
    </row>
    <row r="3640" spans="10:10">
      <c r="J3640" s="36"/>
    </row>
    <row r="3641" spans="10:10">
      <c r="J3641" s="36"/>
    </row>
    <row r="3642" spans="10:10">
      <c r="J3642" s="36"/>
    </row>
    <row r="3643" spans="10:10">
      <c r="J3643" s="36"/>
    </row>
    <row r="3644" spans="10:10">
      <c r="J3644" s="36"/>
    </row>
    <row r="3645" spans="10:10">
      <c r="J3645" s="36"/>
    </row>
    <row r="3646" spans="10:10">
      <c r="J3646" s="36"/>
    </row>
    <row r="3647" spans="10:10">
      <c r="J3647" s="36"/>
    </row>
    <row r="3648" spans="10:10">
      <c r="J3648" s="36"/>
    </row>
    <row r="3649" spans="10:10">
      <c r="J3649" s="36"/>
    </row>
    <row r="3650" spans="10:10">
      <c r="J3650" s="36"/>
    </row>
    <row r="3651" spans="10:10">
      <c r="J3651" s="36"/>
    </row>
    <row r="3652" spans="10:10">
      <c r="J3652" s="36"/>
    </row>
    <row r="3653" spans="10:10">
      <c r="J3653" s="36"/>
    </row>
    <row r="3654" spans="10:10">
      <c r="J3654" s="36"/>
    </row>
    <row r="3655" spans="10:10">
      <c r="J3655" s="36"/>
    </row>
    <row r="3656" spans="10:10">
      <c r="J3656" s="36"/>
    </row>
    <row r="3657" spans="10:10">
      <c r="J3657" s="36"/>
    </row>
    <row r="3658" spans="10:10">
      <c r="J3658" s="36"/>
    </row>
    <row r="3659" spans="10:10">
      <c r="J3659" s="36"/>
    </row>
    <row r="3660" spans="10:10">
      <c r="J3660" s="36"/>
    </row>
    <row r="3661" spans="10:10">
      <c r="J3661" s="36"/>
    </row>
    <row r="3662" spans="10:10">
      <c r="J3662" s="36"/>
    </row>
    <row r="3663" spans="10:10">
      <c r="J3663" s="36"/>
    </row>
    <row r="3664" spans="10:10">
      <c r="J3664" s="36"/>
    </row>
    <row r="3665" spans="10:10">
      <c r="J3665" s="36"/>
    </row>
    <row r="3666" spans="10:10">
      <c r="J3666" s="36"/>
    </row>
    <row r="3667" spans="10:10">
      <c r="J3667" s="36"/>
    </row>
    <row r="3668" spans="10:10">
      <c r="J3668" s="36"/>
    </row>
    <row r="3669" spans="10:10">
      <c r="J3669" s="36"/>
    </row>
    <row r="3670" spans="10:10">
      <c r="J3670" s="36"/>
    </row>
    <row r="3671" spans="10:10">
      <c r="J3671" s="36"/>
    </row>
    <row r="3672" spans="10:10">
      <c r="J3672" s="36"/>
    </row>
    <row r="3673" spans="10:10">
      <c r="J3673" s="36"/>
    </row>
    <row r="3674" spans="10:10">
      <c r="J3674" s="36"/>
    </row>
    <row r="3675" spans="10:10">
      <c r="J3675" s="36"/>
    </row>
    <row r="3676" spans="10:10">
      <c r="J3676" s="36"/>
    </row>
    <row r="3677" spans="10:10">
      <c r="J3677" s="36"/>
    </row>
    <row r="3678" spans="10:10">
      <c r="J3678" s="36"/>
    </row>
    <row r="3679" spans="10:10">
      <c r="J3679" s="36"/>
    </row>
    <row r="3680" spans="10:10">
      <c r="J3680" s="36"/>
    </row>
    <row r="3681" spans="10:10">
      <c r="J3681" s="36"/>
    </row>
    <row r="3682" spans="10:10">
      <c r="J3682" s="36"/>
    </row>
    <row r="3683" spans="10:10">
      <c r="J3683" s="36"/>
    </row>
    <row r="3684" spans="10:10">
      <c r="J3684" s="36"/>
    </row>
    <row r="3685" spans="10:10">
      <c r="J3685" s="36"/>
    </row>
    <row r="3686" spans="10:10">
      <c r="J3686" s="36"/>
    </row>
    <row r="3687" spans="10:10">
      <c r="J3687" s="36"/>
    </row>
    <row r="3688" spans="10:10">
      <c r="J3688" s="36"/>
    </row>
    <row r="3689" spans="10:10">
      <c r="J3689" s="36"/>
    </row>
    <row r="3690" spans="10:10">
      <c r="J3690" s="36"/>
    </row>
    <row r="3691" spans="10:10">
      <c r="J3691" s="36"/>
    </row>
    <row r="3692" spans="10:10">
      <c r="J3692" s="36"/>
    </row>
    <row r="3693" spans="10:10">
      <c r="J3693" s="36"/>
    </row>
    <row r="3694" spans="10:10">
      <c r="J3694" s="36"/>
    </row>
    <row r="3695" spans="10:10">
      <c r="J3695" s="36"/>
    </row>
    <row r="3696" spans="10:10">
      <c r="J3696" s="36"/>
    </row>
    <row r="3697" spans="10:10">
      <c r="J3697" s="36"/>
    </row>
    <row r="3698" spans="10:10">
      <c r="J3698" s="36"/>
    </row>
    <row r="3699" spans="10:10">
      <c r="J3699" s="36"/>
    </row>
    <row r="3700" spans="10:10">
      <c r="J3700" s="36"/>
    </row>
    <row r="3701" spans="10:10">
      <c r="J3701" s="36"/>
    </row>
    <row r="3702" spans="10:10">
      <c r="J3702" s="36"/>
    </row>
    <row r="3703" spans="10:10">
      <c r="J3703" s="36"/>
    </row>
    <row r="3704" spans="10:10">
      <c r="J3704" s="36"/>
    </row>
    <row r="3705" spans="10:10">
      <c r="J3705" s="36"/>
    </row>
    <row r="3706" spans="10:10">
      <c r="J3706" s="36"/>
    </row>
    <row r="3707" spans="10:10">
      <c r="J3707" s="36"/>
    </row>
    <row r="3708" spans="10:10">
      <c r="J3708" s="36"/>
    </row>
    <row r="3709" spans="10:10">
      <c r="J3709" s="36"/>
    </row>
    <row r="3710" spans="10:10">
      <c r="J3710" s="36"/>
    </row>
    <row r="3711" spans="10:10">
      <c r="J3711" s="36"/>
    </row>
    <row r="3712" spans="10:10">
      <c r="J3712" s="36"/>
    </row>
    <row r="3713" spans="10:10">
      <c r="J3713" s="36"/>
    </row>
    <row r="3714" spans="10:10">
      <c r="J3714" s="36"/>
    </row>
    <row r="3715" spans="10:10">
      <c r="J3715" s="36"/>
    </row>
    <row r="3716" spans="10:10">
      <c r="J3716" s="36"/>
    </row>
    <row r="3717" spans="10:10">
      <c r="J3717" s="36"/>
    </row>
    <row r="3718" spans="10:10">
      <c r="J3718" s="36"/>
    </row>
    <row r="3719" spans="10:10">
      <c r="J3719" s="36"/>
    </row>
    <row r="3720" spans="10:10">
      <c r="J3720" s="36"/>
    </row>
    <row r="3721" spans="10:10">
      <c r="J3721" s="36"/>
    </row>
    <row r="3722" spans="10:10">
      <c r="J3722" s="36"/>
    </row>
    <row r="3723" spans="10:10">
      <c r="J3723" s="36"/>
    </row>
    <row r="3724" spans="10:10">
      <c r="J3724" s="36"/>
    </row>
    <row r="3725" spans="10:10">
      <c r="J3725" s="36"/>
    </row>
    <row r="3726" spans="10:10">
      <c r="J3726" s="36"/>
    </row>
    <row r="3727" spans="10:10">
      <c r="J3727" s="36"/>
    </row>
    <row r="3728" spans="10:10">
      <c r="J3728" s="36"/>
    </row>
    <row r="3729" spans="10:10">
      <c r="J3729" s="36"/>
    </row>
    <row r="3730" spans="10:10">
      <c r="J3730" s="36"/>
    </row>
    <row r="3731" spans="10:10">
      <c r="J3731" s="36"/>
    </row>
    <row r="3732" spans="10:10">
      <c r="J3732" s="36"/>
    </row>
    <row r="3733" spans="10:10">
      <c r="J3733" s="36"/>
    </row>
    <row r="3734" spans="10:10">
      <c r="J3734" s="36"/>
    </row>
    <row r="3735" spans="10:10">
      <c r="J3735" s="36"/>
    </row>
    <row r="3736" spans="10:10">
      <c r="J3736" s="36"/>
    </row>
    <row r="3737" spans="10:10">
      <c r="J3737" s="36"/>
    </row>
    <row r="3738" spans="10:10">
      <c r="J3738" s="36"/>
    </row>
    <row r="3739" spans="10:10">
      <c r="J3739" s="36"/>
    </row>
    <row r="3740" spans="10:10">
      <c r="J3740" s="36"/>
    </row>
    <row r="3741" spans="10:10">
      <c r="J3741" s="36"/>
    </row>
    <row r="3742" spans="10:10">
      <c r="J3742" s="36"/>
    </row>
    <row r="3743" spans="10:10">
      <c r="J3743" s="36"/>
    </row>
    <row r="3744" spans="10:10">
      <c r="J3744" s="36"/>
    </row>
    <row r="3745" spans="10:10">
      <c r="J3745" s="36"/>
    </row>
    <row r="3746" spans="10:10">
      <c r="J3746" s="36"/>
    </row>
    <row r="3747" spans="10:10">
      <c r="J3747" s="36"/>
    </row>
    <row r="3748" spans="10:10">
      <c r="J3748" s="36"/>
    </row>
    <row r="3749" spans="10:10">
      <c r="J3749" s="36"/>
    </row>
    <row r="3750" spans="10:10">
      <c r="J3750" s="36"/>
    </row>
    <row r="3751" spans="10:10">
      <c r="J3751" s="36"/>
    </row>
    <row r="3752" spans="10:10">
      <c r="J3752" s="36"/>
    </row>
    <row r="3753" spans="10:10">
      <c r="J3753" s="36"/>
    </row>
    <row r="3754" spans="10:10">
      <c r="J3754" s="36"/>
    </row>
    <row r="3755" spans="10:10">
      <c r="J3755" s="36"/>
    </row>
    <row r="3756" spans="10:10">
      <c r="J3756" s="36"/>
    </row>
    <row r="3757" spans="10:10">
      <c r="J3757" s="36"/>
    </row>
    <row r="3758" spans="10:10">
      <c r="J3758" s="36"/>
    </row>
    <row r="3759" spans="10:10">
      <c r="J3759" s="36"/>
    </row>
    <row r="3760" spans="10:10">
      <c r="J3760" s="36"/>
    </row>
    <row r="3761" spans="10:10">
      <c r="J3761" s="36"/>
    </row>
    <row r="3762" spans="10:10">
      <c r="J3762" s="36"/>
    </row>
    <row r="3763" spans="10:10">
      <c r="J3763" s="36"/>
    </row>
    <row r="3764" spans="10:10">
      <c r="J3764" s="36"/>
    </row>
    <row r="3765" spans="10:10">
      <c r="J3765" s="36"/>
    </row>
    <row r="3766" spans="10:10">
      <c r="J3766" s="36"/>
    </row>
    <row r="3767" spans="10:10">
      <c r="J3767" s="36"/>
    </row>
    <row r="3768" spans="10:10">
      <c r="J3768" s="36"/>
    </row>
    <row r="3769" spans="10:10">
      <c r="J3769" s="36"/>
    </row>
    <row r="3770" spans="10:10">
      <c r="J3770" s="36"/>
    </row>
    <row r="3771" spans="10:10">
      <c r="J3771" s="36"/>
    </row>
    <row r="3772" spans="10:10">
      <c r="J3772" s="36"/>
    </row>
    <row r="3773" spans="10:10">
      <c r="J3773" s="36"/>
    </row>
    <row r="3774" spans="10:10">
      <c r="J3774" s="36"/>
    </row>
    <row r="3775" spans="10:10">
      <c r="J3775" s="36"/>
    </row>
    <row r="3776" spans="10:10">
      <c r="J3776" s="36"/>
    </row>
    <row r="3777" spans="10:10">
      <c r="J3777" s="36"/>
    </row>
    <row r="3778" spans="10:10">
      <c r="J3778" s="36"/>
    </row>
    <row r="3779" spans="10:10">
      <c r="J3779" s="36"/>
    </row>
    <row r="3780" spans="10:10">
      <c r="J3780" s="36"/>
    </row>
    <row r="3781" spans="10:10">
      <c r="J3781" s="36"/>
    </row>
    <row r="3782" spans="10:10">
      <c r="J3782" s="36"/>
    </row>
    <row r="3783" spans="10:10">
      <c r="J3783" s="36"/>
    </row>
    <row r="3784" spans="10:10">
      <c r="J3784" s="36"/>
    </row>
    <row r="3785" spans="10:10">
      <c r="J3785" s="36"/>
    </row>
    <row r="3786" spans="10:10">
      <c r="J3786" s="36"/>
    </row>
    <row r="3787" spans="10:10">
      <c r="J3787" s="36"/>
    </row>
    <row r="3788" spans="10:10">
      <c r="J3788" s="36"/>
    </row>
    <row r="3789" spans="10:10">
      <c r="J3789" s="36"/>
    </row>
    <row r="3790" spans="10:10">
      <c r="J3790" s="36"/>
    </row>
    <row r="3791" spans="10:10">
      <c r="J3791" s="36"/>
    </row>
    <row r="3792" spans="10:10">
      <c r="J3792" s="36"/>
    </row>
    <row r="3793" spans="10:10">
      <c r="J3793" s="36"/>
    </row>
    <row r="3794" spans="10:10">
      <c r="J3794" s="36"/>
    </row>
    <row r="3795" spans="10:10">
      <c r="J3795" s="36"/>
    </row>
    <row r="3796" spans="10:10">
      <c r="J3796" s="36"/>
    </row>
    <row r="3797" spans="10:10">
      <c r="J3797" s="36"/>
    </row>
    <row r="3798" spans="10:10">
      <c r="J3798" s="36"/>
    </row>
    <row r="3799" spans="10:10">
      <c r="J3799" s="36"/>
    </row>
    <row r="3800" spans="10:10">
      <c r="J3800" s="36"/>
    </row>
    <row r="3801" spans="10:10">
      <c r="J3801" s="36"/>
    </row>
    <row r="3802" spans="10:10">
      <c r="J3802" s="36"/>
    </row>
    <row r="3803" spans="10:10">
      <c r="J3803" s="36"/>
    </row>
    <row r="3804" spans="10:10">
      <c r="J3804" s="36"/>
    </row>
    <row r="3805" spans="10:10">
      <c r="J3805" s="36"/>
    </row>
    <row r="3806" spans="10:10">
      <c r="J3806" s="36"/>
    </row>
    <row r="3807" spans="10:10">
      <c r="J3807" s="36"/>
    </row>
    <row r="3808" spans="10:10">
      <c r="J3808" s="36"/>
    </row>
    <row r="3809" spans="10:10">
      <c r="J3809" s="36"/>
    </row>
    <row r="3810" spans="10:10">
      <c r="J3810" s="36"/>
    </row>
    <row r="3811" spans="10:10">
      <c r="J3811" s="36"/>
    </row>
    <row r="3812" spans="10:10">
      <c r="J3812" s="36"/>
    </row>
    <row r="3813" spans="10:10">
      <c r="J3813" s="36"/>
    </row>
    <row r="3814" spans="10:10">
      <c r="J3814" s="36"/>
    </row>
    <row r="3815" spans="10:10">
      <c r="J3815" s="36"/>
    </row>
    <row r="3816" spans="10:10">
      <c r="J3816" s="36"/>
    </row>
    <row r="3817" spans="10:10">
      <c r="J3817" s="36"/>
    </row>
    <row r="3818" spans="10:10">
      <c r="J3818" s="36"/>
    </row>
    <row r="3819" spans="10:10">
      <c r="J3819" s="36"/>
    </row>
    <row r="3820" spans="10:10">
      <c r="J3820" s="36"/>
    </row>
    <row r="3821" spans="10:10">
      <c r="J3821" s="36"/>
    </row>
    <row r="3822" spans="10:10">
      <c r="J3822" s="36"/>
    </row>
    <row r="3823" spans="10:10">
      <c r="J3823" s="36"/>
    </row>
    <row r="3824" spans="10:10">
      <c r="J3824" s="36"/>
    </row>
    <row r="3825" spans="10:10">
      <c r="J3825" s="36"/>
    </row>
    <row r="3826" spans="10:10">
      <c r="J3826" s="36"/>
    </row>
    <row r="3827" spans="10:10">
      <c r="J3827" s="36"/>
    </row>
    <row r="3828" spans="10:10">
      <c r="J3828" s="36"/>
    </row>
    <row r="3829" spans="10:10">
      <c r="J3829" s="36"/>
    </row>
    <row r="3830" spans="10:10">
      <c r="J3830" s="36"/>
    </row>
    <row r="3831" spans="10:10">
      <c r="J3831" s="36"/>
    </row>
    <row r="3832" spans="10:10">
      <c r="J3832" s="36"/>
    </row>
    <row r="3833" spans="10:10">
      <c r="J3833" s="36"/>
    </row>
    <row r="3834" spans="10:10">
      <c r="J3834" s="36"/>
    </row>
    <row r="3835" spans="10:10">
      <c r="J3835" s="36"/>
    </row>
    <row r="3836" spans="10:10">
      <c r="J3836" s="36"/>
    </row>
    <row r="3837" spans="10:10">
      <c r="J3837" s="36"/>
    </row>
    <row r="3838" spans="10:10">
      <c r="J3838" s="36"/>
    </row>
    <row r="3839" spans="10:10">
      <c r="J3839" s="36"/>
    </row>
    <row r="3840" spans="10:10">
      <c r="J3840" s="36"/>
    </row>
    <row r="3841" spans="10:10">
      <c r="J3841" s="36"/>
    </row>
    <row r="3842" spans="10:10">
      <c r="J3842" s="36"/>
    </row>
    <row r="3843" spans="10:10">
      <c r="J3843" s="36"/>
    </row>
    <row r="3844" spans="10:10">
      <c r="J3844" s="36"/>
    </row>
    <row r="3845" spans="10:10">
      <c r="J3845" s="36"/>
    </row>
    <row r="3846" spans="10:10">
      <c r="J3846" s="36"/>
    </row>
    <row r="3847" spans="10:10">
      <c r="J3847" s="36"/>
    </row>
    <row r="3848" spans="10:10">
      <c r="J3848" s="36"/>
    </row>
    <row r="3849" spans="10:10">
      <c r="J3849" s="36"/>
    </row>
    <row r="3850" spans="10:10">
      <c r="J3850" s="36"/>
    </row>
    <row r="3851" spans="10:10">
      <c r="J3851" s="36"/>
    </row>
    <row r="3852" spans="10:10">
      <c r="J3852" s="36"/>
    </row>
    <row r="3853" spans="10:10">
      <c r="J3853" s="36"/>
    </row>
    <row r="3854" spans="10:10">
      <c r="J3854" s="36"/>
    </row>
    <row r="3855" spans="10:10">
      <c r="J3855" s="36"/>
    </row>
    <row r="3856" spans="10:10">
      <c r="J3856" s="36"/>
    </row>
    <row r="3857" spans="10:10">
      <c r="J3857" s="36"/>
    </row>
    <row r="3858" spans="10:10">
      <c r="J3858" s="36"/>
    </row>
    <row r="3859" spans="10:10">
      <c r="J3859" s="36"/>
    </row>
    <row r="3860" spans="10:10">
      <c r="J3860" s="36"/>
    </row>
    <row r="3861" spans="10:10">
      <c r="J3861" s="36"/>
    </row>
    <row r="3862" spans="10:10">
      <c r="J3862" s="36"/>
    </row>
    <row r="3863" spans="10:10">
      <c r="J3863" s="36"/>
    </row>
    <row r="3864" spans="10:10">
      <c r="J3864" s="36"/>
    </row>
    <row r="3865" spans="10:10">
      <c r="J3865" s="36"/>
    </row>
    <row r="3866" spans="10:10">
      <c r="J3866" s="36"/>
    </row>
    <row r="3867" spans="10:10">
      <c r="J3867" s="36"/>
    </row>
    <row r="3868" spans="10:10">
      <c r="J3868" s="36"/>
    </row>
    <row r="3869" spans="10:10">
      <c r="J3869" s="36"/>
    </row>
    <row r="3870" spans="10:10">
      <c r="J3870" s="36"/>
    </row>
    <row r="3871" spans="10:10">
      <c r="J3871" s="36"/>
    </row>
    <row r="3872" spans="10:10">
      <c r="J3872" s="36"/>
    </row>
    <row r="3873" spans="10:10">
      <c r="J3873" s="36"/>
    </row>
    <row r="3874" spans="10:10">
      <c r="J3874" s="36"/>
    </row>
    <row r="3875" spans="10:10">
      <c r="J3875" s="36"/>
    </row>
    <row r="3876" spans="10:10">
      <c r="J3876" s="36"/>
    </row>
    <row r="3877" spans="10:10">
      <c r="J3877" s="36"/>
    </row>
    <row r="3878" spans="10:10">
      <c r="J3878" s="36"/>
    </row>
    <row r="3879" spans="10:10">
      <c r="J3879" s="36"/>
    </row>
    <row r="3880" spans="10:10">
      <c r="J3880" s="36"/>
    </row>
    <row r="3881" spans="10:10">
      <c r="J3881" s="36"/>
    </row>
    <row r="3882" spans="10:10">
      <c r="J3882" s="36"/>
    </row>
    <row r="3883" spans="10:10">
      <c r="J3883" s="36"/>
    </row>
    <row r="3884" spans="10:10">
      <c r="J3884" s="36"/>
    </row>
    <row r="3885" spans="10:10">
      <c r="J3885" s="36"/>
    </row>
    <row r="3886" spans="10:10">
      <c r="J3886" s="36"/>
    </row>
    <row r="3887" spans="10:10">
      <c r="J3887" s="36"/>
    </row>
    <row r="3888" spans="10:10">
      <c r="J3888" s="36"/>
    </row>
    <row r="3889" spans="10:10">
      <c r="J3889" s="36"/>
    </row>
    <row r="3890" spans="10:10">
      <c r="J3890" s="36"/>
    </row>
    <row r="3891" spans="10:10">
      <c r="J3891" s="36"/>
    </row>
    <row r="3892" spans="10:10">
      <c r="J3892" s="36"/>
    </row>
    <row r="3893" spans="10:10">
      <c r="J3893" s="36"/>
    </row>
    <row r="3894" spans="10:10">
      <c r="J3894" s="36"/>
    </row>
    <row r="3895" spans="10:10">
      <c r="J3895" s="36"/>
    </row>
    <row r="3896" spans="10:10">
      <c r="J3896" s="36"/>
    </row>
    <row r="3897" spans="10:10">
      <c r="J3897" s="36"/>
    </row>
    <row r="3898" spans="10:10">
      <c r="J3898" s="36"/>
    </row>
    <row r="3899" spans="10:10">
      <c r="J3899" s="36"/>
    </row>
    <row r="3900" spans="10:10">
      <c r="J3900" s="36"/>
    </row>
    <row r="3901" spans="10:10">
      <c r="J3901" s="36"/>
    </row>
    <row r="3902" spans="10:10">
      <c r="J3902" s="36"/>
    </row>
    <row r="3903" spans="10:10">
      <c r="J3903" s="36"/>
    </row>
    <row r="3904" spans="10:10">
      <c r="J3904" s="36"/>
    </row>
    <row r="3905" spans="10:10">
      <c r="J3905" s="36"/>
    </row>
    <row r="3906" spans="10:10">
      <c r="J3906" s="36"/>
    </row>
    <row r="3907" spans="10:10">
      <c r="J3907" s="36"/>
    </row>
    <row r="3908" spans="10:10">
      <c r="J3908" s="36"/>
    </row>
    <row r="3909" spans="10:10">
      <c r="J3909" s="36"/>
    </row>
    <row r="3910" spans="10:10">
      <c r="J3910" s="36"/>
    </row>
    <row r="3911" spans="10:10">
      <c r="J3911" s="36"/>
    </row>
    <row r="3912" spans="10:10">
      <c r="J3912" s="36"/>
    </row>
    <row r="3913" spans="10:10">
      <c r="J3913" s="36"/>
    </row>
    <row r="3914" spans="10:10">
      <c r="J3914" s="36"/>
    </row>
    <row r="3915" spans="10:10">
      <c r="J3915" s="36"/>
    </row>
    <row r="3916" spans="10:10">
      <c r="J3916" s="36"/>
    </row>
    <row r="3917" spans="10:10">
      <c r="J3917" s="36"/>
    </row>
    <row r="3918" spans="10:10">
      <c r="J3918" s="36"/>
    </row>
    <row r="3919" spans="10:10">
      <c r="J3919" s="36"/>
    </row>
    <row r="3920" spans="10:10">
      <c r="J3920" s="36"/>
    </row>
    <row r="3921" spans="10:10">
      <c r="J3921" s="36"/>
    </row>
    <row r="3922" spans="10:10">
      <c r="J3922" s="36"/>
    </row>
    <row r="3923" spans="10:10">
      <c r="J3923" s="36"/>
    </row>
    <row r="3924" spans="10:10">
      <c r="J3924" s="36"/>
    </row>
    <row r="3925" spans="10:10">
      <c r="J3925" s="36"/>
    </row>
    <row r="3926" spans="10:10">
      <c r="J3926" s="36"/>
    </row>
    <row r="3927" spans="10:10">
      <c r="J3927" s="36"/>
    </row>
    <row r="3928" spans="10:10">
      <c r="J3928" s="36"/>
    </row>
    <row r="3929" spans="10:10">
      <c r="J3929" s="36"/>
    </row>
    <row r="3930" spans="10:10">
      <c r="J3930" s="36"/>
    </row>
    <row r="3931" spans="10:10">
      <c r="J3931" s="36"/>
    </row>
    <row r="3932" spans="10:10">
      <c r="J3932" s="36"/>
    </row>
    <row r="3933" spans="10:10">
      <c r="J3933" s="36"/>
    </row>
    <row r="3934" spans="10:10">
      <c r="J3934" s="36"/>
    </row>
    <row r="3935" spans="10:10">
      <c r="J3935" s="36"/>
    </row>
    <row r="3936" spans="10:10">
      <c r="J3936" s="36"/>
    </row>
    <row r="3937" spans="10:10">
      <c r="J3937" s="36"/>
    </row>
    <row r="3938" spans="10:10">
      <c r="J3938" s="36"/>
    </row>
    <row r="3939" spans="10:10">
      <c r="J3939" s="36"/>
    </row>
    <row r="3940" spans="10:10">
      <c r="J3940" s="36"/>
    </row>
    <row r="3941" spans="10:10">
      <c r="J3941" s="36"/>
    </row>
    <row r="3942" spans="10:10">
      <c r="J3942" s="36"/>
    </row>
    <row r="3943" spans="10:10">
      <c r="J3943" s="36"/>
    </row>
    <row r="3944" spans="10:10">
      <c r="J3944" s="36"/>
    </row>
    <row r="3945" spans="10:10">
      <c r="J3945" s="36"/>
    </row>
    <row r="3946" spans="10:10">
      <c r="J3946" s="36"/>
    </row>
    <row r="3947" spans="10:10">
      <c r="J3947" s="36"/>
    </row>
    <row r="3948" spans="10:10">
      <c r="J3948" s="36"/>
    </row>
    <row r="3949" spans="10:10">
      <c r="J3949" s="36"/>
    </row>
    <row r="3950" spans="10:10">
      <c r="J3950" s="36"/>
    </row>
    <row r="3951" spans="10:10">
      <c r="J3951" s="36"/>
    </row>
    <row r="3952" spans="10:10">
      <c r="J3952" s="36"/>
    </row>
    <row r="3953" spans="10:10">
      <c r="J3953" s="36"/>
    </row>
    <row r="3954" spans="10:10">
      <c r="J3954" s="36"/>
    </row>
    <row r="3955" spans="10:10">
      <c r="J3955" s="36"/>
    </row>
    <row r="3956" spans="10:10">
      <c r="J3956" s="36"/>
    </row>
    <row r="3957" spans="10:10">
      <c r="J3957" s="36"/>
    </row>
    <row r="3958" spans="10:10">
      <c r="J3958" s="36"/>
    </row>
    <row r="3959" spans="10:10">
      <c r="J3959" s="36"/>
    </row>
    <row r="3960" spans="10:10">
      <c r="J3960" s="36"/>
    </row>
    <row r="3961" spans="10:10">
      <c r="J3961" s="36"/>
    </row>
    <row r="3962" spans="10:10">
      <c r="J3962" s="36"/>
    </row>
    <row r="3963" spans="10:10">
      <c r="J3963" s="36"/>
    </row>
    <row r="3964" spans="10:10">
      <c r="J3964" s="36"/>
    </row>
    <row r="3965" spans="10:10">
      <c r="J3965" s="36"/>
    </row>
    <row r="3966" spans="10:10">
      <c r="J3966" s="36"/>
    </row>
    <row r="3967" spans="10:10">
      <c r="J3967" s="36"/>
    </row>
    <row r="3968" spans="10:10">
      <c r="J3968" s="36"/>
    </row>
    <row r="3969" spans="10:10">
      <c r="J3969" s="36"/>
    </row>
    <row r="3970" spans="10:10">
      <c r="J3970" s="36"/>
    </row>
    <row r="3971" spans="10:10">
      <c r="J3971" s="36"/>
    </row>
    <row r="3972" spans="10:10">
      <c r="J3972" s="36"/>
    </row>
    <row r="3973" spans="10:10">
      <c r="J3973" s="36"/>
    </row>
    <row r="3974" spans="10:10">
      <c r="J3974" s="36"/>
    </row>
    <row r="3975" spans="10:10">
      <c r="J3975" s="36"/>
    </row>
    <row r="3976" spans="10:10">
      <c r="J3976" s="36"/>
    </row>
    <row r="3977" spans="10:10">
      <c r="J3977" s="36"/>
    </row>
    <row r="3978" spans="10:10">
      <c r="J3978" s="36"/>
    </row>
    <row r="3979" spans="10:10">
      <c r="J3979" s="36"/>
    </row>
    <row r="3980" spans="10:10">
      <c r="J3980" s="36"/>
    </row>
    <row r="3981" spans="10:10">
      <c r="J3981" s="36"/>
    </row>
    <row r="3982" spans="10:10">
      <c r="J3982" s="36"/>
    </row>
    <row r="3983" spans="10:10">
      <c r="J3983" s="36"/>
    </row>
    <row r="3984" spans="10:10">
      <c r="J3984" s="36"/>
    </row>
    <row r="3985" spans="10:10">
      <c r="J3985" s="36"/>
    </row>
    <row r="3986" spans="10:10">
      <c r="J3986" s="36"/>
    </row>
    <row r="3987" spans="10:10">
      <c r="J3987" s="36"/>
    </row>
    <row r="3988" spans="10:10">
      <c r="J3988" s="36"/>
    </row>
    <row r="3989" spans="10:10">
      <c r="J3989" s="36"/>
    </row>
    <row r="3990" spans="10:10">
      <c r="J3990" s="36"/>
    </row>
    <row r="3991" spans="10:10">
      <c r="J3991" s="36"/>
    </row>
    <row r="3992" spans="10:10">
      <c r="J3992" s="36"/>
    </row>
    <row r="3993" spans="10:10">
      <c r="J3993" s="36"/>
    </row>
    <row r="3994" spans="10:10">
      <c r="J3994" s="36"/>
    </row>
    <row r="3995" spans="10:10">
      <c r="J3995" s="36"/>
    </row>
    <row r="3996" spans="10:10">
      <c r="J3996" s="36"/>
    </row>
    <row r="3997" spans="10:10">
      <c r="J3997" s="36"/>
    </row>
    <row r="3998" spans="10:10">
      <c r="J3998" s="36"/>
    </row>
    <row r="3999" spans="10:10">
      <c r="J3999" s="36"/>
    </row>
    <row r="4000" spans="10:10">
      <c r="J4000" s="36"/>
    </row>
    <row r="4001" spans="10:10">
      <c r="J4001" s="36"/>
    </row>
    <row r="4002" spans="10:10">
      <c r="J4002" s="36"/>
    </row>
    <row r="4003" spans="10:10">
      <c r="J4003" s="36"/>
    </row>
    <row r="4004" spans="10:10">
      <c r="J4004" s="36"/>
    </row>
    <row r="4005" spans="10:10">
      <c r="J4005" s="36"/>
    </row>
    <row r="4006" spans="10:10">
      <c r="J4006" s="36"/>
    </row>
    <row r="4007" spans="10:10">
      <c r="J4007" s="36"/>
    </row>
    <row r="4008" spans="10:10">
      <c r="J4008" s="36"/>
    </row>
    <row r="4009" spans="10:10">
      <c r="J4009" s="36"/>
    </row>
    <row r="4010" spans="10:10">
      <c r="J4010" s="36"/>
    </row>
    <row r="4011" spans="10:10">
      <c r="J4011" s="36"/>
    </row>
    <row r="4012" spans="10:10">
      <c r="J4012" s="36"/>
    </row>
    <row r="4013" spans="10:10">
      <c r="J4013" s="36"/>
    </row>
    <row r="4014" spans="10:10">
      <c r="J4014" s="36"/>
    </row>
    <row r="4015" spans="10:10">
      <c r="J4015" s="36"/>
    </row>
    <row r="4016" spans="10:10">
      <c r="J4016" s="36"/>
    </row>
    <row r="4017" spans="10:10">
      <c r="J4017" s="36"/>
    </row>
    <row r="4018" spans="10:10">
      <c r="J4018" s="36"/>
    </row>
    <row r="4019" spans="10:10">
      <c r="J4019" s="36"/>
    </row>
    <row r="4020" spans="10:10">
      <c r="J4020" s="36"/>
    </row>
    <row r="4021" spans="10:10">
      <c r="J4021" s="36"/>
    </row>
    <row r="4022" spans="10:10">
      <c r="J4022" s="36"/>
    </row>
    <row r="4023" spans="10:10">
      <c r="J4023" s="36"/>
    </row>
    <row r="4024" spans="10:10">
      <c r="J4024" s="36"/>
    </row>
    <row r="4025" spans="10:10">
      <c r="J4025" s="36"/>
    </row>
    <row r="4026" spans="10:10">
      <c r="J4026" s="36"/>
    </row>
    <row r="4027" spans="10:10">
      <c r="J4027" s="36"/>
    </row>
    <row r="4028" spans="10:10">
      <c r="J4028" s="36"/>
    </row>
    <row r="4029" spans="10:10">
      <c r="J4029" s="36"/>
    </row>
    <row r="4030" spans="10:10">
      <c r="J4030" s="36"/>
    </row>
    <row r="4031" spans="10:10">
      <c r="J4031" s="36"/>
    </row>
    <row r="4032" spans="10:10">
      <c r="J4032" s="36"/>
    </row>
    <row r="4033" spans="10:10">
      <c r="J4033" s="36"/>
    </row>
    <row r="4034" spans="10:10">
      <c r="J4034" s="36"/>
    </row>
    <row r="4035" spans="10:10">
      <c r="J4035" s="36"/>
    </row>
    <row r="4036" spans="10:10">
      <c r="J4036" s="36"/>
    </row>
    <row r="4037" spans="10:10">
      <c r="J4037" s="36"/>
    </row>
    <row r="4038" spans="10:10">
      <c r="J4038" s="36"/>
    </row>
    <row r="4039" spans="10:10">
      <c r="J4039" s="36"/>
    </row>
    <row r="4040" spans="10:10">
      <c r="J4040" s="36"/>
    </row>
    <row r="4041" spans="10:10">
      <c r="J4041" s="36"/>
    </row>
    <row r="4042" spans="10:10">
      <c r="J4042" s="36"/>
    </row>
    <row r="4043" spans="10:10">
      <c r="J4043" s="36"/>
    </row>
    <row r="4044" spans="10:10">
      <c r="J4044" s="36"/>
    </row>
    <row r="4045" spans="10:10">
      <c r="J4045" s="36"/>
    </row>
    <row r="4046" spans="10:10">
      <c r="J4046" s="36"/>
    </row>
    <row r="4047" spans="10:10">
      <c r="J4047" s="36"/>
    </row>
    <row r="4048" spans="10:10">
      <c r="J4048" s="36"/>
    </row>
    <row r="4049" spans="10:10">
      <c r="J4049" s="36"/>
    </row>
    <row r="4050" spans="10:10">
      <c r="J4050" s="36"/>
    </row>
    <row r="4051" spans="10:10">
      <c r="J4051" s="36"/>
    </row>
    <row r="4052" spans="10:10">
      <c r="J4052" s="36"/>
    </row>
    <row r="4053" spans="10:10">
      <c r="J4053" s="36"/>
    </row>
    <row r="4054" spans="10:10">
      <c r="J4054" s="36"/>
    </row>
    <row r="4055" spans="10:10">
      <c r="J4055" s="36"/>
    </row>
    <row r="4056" spans="10:10">
      <c r="J4056" s="36"/>
    </row>
    <row r="4057" spans="10:10">
      <c r="J4057" s="36"/>
    </row>
    <row r="4058" spans="10:10">
      <c r="J4058" s="36"/>
    </row>
    <row r="4059" spans="10:10">
      <c r="J4059" s="36"/>
    </row>
    <row r="4060" spans="10:10">
      <c r="J4060" s="36"/>
    </row>
    <row r="4061" spans="10:10">
      <c r="J4061" s="36"/>
    </row>
    <row r="4062" spans="10:10">
      <c r="J4062" s="36"/>
    </row>
    <row r="4063" spans="10:10">
      <c r="J4063" s="36"/>
    </row>
    <row r="4064" spans="10:10">
      <c r="J4064" s="36"/>
    </row>
    <row r="4065" spans="10:10">
      <c r="J4065" s="36"/>
    </row>
    <row r="4066" spans="10:10">
      <c r="J4066" s="36"/>
    </row>
    <row r="4067" spans="10:10">
      <c r="J4067" s="36"/>
    </row>
    <row r="4068" spans="10:10">
      <c r="J4068" s="36"/>
    </row>
    <row r="4069" spans="10:10">
      <c r="J4069" s="36"/>
    </row>
    <row r="4070" spans="10:10">
      <c r="J4070" s="36"/>
    </row>
    <row r="4071" spans="10:10">
      <c r="J4071" s="36"/>
    </row>
    <row r="4072" spans="10:10">
      <c r="J4072" s="36"/>
    </row>
    <row r="4073" spans="10:10">
      <c r="J4073" s="36"/>
    </row>
    <row r="4074" spans="10:10">
      <c r="J4074" s="36"/>
    </row>
    <row r="4075" spans="10:10">
      <c r="J4075" s="36"/>
    </row>
    <row r="4076" spans="10:10">
      <c r="J4076" s="36"/>
    </row>
    <row r="4077" spans="10:10">
      <c r="J4077" s="36"/>
    </row>
    <row r="4078" spans="10:10">
      <c r="J4078" s="36"/>
    </row>
    <row r="4079" spans="10:10">
      <c r="J4079" s="36"/>
    </row>
    <row r="4080" spans="10:10">
      <c r="J4080" s="36"/>
    </row>
    <row r="4081" spans="10:10">
      <c r="J4081" s="36"/>
    </row>
    <row r="4082" spans="10:10">
      <c r="J4082" s="36"/>
    </row>
    <row r="4083" spans="10:10">
      <c r="J4083" s="36"/>
    </row>
    <row r="4084" spans="10:10">
      <c r="J4084" s="36"/>
    </row>
    <row r="4085" spans="10:10">
      <c r="J4085" s="36"/>
    </row>
    <row r="4086" spans="10:10">
      <c r="J4086" s="36"/>
    </row>
    <row r="4087" spans="10:10">
      <c r="J4087" s="36"/>
    </row>
    <row r="4088" spans="10:10">
      <c r="J4088" s="36"/>
    </row>
    <row r="4089" spans="10:10">
      <c r="J4089" s="36"/>
    </row>
    <row r="4090" spans="10:10">
      <c r="J4090" s="36"/>
    </row>
    <row r="4091" spans="10:10">
      <c r="J4091" s="36"/>
    </row>
    <row r="4092" spans="10:10">
      <c r="J4092" s="36"/>
    </row>
    <row r="4093" spans="10:10">
      <c r="J4093" s="36"/>
    </row>
    <row r="4094" spans="10:10">
      <c r="J4094" s="36"/>
    </row>
    <row r="4095" spans="10:10">
      <c r="J4095" s="36"/>
    </row>
    <row r="4096" spans="10:10">
      <c r="J4096" s="36"/>
    </row>
    <row r="4097" spans="10:10">
      <c r="J4097" s="36"/>
    </row>
    <row r="4098" spans="10:10">
      <c r="J4098" s="36"/>
    </row>
    <row r="4099" spans="10:10">
      <c r="J4099" s="36"/>
    </row>
    <row r="4100" spans="10:10">
      <c r="J4100" s="36"/>
    </row>
    <row r="4101" spans="10:10">
      <c r="J4101" s="36"/>
    </row>
    <row r="4102" spans="10:10">
      <c r="J4102" s="36"/>
    </row>
    <row r="4103" spans="10:10">
      <c r="J4103" s="36"/>
    </row>
    <row r="4104" spans="10:10">
      <c r="J4104" s="36"/>
    </row>
    <row r="4105" spans="10:10">
      <c r="J4105" s="36"/>
    </row>
    <row r="4106" spans="10:10">
      <c r="J4106" s="36"/>
    </row>
    <row r="4107" spans="10:10">
      <c r="J4107" s="36"/>
    </row>
    <row r="4108" spans="10:10">
      <c r="J4108" s="36"/>
    </row>
    <row r="4109" spans="10:10">
      <c r="J4109" s="36"/>
    </row>
    <row r="4110" spans="10:10">
      <c r="J4110" s="36"/>
    </row>
    <row r="4111" spans="10:10">
      <c r="J4111" s="36"/>
    </row>
    <row r="4112" spans="10:10">
      <c r="J4112" s="36"/>
    </row>
    <row r="4113" spans="10:10">
      <c r="J4113" s="36"/>
    </row>
    <row r="4114" spans="10:10">
      <c r="J4114" s="36"/>
    </row>
    <row r="4115" spans="10:10">
      <c r="J4115" s="36"/>
    </row>
    <row r="4116" spans="10:10">
      <c r="J4116" s="36"/>
    </row>
    <row r="4117" spans="10:10">
      <c r="J4117" s="36"/>
    </row>
    <row r="4118" spans="10:10">
      <c r="J4118" s="36"/>
    </row>
    <row r="4119" spans="10:10">
      <c r="J4119" s="36"/>
    </row>
    <row r="4120" spans="10:10">
      <c r="J4120" s="36"/>
    </row>
    <row r="4121" spans="10:10">
      <c r="J4121" s="36"/>
    </row>
    <row r="4122" spans="10:10">
      <c r="J4122" s="36"/>
    </row>
    <row r="4123" spans="10:10">
      <c r="J4123" s="36"/>
    </row>
    <row r="4124" spans="10:10">
      <c r="J4124" s="36"/>
    </row>
    <row r="4125" spans="10:10">
      <c r="J4125" s="36"/>
    </row>
    <row r="4126" spans="10:10">
      <c r="J4126" s="36"/>
    </row>
    <row r="4127" spans="10:10">
      <c r="J4127" s="36"/>
    </row>
    <row r="4128" spans="10:10">
      <c r="J4128" s="36"/>
    </row>
    <row r="4129" spans="10:10">
      <c r="J4129" s="36"/>
    </row>
    <row r="4130" spans="10:10">
      <c r="J4130" s="36"/>
    </row>
    <row r="4131" spans="10:10">
      <c r="J4131" s="36"/>
    </row>
    <row r="4132" spans="10:10">
      <c r="J4132" s="36"/>
    </row>
    <row r="4133" spans="10:10">
      <c r="J4133" s="36"/>
    </row>
    <row r="4134" spans="10:10">
      <c r="J4134" s="36"/>
    </row>
    <row r="4135" spans="10:10">
      <c r="J4135" s="36"/>
    </row>
    <row r="4136" spans="10:10">
      <c r="J4136" s="36"/>
    </row>
    <row r="4137" spans="10:10">
      <c r="J4137" s="36"/>
    </row>
    <row r="4138" spans="10:10">
      <c r="J4138" s="36"/>
    </row>
    <row r="4139" spans="10:10">
      <c r="J4139" s="36"/>
    </row>
    <row r="4140" spans="10:10">
      <c r="J4140" s="36"/>
    </row>
    <row r="4141" spans="10:10">
      <c r="J4141" s="36"/>
    </row>
    <row r="4142" spans="10:10">
      <c r="J4142" s="36"/>
    </row>
    <row r="4143" spans="10:10">
      <c r="J4143" s="36"/>
    </row>
    <row r="4144" spans="10:10">
      <c r="J4144" s="36"/>
    </row>
    <row r="4145" spans="10:10">
      <c r="J4145" s="36"/>
    </row>
    <row r="4146" spans="10:10">
      <c r="J4146" s="36"/>
    </row>
    <row r="4147" spans="10:10">
      <c r="J4147" s="36"/>
    </row>
    <row r="4148" spans="10:10">
      <c r="J4148" s="36"/>
    </row>
    <row r="4149" spans="10:10">
      <c r="J4149" s="36"/>
    </row>
    <row r="4150" spans="10:10">
      <c r="J4150" s="36"/>
    </row>
    <row r="4151" spans="10:10">
      <c r="J4151" s="36"/>
    </row>
    <row r="4152" spans="10:10">
      <c r="J4152" s="36"/>
    </row>
    <row r="4153" spans="10:10">
      <c r="J4153" s="36"/>
    </row>
    <row r="4154" spans="10:10">
      <c r="J4154" s="36"/>
    </row>
    <row r="4155" spans="10:10">
      <c r="J4155" s="36"/>
    </row>
    <row r="4156" spans="10:10">
      <c r="J4156" s="36"/>
    </row>
    <row r="4157" spans="10:10">
      <c r="J4157" s="36"/>
    </row>
    <row r="4158" spans="10:10">
      <c r="J4158" s="36"/>
    </row>
    <row r="4159" spans="10:10">
      <c r="J4159" s="36"/>
    </row>
    <row r="4160" spans="10:10">
      <c r="J4160" s="36"/>
    </row>
    <row r="4161" spans="10:10">
      <c r="J4161" s="36"/>
    </row>
    <row r="4162" spans="10:10">
      <c r="J4162" s="36"/>
    </row>
    <row r="4163" spans="10:10">
      <c r="J4163" s="36"/>
    </row>
    <row r="4164" spans="10:10">
      <c r="J4164" s="36"/>
    </row>
    <row r="4165" spans="10:10">
      <c r="J4165" s="36"/>
    </row>
    <row r="4166" spans="10:10">
      <c r="J4166" s="36"/>
    </row>
    <row r="4167" spans="10:10">
      <c r="J4167" s="36"/>
    </row>
    <row r="4168" spans="10:10">
      <c r="J4168" s="36"/>
    </row>
    <row r="4169" spans="10:10">
      <c r="J4169" s="36"/>
    </row>
    <row r="4170" spans="10:10">
      <c r="J4170" s="36"/>
    </row>
    <row r="4171" spans="10:10">
      <c r="J4171" s="36"/>
    </row>
    <row r="4172" spans="10:10">
      <c r="J4172" s="36"/>
    </row>
    <row r="4173" spans="10:10">
      <c r="J4173" s="36"/>
    </row>
    <row r="4174" spans="10:10">
      <c r="J4174" s="36"/>
    </row>
    <row r="4175" spans="10:10">
      <c r="J4175" s="36"/>
    </row>
    <row r="4176" spans="10:10">
      <c r="J4176" s="36"/>
    </row>
    <row r="4177" spans="10:10">
      <c r="J4177" s="36"/>
    </row>
    <row r="4178" spans="10:10">
      <c r="J4178" s="36"/>
    </row>
    <row r="4179" spans="10:10">
      <c r="J4179" s="36"/>
    </row>
    <row r="4180" spans="10:10">
      <c r="J4180" s="36"/>
    </row>
    <row r="4181" spans="10:10">
      <c r="J4181" s="36"/>
    </row>
    <row r="4182" spans="10:10">
      <c r="J4182" s="36"/>
    </row>
    <row r="4183" spans="10:10">
      <c r="J4183" s="36"/>
    </row>
    <row r="4184" spans="10:10">
      <c r="J4184" s="36"/>
    </row>
    <row r="4185" spans="10:10">
      <c r="J4185" s="36"/>
    </row>
    <row r="4186" spans="10:10">
      <c r="J4186" s="36"/>
    </row>
    <row r="4187" spans="10:10">
      <c r="J4187" s="36"/>
    </row>
    <row r="4188" spans="10:10">
      <c r="J4188" s="36"/>
    </row>
    <row r="4189" spans="10:10">
      <c r="J4189" s="36"/>
    </row>
    <row r="4190" spans="10:10">
      <c r="J4190" s="36"/>
    </row>
    <row r="4191" spans="10:10">
      <c r="J4191" s="36"/>
    </row>
    <row r="4192" spans="10:10">
      <c r="J4192" s="36"/>
    </row>
    <row r="4193" spans="10:10">
      <c r="J4193" s="36"/>
    </row>
    <row r="4194" spans="10:10">
      <c r="J4194" s="36"/>
    </row>
    <row r="4195" spans="10:10">
      <c r="J4195" s="36"/>
    </row>
    <row r="4196" spans="10:10">
      <c r="J4196" s="36"/>
    </row>
    <row r="4197" spans="10:10">
      <c r="J4197" s="36"/>
    </row>
    <row r="4198" spans="10:10">
      <c r="J4198" s="36"/>
    </row>
    <row r="4199" spans="10:10">
      <c r="J4199" s="36"/>
    </row>
    <row r="4200" spans="10:10">
      <c r="J4200" s="36"/>
    </row>
    <row r="4201" spans="10:10">
      <c r="J4201" s="36"/>
    </row>
    <row r="4202" spans="10:10">
      <c r="J4202" s="36"/>
    </row>
    <row r="4203" spans="10:10">
      <c r="J4203" s="36"/>
    </row>
    <row r="4204" spans="10:10">
      <c r="J4204" s="36"/>
    </row>
    <row r="4205" spans="10:10">
      <c r="J4205" s="36"/>
    </row>
    <row r="4206" spans="10:10">
      <c r="J4206" s="36"/>
    </row>
    <row r="4207" spans="10:10">
      <c r="J4207" s="36"/>
    </row>
    <row r="4208" spans="10:10">
      <c r="J4208" s="36"/>
    </row>
    <row r="4209" spans="10:10">
      <c r="J4209" s="36"/>
    </row>
    <row r="4210" spans="10:10">
      <c r="J4210" s="36"/>
    </row>
    <row r="4211" spans="10:10">
      <c r="J4211" s="36"/>
    </row>
    <row r="4212" spans="10:10">
      <c r="J4212" s="36"/>
    </row>
    <row r="4213" spans="10:10">
      <c r="J4213" s="36"/>
    </row>
    <row r="4214" spans="10:10">
      <c r="J4214" s="36"/>
    </row>
    <row r="4215" spans="10:10">
      <c r="J4215" s="36"/>
    </row>
    <row r="4216" spans="10:10">
      <c r="J4216" s="36"/>
    </row>
    <row r="4217" spans="10:10">
      <c r="J4217" s="36"/>
    </row>
    <row r="4218" spans="10:10">
      <c r="J4218" s="36"/>
    </row>
    <row r="4219" spans="10:10">
      <c r="J4219" s="36"/>
    </row>
    <row r="4220" spans="10:10">
      <c r="J4220" s="36"/>
    </row>
    <row r="4221" spans="10:10">
      <c r="J4221" s="36"/>
    </row>
    <row r="4222" spans="10:10">
      <c r="J4222" s="36"/>
    </row>
    <row r="4223" spans="10:10">
      <c r="J4223" s="36"/>
    </row>
    <row r="4224" spans="10:10">
      <c r="J4224" s="36"/>
    </row>
    <row r="4225" spans="10:10">
      <c r="J4225" s="36"/>
    </row>
    <row r="4226" spans="10:10">
      <c r="J4226" s="36"/>
    </row>
    <row r="4227" spans="10:10">
      <c r="J4227" s="36"/>
    </row>
    <row r="4228" spans="10:10">
      <c r="J4228" s="36"/>
    </row>
    <row r="4229" spans="10:10">
      <c r="J4229" s="36"/>
    </row>
    <row r="4230" spans="10:10">
      <c r="J4230" s="36"/>
    </row>
    <row r="4231" spans="10:10">
      <c r="J4231" s="36"/>
    </row>
    <row r="4232" spans="10:10">
      <c r="J4232" s="36"/>
    </row>
    <row r="4233" spans="10:10">
      <c r="J4233" s="36"/>
    </row>
    <row r="4234" spans="10:10">
      <c r="J4234" s="36"/>
    </row>
    <row r="4235" spans="10:10">
      <c r="J4235" s="36"/>
    </row>
    <row r="4236" spans="10:10">
      <c r="J4236" s="36"/>
    </row>
    <row r="4237" spans="10:10">
      <c r="J4237" s="36"/>
    </row>
    <row r="4238" spans="10:10">
      <c r="J4238" s="36"/>
    </row>
    <row r="4239" spans="10:10">
      <c r="J4239" s="36"/>
    </row>
    <row r="4240" spans="10:10">
      <c r="J4240" s="36"/>
    </row>
    <row r="4241" spans="10:10">
      <c r="J4241" s="36"/>
    </row>
    <row r="4242" spans="10:10">
      <c r="J4242" s="36"/>
    </row>
    <row r="4243" spans="10:10">
      <c r="J4243" s="36"/>
    </row>
    <row r="4244" spans="10:10">
      <c r="J4244" s="36"/>
    </row>
    <row r="4245" spans="10:10">
      <c r="J4245" s="36"/>
    </row>
    <row r="4246" spans="10:10">
      <c r="J4246" s="36"/>
    </row>
    <row r="4247" spans="10:10">
      <c r="J4247" s="36"/>
    </row>
    <row r="4248" spans="10:10">
      <c r="J4248" s="36"/>
    </row>
    <row r="4249" spans="10:10">
      <c r="J4249" s="36"/>
    </row>
    <row r="4250" spans="10:10">
      <c r="J4250" s="36"/>
    </row>
    <row r="4251" spans="10:10">
      <c r="J4251" s="36"/>
    </row>
    <row r="4252" spans="10:10">
      <c r="J4252" s="36"/>
    </row>
    <row r="4253" spans="10:10">
      <c r="J4253" s="36"/>
    </row>
    <row r="4254" spans="10:10">
      <c r="J4254" s="36"/>
    </row>
    <row r="4255" spans="10:10">
      <c r="J4255" s="36"/>
    </row>
    <row r="4256" spans="10:10">
      <c r="J4256" s="36"/>
    </row>
    <row r="4257" spans="10:10">
      <c r="J4257" s="36"/>
    </row>
    <row r="4258" spans="10:10">
      <c r="J4258" s="36"/>
    </row>
    <row r="4259" spans="10:10">
      <c r="J4259" s="36"/>
    </row>
    <row r="4260" spans="10:10">
      <c r="J4260" s="36"/>
    </row>
    <row r="4261" spans="10:10">
      <c r="J4261" s="36"/>
    </row>
    <row r="4262" spans="10:10">
      <c r="J4262" s="36"/>
    </row>
    <row r="4263" spans="10:10">
      <c r="J4263" s="36"/>
    </row>
    <row r="4264" spans="10:10">
      <c r="J4264" s="36"/>
    </row>
    <row r="4265" spans="10:10">
      <c r="J4265" s="36"/>
    </row>
    <row r="4266" spans="10:10">
      <c r="J4266" s="36"/>
    </row>
    <row r="4267" spans="10:10">
      <c r="J4267" s="36"/>
    </row>
    <row r="4268" spans="10:10">
      <c r="J4268" s="36"/>
    </row>
    <row r="4269" spans="10:10">
      <c r="J4269" s="36"/>
    </row>
    <row r="4270" spans="10:10">
      <c r="J4270" s="36"/>
    </row>
    <row r="4271" spans="10:10">
      <c r="J4271" s="36"/>
    </row>
    <row r="4272" spans="10:10">
      <c r="J4272" s="36"/>
    </row>
    <row r="4273" spans="10:10">
      <c r="J4273" s="36"/>
    </row>
    <row r="4274" spans="10:10">
      <c r="J4274" s="36"/>
    </row>
    <row r="4275" spans="10:10">
      <c r="J4275" s="36"/>
    </row>
    <row r="4276" spans="10:10">
      <c r="J4276" s="36"/>
    </row>
    <row r="4277" spans="10:10">
      <c r="J4277" s="36"/>
    </row>
    <row r="4278" spans="10:10">
      <c r="J4278" s="36"/>
    </row>
    <row r="4279" spans="10:10">
      <c r="J4279" s="36"/>
    </row>
    <row r="4280" spans="10:10">
      <c r="J4280" s="36"/>
    </row>
    <row r="4281" spans="10:10">
      <c r="J4281" s="36"/>
    </row>
    <row r="4282" spans="10:10">
      <c r="J4282" s="36"/>
    </row>
    <row r="4283" spans="10:10">
      <c r="J4283" s="36"/>
    </row>
    <row r="4284" spans="10:10">
      <c r="J4284" s="36"/>
    </row>
    <row r="4285" spans="10:10">
      <c r="J4285" s="36"/>
    </row>
    <row r="4286" spans="10:10">
      <c r="J4286" s="36"/>
    </row>
    <row r="4287" spans="10:10">
      <c r="J4287" s="36"/>
    </row>
    <row r="4288" spans="10:10">
      <c r="J4288" s="36"/>
    </row>
    <row r="4289" spans="10:10">
      <c r="J4289" s="36"/>
    </row>
    <row r="4290" spans="10:10">
      <c r="J4290" s="36"/>
    </row>
    <row r="4291" spans="10:10">
      <c r="J4291" s="36"/>
    </row>
    <row r="4292" spans="10:10">
      <c r="J4292" s="36"/>
    </row>
    <row r="4293" spans="10:10">
      <c r="J4293" s="36"/>
    </row>
    <row r="4294" spans="10:10">
      <c r="J4294" s="36"/>
    </row>
    <row r="4295" spans="10:10">
      <c r="J4295" s="36"/>
    </row>
    <row r="4296" spans="10:10">
      <c r="J4296" s="36"/>
    </row>
    <row r="4297" spans="10:10">
      <c r="J4297" s="36"/>
    </row>
    <row r="4298" spans="10:10">
      <c r="J4298" s="36"/>
    </row>
    <row r="4299" spans="10:10">
      <c r="J4299" s="36"/>
    </row>
    <row r="4300" spans="10:10">
      <c r="J4300" s="36"/>
    </row>
    <row r="4301" spans="10:10">
      <c r="J4301" s="36"/>
    </row>
    <row r="4302" spans="10:10">
      <c r="J4302" s="36"/>
    </row>
    <row r="4303" spans="10:10">
      <c r="J4303" s="36"/>
    </row>
    <row r="4304" spans="10:10">
      <c r="J4304" s="36"/>
    </row>
    <row r="4305" spans="10:10">
      <c r="J4305" s="36"/>
    </row>
    <row r="4306" spans="10:10">
      <c r="J4306" s="36"/>
    </row>
    <row r="4307" spans="10:10">
      <c r="J4307" s="36"/>
    </row>
    <row r="4308" spans="10:10">
      <c r="J4308" s="36"/>
    </row>
    <row r="4309" spans="10:10">
      <c r="J4309" s="36"/>
    </row>
    <row r="4310" spans="10:10">
      <c r="J4310" s="36"/>
    </row>
    <row r="4311" spans="10:10">
      <c r="J4311" s="36"/>
    </row>
    <row r="4312" spans="10:10">
      <c r="J4312" s="36"/>
    </row>
    <row r="4313" spans="10:10">
      <c r="J4313" s="36"/>
    </row>
    <row r="4314" spans="10:10">
      <c r="J4314" s="36"/>
    </row>
    <row r="4315" spans="10:10">
      <c r="J4315" s="36"/>
    </row>
    <row r="4316" spans="10:10">
      <c r="J4316" s="36"/>
    </row>
    <row r="4317" spans="10:10">
      <c r="J4317" s="36"/>
    </row>
    <row r="4318" spans="10:10">
      <c r="J4318" s="36"/>
    </row>
    <row r="4319" spans="10:10">
      <c r="J4319" s="36"/>
    </row>
    <row r="4320" spans="10:10">
      <c r="J4320" s="36"/>
    </row>
    <row r="4321" spans="10:10">
      <c r="J4321" s="36"/>
    </row>
    <row r="4322" spans="10:10">
      <c r="J4322" s="36"/>
    </row>
    <row r="4323" spans="10:10">
      <c r="J4323" s="36"/>
    </row>
    <row r="4324" spans="10:10">
      <c r="J4324" s="36"/>
    </row>
    <row r="4325" spans="10:10">
      <c r="J4325" s="36"/>
    </row>
    <row r="4326" spans="10:10">
      <c r="J4326" s="36"/>
    </row>
    <row r="4327" spans="10:10">
      <c r="J4327" s="36"/>
    </row>
    <row r="4328" spans="10:10">
      <c r="J4328" s="36"/>
    </row>
    <row r="4329" spans="10:10">
      <c r="J4329" s="36"/>
    </row>
    <row r="4330" spans="10:10">
      <c r="J4330" s="36"/>
    </row>
    <row r="4331" spans="10:10">
      <c r="J4331" s="36"/>
    </row>
    <row r="4332" spans="10:10">
      <c r="J4332" s="36"/>
    </row>
    <row r="4333" spans="10:10">
      <c r="J4333" s="36"/>
    </row>
    <row r="4334" spans="10:10">
      <c r="J4334" s="36"/>
    </row>
    <row r="4335" spans="10:10">
      <c r="J4335" s="36"/>
    </row>
    <row r="4336" spans="10:10">
      <c r="J4336" s="36"/>
    </row>
    <row r="4337" spans="10:10">
      <c r="J4337" s="36"/>
    </row>
    <row r="4338" spans="10:10">
      <c r="J4338" s="36"/>
    </row>
    <row r="4339" spans="10:10">
      <c r="J4339" s="36"/>
    </row>
    <row r="4340" spans="10:10">
      <c r="J4340" s="36"/>
    </row>
    <row r="4341" spans="10:10">
      <c r="J4341" s="36"/>
    </row>
    <row r="4342" spans="10:10">
      <c r="J4342" s="36"/>
    </row>
    <row r="4343" spans="10:10">
      <c r="J4343" s="36"/>
    </row>
    <row r="4344" spans="10:10">
      <c r="J4344" s="36"/>
    </row>
    <row r="4345" spans="10:10">
      <c r="J4345" s="36"/>
    </row>
    <row r="4346" spans="10:10">
      <c r="J4346" s="36"/>
    </row>
    <row r="4347" spans="10:10">
      <c r="J4347" s="36"/>
    </row>
    <row r="4348" spans="10:10">
      <c r="J4348" s="36"/>
    </row>
    <row r="4349" spans="10:10">
      <c r="J4349" s="36"/>
    </row>
    <row r="4350" spans="10:10">
      <c r="J4350" s="36"/>
    </row>
    <row r="4351" spans="10:10">
      <c r="J4351" s="36"/>
    </row>
    <row r="4352" spans="10:10">
      <c r="J4352" s="36"/>
    </row>
    <row r="4353" spans="10:10">
      <c r="J4353" s="36"/>
    </row>
    <row r="4354" spans="10:10">
      <c r="J4354" s="36"/>
    </row>
    <row r="4355" spans="10:10">
      <c r="J4355" s="36"/>
    </row>
    <row r="4356" spans="10:10">
      <c r="J4356" s="36"/>
    </row>
    <row r="4357" spans="10:10">
      <c r="J4357" s="36"/>
    </row>
    <row r="4358" spans="10:10">
      <c r="J4358" s="36"/>
    </row>
    <row r="4359" spans="10:10">
      <c r="J4359" s="36"/>
    </row>
    <row r="4360" spans="10:10">
      <c r="J4360" s="36"/>
    </row>
    <row r="4361" spans="10:10">
      <c r="J4361" s="36"/>
    </row>
    <row r="4362" spans="10:10">
      <c r="J4362" s="36"/>
    </row>
    <row r="4363" spans="10:10">
      <c r="J4363" s="36"/>
    </row>
    <row r="4364" spans="10:10">
      <c r="J4364" s="36"/>
    </row>
    <row r="4365" spans="10:10">
      <c r="J4365" s="36"/>
    </row>
    <row r="4366" spans="10:10">
      <c r="J4366" s="36"/>
    </row>
    <row r="4367" spans="10:10">
      <c r="J4367" s="36"/>
    </row>
    <row r="4368" spans="10:10">
      <c r="J4368" s="36"/>
    </row>
    <row r="4369" spans="10:10">
      <c r="J4369" s="36"/>
    </row>
    <row r="4370" spans="10:10">
      <c r="J4370" s="36"/>
    </row>
    <row r="4371" spans="10:10">
      <c r="J4371" s="36"/>
    </row>
    <row r="4372" spans="10:10">
      <c r="J4372" s="36"/>
    </row>
    <row r="4373" spans="10:10">
      <c r="J4373" s="36"/>
    </row>
    <row r="4374" spans="10:10">
      <c r="J4374" s="36"/>
    </row>
    <row r="4375" spans="10:10">
      <c r="J4375" s="36"/>
    </row>
    <row r="4376" spans="10:10">
      <c r="J4376" s="36"/>
    </row>
    <row r="4377" spans="10:10">
      <c r="J4377" s="36"/>
    </row>
    <row r="4378" spans="10:10">
      <c r="J4378" s="36"/>
    </row>
    <row r="4379" spans="10:10">
      <c r="J4379" s="36"/>
    </row>
    <row r="4380" spans="10:10">
      <c r="J4380" s="36"/>
    </row>
    <row r="4381" spans="10:10">
      <c r="J4381" s="36"/>
    </row>
    <row r="4382" spans="10:10">
      <c r="J4382" s="36"/>
    </row>
    <row r="4383" spans="10:10">
      <c r="J4383" s="36"/>
    </row>
    <row r="4384" spans="10:10">
      <c r="J4384" s="36"/>
    </row>
    <row r="4385" spans="10:10">
      <c r="J4385" s="36"/>
    </row>
    <row r="4386" spans="10:10">
      <c r="J4386" s="36"/>
    </row>
    <row r="4387" spans="10:10">
      <c r="J4387" s="36"/>
    </row>
    <row r="4388" spans="10:10">
      <c r="J4388" s="36"/>
    </row>
    <row r="4389" spans="10:10">
      <c r="J4389" s="36"/>
    </row>
    <row r="4390" spans="10:10">
      <c r="J4390" s="36"/>
    </row>
    <row r="4391" spans="10:10">
      <c r="J4391" s="36"/>
    </row>
    <row r="4392" spans="10:10">
      <c r="J4392" s="36"/>
    </row>
    <row r="4393" spans="10:10">
      <c r="J4393" s="36"/>
    </row>
    <row r="4394" spans="10:10">
      <c r="J4394" s="36"/>
    </row>
    <row r="4395" spans="10:10">
      <c r="J4395" s="36"/>
    </row>
    <row r="4396" spans="10:10">
      <c r="J4396" s="36"/>
    </row>
    <row r="4397" spans="10:10">
      <c r="J4397" s="36"/>
    </row>
    <row r="4398" spans="10:10">
      <c r="J4398" s="36"/>
    </row>
    <row r="4399" spans="10:10">
      <c r="J4399" s="36"/>
    </row>
    <row r="4400" spans="10:10">
      <c r="J4400" s="36"/>
    </row>
    <row r="4401" spans="10:10">
      <c r="J4401" s="36"/>
    </row>
    <row r="4402" spans="10:10">
      <c r="J4402" s="36"/>
    </row>
    <row r="4403" spans="10:10">
      <c r="J4403" s="36"/>
    </row>
    <row r="4404" spans="10:10">
      <c r="J4404" s="36"/>
    </row>
    <row r="4405" spans="10:10">
      <c r="J4405" s="36"/>
    </row>
    <row r="4406" spans="10:10">
      <c r="J4406" s="36"/>
    </row>
    <row r="4407" spans="10:10">
      <c r="J4407" s="36"/>
    </row>
    <row r="4408" spans="10:10">
      <c r="J4408" s="36"/>
    </row>
    <row r="4409" spans="10:10">
      <c r="J4409" s="36"/>
    </row>
    <row r="4410" spans="10:10">
      <c r="J4410" s="36"/>
    </row>
    <row r="4411" spans="10:10">
      <c r="J4411" s="36"/>
    </row>
    <row r="4412" spans="10:10">
      <c r="J4412" s="36"/>
    </row>
    <row r="4413" spans="10:10">
      <c r="J4413" s="36"/>
    </row>
    <row r="4414" spans="10:10">
      <c r="J4414" s="36"/>
    </row>
    <row r="4415" spans="10:10">
      <c r="J4415" s="36"/>
    </row>
    <row r="4416" spans="10:10">
      <c r="J4416" s="36"/>
    </row>
    <row r="4417" spans="10:10">
      <c r="J4417" s="36"/>
    </row>
    <row r="4418" spans="10:10">
      <c r="J4418" s="36"/>
    </row>
    <row r="4419" spans="10:10">
      <c r="J4419" s="36"/>
    </row>
    <row r="4420" spans="10:10">
      <c r="J4420" s="36"/>
    </row>
    <row r="4421" spans="10:10">
      <c r="J4421" s="36"/>
    </row>
    <row r="4422" spans="10:10">
      <c r="J4422" s="36"/>
    </row>
    <row r="4423" spans="10:10">
      <c r="J4423" s="36"/>
    </row>
    <row r="4424" spans="10:10">
      <c r="J4424" s="36"/>
    </row>
    <row r="4425" spans="10:10">
      <c r="J4425" s="36"/>
    </row>
    <row r="4426" spans="10:10">
      <c r="J4426" s="36"/>
    </row>
    <row r="4427" spans="10:10">
      <c r="J4427" s="36"/>
    </row>
    <row r="4428" spans="10:10">
      <c r="J4428" s="36"/>
    </row>
    <row r="4429" spans="10:10">
      <c r="J4429" s="36"/>
    </row>
    <row r="4430" spans="10:10">
      <c r="J4430" s="36"/>
    </row>
    <row r="4431" spans="10:10">
      <c r="J4431" s="36"/>
    </row>
    <row r="4432" spans="10:10">
      <c r="J4432" s="36"/>
    </row>
    <row r="4433" spans="10:10">
      <c r="J4433" s="36"/>
    </row>
    <row r="4434" spans="10:10">
      <c r="J4434" s="36"/>
    </row>
    <row r="4435" spans="10:10">
      <c r="J4435" s="36"/>
    </row>
    <row r="4436" spans="10:10">
      <c r="J4436" s="36"/>
    </row>
    <row r="4437" spans="10:10">
      <c r="J4437" s="36"/>
    </row>
    <row r="4438" spans="10:10">
      <c r="J4438" s="36"/>
    </row>
    <row r="4439" spans="10:10">
      <c r="J4439" s="36"/>
    </row>
    <row r="4440" spans="10:10">
      <c r="J4440" s="36"/>
    </row>
    <row r="4441" spans="10:10">
      <c r="J4441" s="36"/>
    </row>
    <row r="4442" spans="10:10">
      <c r="J4442" s="36"/>
    </row>
    <row r="4443" spans="10:10">
      <c r="J4443" s="36"/>
    </row>
    <row r="4444" spans="10:10">
      <c r="J4444" s="36"/>
    </row>
    <row r="4445" spans="10:10">
      <c r="J4445" s="36"/>
    </row>
    <row r="4446" spans="10:10">
      <c r="J4446" s="36"/>
    </row>
    <row r="4447" spans="10:10">
      <c r="J4447" s="36"/>
    </row>
    <row r="4448" spans="10:10">
      <c r="J4448" s="36"/>
    </row>
    <row r="4449" spans="10:10">
      <c r="J4449" s="36"/>
    </row>
    <row r="4450" spans="10:10">
      <c r="J4450" s="36"/>
    </row>
    <row r="4451" spans="10:10">
      <c r="J4451" s="36"/>
    </row>
    <row r="4452" spans="10:10">
      <c r="J4452" s="36"/>
    </row>
    <row r="4453" spans="10:10">
      <c r="J4453" s="36"/>
    </row>
    <row r="4454" spans="10:10">
      <c r="J4454" s="36"/>
    </row>
    <row r="4455" spans="10:10">
      <c r="J4455" s="36"/>
    </row>
    <row r="4456" spans="10:10">
      <c r="J4456" s="36"/>
    </row>
    <row r="4457" spans="10:10">
      <c r="J4457" s="36"/>
    </row>
    <row r="4458" spans="10:10">
      <c r="J4458" s="36"/>
    </row>
    <row r="4459" spans="10:10">
      <c r="J4459" s="36"/>
    </row>
    <row r="4460" spans="10:10">
      <c r="J4460" s="36"/>
    </row>
    <row r="4461" spans="10:10">
      <c r="J4461" s="36"/>
    </row>
    <row r="4462" spans="10:10">
      <c r="J4462" s="36"/>
    </row>
    <row r="4463" spans="10:10">
      <c r="J4463" s="36"/>
    </row>
    <row r="4464" spans="10:10">
      <c r="J4464" s="36"/>
    </row>
    <row r="4465" spans="10:10">
      <c r="J4465" s="36"/>
    </row>
    <row r="4466" spans="10:10">
      <c r="J4466" s="36"/>
    </row>
    <row r="4467" spans="10:10">
      <c r="J4467" s="36"/>
    </row>
    <row r="4468" spans="10:10">
      <c r="J4468" s="36"/>
    </row>
    <row r="4469" spans="10:10">
      <c r="J4469" s="36"/>
    </row>
    <row r="4470" spans="10:10">
      <c r="J4470" s="36"/>
    </row>
    <row r="4471" spans="10:10">
      <c r="J4471" s="36"/>
    </row>
    <row r="4472" spans="10:10">
      <c r="J4472" s="36"/>
    </row>
    <row r="4473" spans="10:10">
      <c r="J4473" s="36"/>
    </row>
    <row r="4474" spans="10:10">
      <c r="J4474" s="36"/>
    </row>
    <row r="4475" spans="10:10">
      <c r="J4475" s="36"/>
    </row>
    <row r="4476" spans="10:10">
      <c r="J4476" s="36"/>
    </row>
    <row r="4477" spans="10:10">
      <c r="J4477" s="36"/>
    </row>
    <row r="4478" spans="10:10">
      <c r="J4478" s="36"/>
    </row>
    <row r="4479" spans="10:10">
      <c r="J4479" s="36"/>
    </row>
    <row r="4480" spans="10:10">
      <c r="J4480" s="36"/>
    </row>
    <row r="4481" spans="10:10">
      <c r="J4481" s="36"/>
    </row>
    <row r="4482" spans="10:10">
      <c r="J4482" s="36"/>
    </row>
    <row r="4483" spans="10:10">
      <c r="J4483" s="36"/>
    </row>
    <row r="4484" spans="10:10">
      <c r="J4484" s="36"/>
    </row>
    <row r="4485" spans="10:10">
      <c r="J4485" s="36"/>
    </row>
    <row r="4486" spans="10:10">
      <c r="J4486" s="36"/>
    </row>
    <row r="4487" spans="10:10">
      <c r="J4487" s="36"/>
    </row>
    <row r="4488" spans="10:10">
      <c r="J4488" s="36"/>
    </row>
    <row r="4489" spans="10:10">
      <c r="J4489" s="36"/>
    </row>
    <row r="4490" spans="10:10">
      <c r="J4490" s="36"/>
    </row>
    <row r="4491" spans="10:10">
      <c r="J4491" s="36"/>
    </row>
    <row r="4492" spans="10:10">
      <c r="J4492" s="36"/>
    </row>
    <row r="4493" spans="10:10">
      <c r="J4493" s="36"/>
    </row>
    <row r="4494" spans="10:10">
      <c r="J4494" s="36"/>
    </row>
    <row r="4495" spans="10:10">
      <c r="J4495" s="36"/>
    </row>
    <row r="4496" spans="10:10">
      <c r="J4496" s="36"/>
    </row>
    <row r="4497" spans="10:10">
      <c r="J4497" s="36"/>
    </row>
    <row r="4498" spans="10:10">
      <c r="J4498" s="36"/>
    </row>
    <row r="4499" spans="10:10">
      <c r="J4499" s="36"/>
    </row>
    <row r="4500" spans="10:10">
      <c r="J4500" s="36"/>
    </row>
    <row r="4501" spans="10:10">
      <c r="J4501" s="36"/>
    </row>
    <row r="4502" spans="10:10">
      <c r="J4502" s="36"/>
    </row>
    <row r="4503" spans="10:10">
      <c r="J4503" s="36"/>
    </row>
    <row r="4504" spans="10:10">
      <c r="J4504" s="36"/>
    </row>
    <row r="4505" spans="10:10">
      <c r="J4505" s="36"/>
    </row>
    <row r="4506" spans="10:10">
      <c r="J4506" s="36"/>
    </row>
    <row r="4507" spans="10:10">
      <c r="J4507" s="36"/>
    </row>
    <row r="4508" spans="10:10">
      <c r="J4508" s="36"/>
    </row>
    <row r="4509" spans="10:10">
      <c r="J4509" s="36"/>
    </row>
    <row r="4510" spans="10:10">
      <c r="J4510" s="36"/>
    </row>
    <row r="4511" spans="10:10">
      <c r="J4511" s="36"/>
    </row>
    <row r="4512" spans="10:10">
      <c r="J4512" s="36"/>
    </row>
    <row r="4513" spans="10:10">
      <c r="J4513" s="36"/>
    </row>
    <row r="4514" spans="10:10">
      <c r="J4514" s="36"/>
    </row>
    <row r="4515" spans="10:10">
      <c r="J4515" s="36"/>
    </row>
    <row r="4516" spans="10:10">
      <c r="J4516" s="36"/>
    </row>
    <row r="4517" spans="10:10">
      <c r="J4517" s="36"/>
    </row>
    <row r="4518" spans="10:10">
      <c r="J4518" s="36"/>
    </row>
    <row r="4519" spans="10:10">
      <c r="J4519" s="36"/>
    </row>
    <row r="4520" spans="10:10">
      <c r="J4520" s="36"/>
    </row>
    <row r="4521" spans="10:10">
      <c r="J4521" s="36"/>
    </row>
    <row r="4522" spans="10:10">
      <c r="J4522" s="36"/>
    </row>
    <row r="4523" spans="10:10">
      <c r="J4523" s="36"/>
    </row>
    <row r="4524" spans="10:10">
      <c r="J4524" s="36"/>
    </row>
    <row r="4525" spans="10:10">
      <c r="J4525" s="36"/>
    </row>
    <row r="4526" spans="10:10">
      <c r="J4526" s="36"/>
    </row>
    <row r="4527" spans="10:10">
      <c r="J4527" s="36"/>
    </row>
    <row r="4528" spans="10:10">
      <c r="J4528" s="36"/>
    </row>
    <row r="4529" spans="10:10">
      <c r="J4529" s="36"/>
    </row>
    <row r="4530" spans="10:10">
      <c r="J4530" s="36"/>
    </row>
    <row r="4531" spans="10:10">
      <c r="J4531" s="36"/>
    </row>
    <row r="4532" spans="10:10">
      <c r="J4532" s="36"/>
    </row>
    <row r="4533" spans="10:10">
      <c r="J4533" s="36"/>
    </row>
    <row r="4534" spans="10:10">
      <c r="J4534" s="36"/>
    </row>
    <row r="4535" spans="10:10">
      <c r="J4535" s="36"/>
    </row>
    <row r="4536" spans="10:10">
      <c r="J4536" s="36"/>
    </row>
    <row r="4537" spans="10:10">
      <c r="J4537" s="36"/>
    </row>
    <row r="4538" spans="10:10">
      <c r="J4538" s="36"/>
    </row>
    <row r="4539" spans="10:10">
      <c r="J4539" s="36"/>
    </row>
    <row r="4540" spans="10:10">
      <c r="J4540" s="36"/>
    </row>
    <row r="4541" spans="10:10">
      <c r="J4541" s="36"/>
    </row>
    <row r="4542" spans="10:10">
      <c r="J4542" s="36"/>
    </row>
    <row r="4543" spans="10:10">
      <c r="J4543" s="36"/>
    </row>
    <row r="4544" spans="10:10">
      <c r="J4544" s="36"/>
    </row>
    <row r="4545" spans="10:10">
      <c r="J4545" s="36"/>
    </row>
    <row r="4546" spans="10:10">
      <c r="J4546" s="36"/>
    </row>
    <row r="4547" spans="10:10">
      <c r="J4547" s="36"/>
    </row>
    <row r="4548" spans="10:10">
      <c r="J4548" s="36"/>
    </row>
    <row r="4549" spans="10:10">
      <c r="J4549" s="36"/>
    </row>
    <row r="4550" spans="10:10">
      <c r="J4550" s="36"/>
    </row>
    <row r="4551" spans="10:10">
      <c r="J4551" s="36"/>
    </row>
    <row r="4552" spans="10:10">
      <c r="J4552" s="36"/>
    </row>
    <row r="4553" spans="10:10">
      <c r="J4553" s="36"/>
    </row>
    <row r="4554" spans="10:10">
      <c r="J4554" s="36"/>
    </row>
    <row r="4555" spans="10:10">
      <c r="J4555" s="36"/>
    </row>
    <row r="4556" spans="10:10">
      <c r="J4556" s="36"/>
    </row>
    <row r="4557" spans="10:10">
      <c r="J4557" s="36"/>
    </row>
    <row r="4558" spans="10:10">
      <c r="J4558" s="36"/>
    </row>
    <row r="4559" spans="10:10">
      <c r="J4559" s="36"/>
    </row>
    <row r="4560" spans="10:10">
      <c r="J4560" s="36"/>
    </row>
    <row r="4561" spans="10:10">
      <c r="J4561" s="36"/>
    </row>
    <row r="4562" spans="10:10">
      <c r="J4562" s="36"/>
    </row>
    <row r="4563" spans="10:10">
      <c r="J4563" s="36"/>
    </row>
    <row r="4564" spans="10:10">
      <c r="J4564" s="36"/>
    </row>
    <row r="4565" spans="10:10">
      <c r="J4565" s="36"/>
    </row>
    <row r="4566" spans="10:10">
      <c r="J4566" s="36"/>
    </row>
    <row r="4567" spans="10:10">
      <c r="J4567" s="36"/>
    </row>
    <row r="4568" spans="10:10">
      <c r="J4568" s="36"/>
    </row>
    <row r="4569" spans="10:10">
      <c r="J4569" s="36"/>
    </row>
    <row r="4570" spans="10:10">
      <c r="J4570" s="36"/>
    </row>
    <row r="4571" spans="10:10">
      <c r="J4571" s="36"/>
    </row>
    <row r="4572" spans="10:10">
      <c r="J4572" s="36"/>
    </row>
    <row r="4573" spans="10:10">
      <c r="J4573" s="36"/>
    </row>
    <row r="4574" spans="10:10">
      <c r="J4574" s="36"/>
    </row>
    <row r="4575" spans="10:10">
      <c r="J4575" s="36"/>
    </row>
    <row r="4576" spans="10:10">
      <c r="J4576" s="36"/>
    </row>
    <row r="4577" spans="10:10">
      <c r="J4577" s="36"/>
    </row>
    <row r="4578" spans="10:10">
      <c r="J4578" s="36"/>
    </row>
    <row r="4579" spans="10:10">
      <c r="J4579" s="36"/>
    </row>
    <row r="4580" spans="10:10">
      <c r="J4580" s="36"/>
    </row>
    <row r="4581" spans="10:10">
      <c r="J4581" s="36"/>
    </row>
    <row r="4582" spans="10:10">
      <c r="J4582" s="36"/>
    </row>
    <row r="4583" spans="10:10">
      <c r="J4583" s="36"/>
    </row>
    <row r="4584" spans="10:10">
      <c r="J4584" s="36"/>
    </row>
    <row r="4585" spans="10:10">
      <c r="J4585" s="36"/>
    </row>
    <row r="4586" spans="10:10">
      <c r="J4586" s="36"/>
    </row>
    <row r="4587" spans="10:10">
      <c r="J4587" s="36"/>
    </row>
    <row r="4588" spans="10:10">
      <c r="J4588" s="36"/>
    </row>
    <row r="4589" spans="10:10">
      <c r="J4589" s="36"/>
    </row>
    <row r="4590" spans="10:10">
      <c r="J4590" s="36"/>
    </row>
    <row r="4591" spans="10:10">
      <c r="J4591" s="36"/>
    </row>
    <row r="4592" spans="10:10">
      <c r="J4592" s="36"/>
    </row>
    <row r="4593" spans="10:10">
      <c r="J4593" s="36"/>
    </row>
    <row r="4594" spans="10:10">
      <c r="J4594" s="36"/>
    </row>
    <row r="4595" spans="10:10">
      <c r="J4595" s="36"/>
    </row>
    <row r="4596" spans="10:10">
      <c r="J4596" s="36"/>
    </row>
    <row r="4597" spans="10:10">
      <c r="J4597" s="36"/>
    </row>
    <row r="4598" spans="10:10">
      <c r="J4598" s="36"/>
    </row>
    <row r="4599" spans="10:10">
      <c r="J4599" s="36"/>
    </row>
    <row r="4600" spans="10:10">
      <c r="J4600" s="36"/>
    </row>
    <row r="4601" spans="10:10">
      <c r="J4601" s="36"/>
    </row>
    <row r="4602" spans="10:10">
      <c r="J4602" s="36"/>
    </row>
    <row r="4603" spans="10:10">
      <c r="J4603" s="36"/>
    </row>
    <row r="4604" spans="10:10">
      <c r="J4604" s="36"/>
    </row>
    <row r="4605" spans="10:10">
      <c r="J4605" s="36"/>
    </row>
    <row r="4606" spans="10:10">
      <c r="J4606" s="36"/>
    </row>
    <row r="4607" spans="10:10">
      <c r="J4607" s="36"/>
    </row>
    <row r="4608" spans="10:10">
      <c r="J4608" s="36"/>
    </row>
    <row r="4609" spans="10:10">
      <c r="J4609" s="36"/>
    </row>
    <row r="4610" spans="10:10">
      <c r="J4610" s="36"/>
    </row>
    <row r="4611" spans="10:10">
      <c r="J4611" s="36"/>
    </row>
    <row r="4612" spans="10:10">
      <c r="J4612" s="36"/>
    </row>
    <row r="4613" spans="10:10">
      <c r="J4613" s="36"/>
    </row>
    <row r="4614" spans="10:10">
      <c r="J4614" s="36"/>
    </row>
    <row r="4615" spans="10:10">
      <c r="J4615" s="36"/>
    </row>
    <row r="4616" spans="10:10">
      <c r="J4616" s="36"/>
    </row>
    <row r="4617" spans="10:10">
      <c r="J4617" s="36"/>
    </row>
    <row r="4618" spans="10:10">
      <c r="J4618" s="36"/>
    </row>
    <row r="4619" spans="10:10">
      <c r="J4619" s="36"/>
    </row>
    <row r="4620" spans="10:10">
      <c r="J4620" s="36"/>
    </row>
    <row r="4621" spans="10:10">
      <c r="J4621" s="36"/>
    </row>
    <row r="4622" spans="10:10">
      <c r="J4622" s="36"/>
    </row>
    <row r="4623" spans="10:10">
      <c r="J4623" s="36"/>
    </row>
    <row r="4624" spans="10:10">
      <c r="J4624" s="36"/>
    </row>
    <row r="4625" spans="10:10">
      <c r="J4625" s="36"/>
    </row>
    <row r="4626" spans="10:10">
      <c r="J4626" s="36"/>
    </row>
    <row r="4627" spans="10:10">
      <c r="J4627" s="36"/>
    </row>
    <row r="4628" spans="10:10">
      <c r="J4628" s="36"/>
    </row>
    <row r="4629" spans="10:10">
      <c r="J4629" s="36"/>
    </row>
    <row r="4630" spans="10:10">
      <c r="J4630" s="36"/>
    </row>
    <row r="4631" spans="10:10">
      <c r="J4631" s="36"/>
    </row>
    <row r="4632" spans="10:10">
      <c r="J4632" s="36"/>
    </row>
    <row r="4633" spans="10:10">
      <c r="J4633" s="36"/>
    </row>
    <row r="4634" spans="10:10">
      <c r="J4634" s="36"/>
    </row>
    <row r="4635" spans="10:10">
      <c r="J4635" s="36"/>
    </row>
    <row r="4636" spans="10:10">
      <c r="J4636" s="36"/>
    </row>
    <row r="4637" spans="10:10">
      <c r="J4637" s="36"/>
    </row>
    <row r="4638" spans="10:10">
      <c r="J4638" s="36"/>
    </row>
    <row r="4639" spans="10:10">
      <c r="J4639" s="36"/>
    </row>
    <row r="4640" spans="10:10">
      <c r="J4640" s="36"/>
    </row>
    <row r="4641" spans="10:10">
      <c r="J4641" s="36"/>
    </row>
    <row r="4642" spans="10:10">
      <c r="J4642" s="36"/>
    </row>
    <row r="4643" spans="10:10">
      <c r="J4643" s="36"/>
    </row>
    <row r="4644" spans="10:10">
      <c r="J4644" s="36"/>
    </row>
    <row r="4645" spans="10:10">
      <c r="J4645" s="36"/>
    </row>
    <row r="4646" spans="10:10">
      <c r="J4646" s="36"/>
    </row>
    <row r="4647" spans="10:10">
      <c r="J4647" s="36"/>
    </row>
    <row r="4648" spans="10:10">
      <c r="J4648" s="36"/>
    </row>
    <row r="4649" spans="10:10">
      <c r="J4649" s="36"/>
    </row>
    <row r="4650" spans="10:10">
      <c r="J4650" s="36"/>
    </row>
    <row r="4651" spans="10:10">
      <c r="J4651" s="36"/>
    </row>
    <row r="4652" spans="10:10">
      <c r="J4652" s="36"/>
    </row>
    <row r="4653" spans="10:10">
      <c r="J4653" s="36"/>
    </row>
    <row r="4654" spans="10:10">
      <c r="J4654" s="36"/>
    </row>
    <row r="4655" spans="10:10">
      <c r="J4655" s="36"/>
    </row>
    <row r="4656" spans="10:10">
      <c r="J4656" s="36"/>
    </row>
    <row r="4657" spans="10:10">
      <c r="J4657" s="36"/>
    </row>
    <row r="4658" spans="10:10">
      <c r="J4658" s="36"/>
    </row>
    <row r="4659" spans="10:10">
      <c r="J4659" s="36"/>
    </row>
    <row r="4660" spans="10:10">
      <c r="J4660" s="36"/>
    </row>
    <row r="4661" spans="10:10">
      <c r="J4661" s="36"/>
    </row>
    <row r="4662" spans="10:10">
      <c r="J4662" s="36"/>
    </row>
    <row r="4663" spans="10:10">
      <c r="J4663" s="36"/>
    </row>
    <row r="4664" spans="10:10">
      <c r="J4664" s="36"/>
    </row>
    <row r="4665" spans="10:10">
      <c r="J4665" s="36"/>
    </row>
    <row r="4666" spans="10:10">
      <c r="J4666" s="36"/>
    </row>
    <row r="4667" spans="10:10">
      <c r="J4667" s="36"/>
    </row>
    <row r="4668" spans="10:10">
      <c r="J4668" s="36"/>
    </row>
    <row r="4669" spans="10:10">
      <c r="J4669" s="36"/>
    </row>
    <row r="4670" spans="10:10">
      <c r="J4670" s="36"/>
    </row>
    <row r="4671" spans="10:10">
      <c r="J4671" s="36"/>
    </row>
    <row r="4672" spans="10:10">
      <c r="J4672" s="36"/>
    </row>
    <row r="4673" spans="10:10">
      <c r="J4673" s="36"/>
    </row>
    <row r="4674" spans="10:10">
      <c r="J4674" s="36"/>
    </row>
    <row r="4675" spans="10:10">
      <c r="J4675" s="36"/>
    </row>
    <row r="4676" spans="10:10">
      <c r="J4676" s="36"/>
    </row>
    <row r="4677" spans="10:10">
      <c r="J4677" s="36"/>
    </row>
    <row r="4678" spans="10:10">
      <c r="J4678" s="36"/>
    </row>
    <row r="4679" spans="10:10">
      <c r="J4679" s="36"/>
    </row>
    <row r="4680" spans="10:10">
      <c r="J4680" s="36"/>
    </row>
    <row r="4681" spans="10:10">
      <c r="J4681" s="36"/>
    </row>
    <row r="4682" spans="10:10">
      <c r="J4682" s="36"/>
    </row>
    <row r="4683" spans="10:10">
      <c r="J4683" s="36"/>
    </row>
    <row r="4684" spans="10:10">
      <c r="J4684" s="36"/>
    </row>
    <row r="4685" spans="10:10">
      <c r="J4685" s="36"/>
    </row>
    <row r="4686" spans="10:10">
      <c r="J4686" s="36"/>
    </row>
    <row r="4687" spans="10:10">
      <c r="J4687" s="36"/>
    </row>
    <row r="4688" spans="10:10">
      <c r="J4688" s="36"/>
    </row>
    <row r="4689" spans="10:10">
      <c r="J4689" s="36"/>
    </row>
    <row r="4690" spans="10:10">
      <c r="J4690" s="36"/>
    </row>
    <row r="4691" spans="10:10">
      <c r="J4691" s="36"/>
    </row>
    <row r="4692" spans="10:10">
      <c r="J4692" s="36"/>
    </row>
    <row r="4693" spans="10:10">
      <c r="J4693" s="36"/>
    </row>
    <row r="4694" spans="10:10">
      <c r="J4694" s="36"/>
    </row>
    <row r="4695" spans="10:10">
      <c r="J4695" s="36"/>
    </row>
    <row r="4696" spans="10:10">
      <c r="J4696" s="36"/>
    </row>
    <row r="4697" spans="10:10">
      <c r="J4697" s="36"/>
    </row>
    <row r="4698" spans="10:10">
      <c r="J4698" s="36"/>
    </row>
    <row r="4699" spans="10:10">
      <c r="J4699" s="36"/>
    </row>
    <row r="4700" spans="10:10">
      <c r="J4700" s="36"/>
    </row>
    <row r="4701" spans="10:10">
      <c r="J4701" s="36"/>
    </row>
    <row r="4702" spans="10:10">
      <c r="J4702" s="36"/>
    </row>
    <row r="4703" spans="10:10">
      <c r="J4703" s="36"/>
    </row>
    <row r="4704" spans="10:10">
      <c r="J4704" s="36"/>
    </row>
    <row r="4705" spans="10:10">
      <c r="J4705" s="36"/>
    </row>
    <row r="4706" spans="10:10">
      <c r="J4706" s="36"/>
    </row>
    <row r="4707" spans="10:10">
      <c r="J4707" s="36"/>
    </row>
    <row r="4708" spans="10:10">
      <c r="J4708" s="36"/>
    </row>
    <row r="4709" spans="10:10">
      <c r="J4709" s="36"/>
    </row>
    <row r="4710" spans="10:10">
      <c r="J4710" s="36"/>
    </row>
    <row r="4711" spans="10:10">
      <c r="J4711" s="36"/>
    </row>
    <row r="4712" spans="10:10">
      <c r="J4712" s="36"/>
    </row>
    <row r="4713" spans="10:10">
      <c r="J4713" s="36"/>
    </row>
    <row r="4714" spans="10:10">
      <c r="J4714" s="36"/>
    </row>
    <row r="4715" spans="10:10">
      <c r="J4715" s="36"/>
    </row>
    <row r="4716" spans="10:10">
      <c r="J4716" s="36"/>
    </row>
    <row r="4717" spans="10:10">
      <c r="J4717" s="36"/>
    </row>
    <row r="4718" spans="10:10">
      <c r="J4718" s="36"/>
    </row>
    <row r="4719" spans="10:10">
      <c r="J4719" s="36"/>
    </row>
    <row r="4720" spans="10:10">
      <c r="J4720" s="36"/>
    </row>
    <row r="4721" spans="10:10">
      <c r="J4721" s="36"/>
    </row>
    <row r="4722" spans="10:10">
      <c r="J4722" s="36"/>
    </row>
    <row r="4723" spans="10:10">
      <c r="J4723" s="36"/>
    </row>
    <row r="4724" spans="10:10">
      <c r="J4724" s="36"/>
    </row>
    <row r="4725" spans="10:10">
      <c r="J4725" s="36"/>
    </row>
    <row r="4726" spans="10:10">
      <c r="J4726" s="36"/>
    </row>
    <row r="4727" spans="10:10">
      <c r="J4727" s="36"/>
    </row>
    <row r="4728" spans="10:10">
      <c r="J4728" s="36"/>
    </row>
    <row r="4729" spans="10:10">
      <c r="J4729" s="36"/>
    </row>
    <row r="4730" spans="10:10">
      <c r="J4730" s="36"/>
    </row>
    <row r="4731" spans="10:10">
      <c r="J4731" s="36"/>
    </row>
    <row r="4732" spans="10:10">
      <c r="J4732" s="36"/>
    </row>
    <row r="4733" spans="10:10">
      <c r="J4733" s="36"/>
    </row>
    <row r="4734" spans="10:10">
      <c r="J4734" s="36"/>
    </row>
    <row r="4735" spans="10:10">
      <c r="J4735" s="36"/>
    </row>
    <row r="4736" spans="10:10">
      <c r="J4736" s="36"/>
    </row>
    <row r="4737" spans="10:10">
      <c r="J4737" s="36"/>
    </row>
    <row r="4738" spans="10:10">
      <c r="J4738" s="36"/>
    </row>
    <row r="4739" spans="10:10">
      <c r="J4739" s="36"/>
    </row>
    <row r="4740" spans="10:10">
      <c r="J4740" s="36"/>
    </row>
    <row r="4741" spans="10:10">
      <c r="J4741" s="36"/>
    </row>
    <row r="4742" spans="10:10">
      <c r="J4742" s="36"/>
    </row>
    <row r="4743" spans="10:10">
      <c r="J4743" s="36"/>
    </row>
    <row r="4744" spans="10:10">
      <c r="J4744" s="36"/>
    </row>
    <row r="4745" spans="10:10">
      <c r="J4745" s="36"/>
    </row>
    <row r="4746" spans="10:10">
      <c r="J4746" s="36"/>
    </row>
    <row r="4747" spans="10:10">
      <c r="J4747" s="36"/>
    </row>
    <row r="4748" spans="10:10">
      <c r="J4748" s="36"/>
    </row>
    <row r="4749" spans="10:10">
      <c r="J4749" s="36"/>
    </row>
    <row r="4750" spans="10:10">
      <c r="J4750" s="36"/>
    </row>
    <row r="4751" spans="10:10">
      <c r="J4751" s="36"/>
    </row>
    <row r="4752" spans="10:10">
      <c r="J4752" s="36"/>
    </row>
    <row r="4753" spans="10:10">
      <c r="J4753" s="36"/>
    </row>
    <row r="4754" spans="10:10">
      <c r="J4754" s="36"/>
    </row>
    <row r="4755" spans="10:10">
      <c r="J4755" s="36"/>
    </row>
    <row r="4756" spans="10:10">
      <c r="J4756" s="36"/>
    </row>
    <row r="4757" spans="10:10">
      <c r="J4757" s="36"/>
    </row>
    <row r="4758" spans="10:10">
      <c r="J4758" s="36"/>
    </row>
    <row r="4759" spans="10:10">
      <c r="J4759" s="36"/>
    </row>
    <row r="4760" spans="10:10">
      <c r="J4760" s="36"/>
    </row>
    <row r="4761" spans="10:10">
      <c r="J4761" s="36"/>
    </row>
    <row r="4762" spans="10:10">
      <c r="J4762" s="36"/>
    </row>
    <row r="4763" spans="10:10">
      <c r="J4763" s="36"/>
    </row>
    <row r="4764" spans="10:10">
      <c r="J4764" s="36"/>
    </row>
    <row r="4765" spans="10:10">
      <c r="J4765" s="36"/>
    </row>
    <row r="4766" spans="10:10">
      <c r="J4766" s="36"/>
    </row>
    <row r="4767" spans="10:10">
      <c r="J4767" s="36"/>
    </row>
    <row r="4768" spans="10:10">
      <c r="J4768" s="36"/>
    </row>
    <row r="4769" spans="10:10">
      <c r="J4769" s="36"/>
    </row>
    <row r="4770" spans="10:10">
      <c r="J4770" s="36"/>
    </row>
    <row r="4771" spans="10:10">
      <c r="J4771" s="36"/>
    </row>
    <row r="4772" spans="10:10">
      <c r="J4772" s="36"/>
    </row>
    <row r="4773" spans="10:10">
      <c r="J4773" s="36"/>
    </row>
    <row r="4774" spans="10:10">
      <c r="J4774" s="36"/>
    </row>
    <row r="4775" spans="10:10">
      <c r="J4775" s="36"/>
    </row>
    <row r="4776" spans="10:10">
      <c r="J4776" s="36"/>
    </row>
    <row r="4777" spans="10:10">
      <c r="J4777" s="36"/>
    </row>
    <row r="4778" spans="10:10">
      <c r="J4778" s="36"/>
    </row>
    <row r="4779" spans="10:10">
      <c r="J4779" s="36"/>
    </row>
    <row r="4780" spans="10:10">
      <c r="J4780" s="36"/>
    </row>
    <row r="4781" spans="10:10">
      <c r="J4781" s="36"/>
    </row>
    <row r="4782" spans="10:10">
      <c r="J4782" s="36"/>
    </row>
    <row r="4783" spans="10:10">
      <c r="J4783" s="36"/>
    </row>
    <row r="4784" spans="10:10">
      <c r="J4784" s="36"/>
    </row>
    <row r="4785" spans="10:10">
      <c r="J4785" s="36"/>
    </row>
    <row r="4786" spans="10:10">
      <c r="J4786" s="36"/>
    </row>
    <row r="4787" spans="10:10">
      <c r="J4787" s="36"/>
    </row>
    <row r="4788" spans="10:10">
      <c r="J4788" s="36"/>
    </row>
    <row r="4789" spans="10:10">
      <c r="J4789" s="36"/>
    </row>
    <row r="4790" spans="10:10">
      <c r="J4790" s="36"/>
    </row>
    <row r="4791" spans="10:10">
      <c r="J4791" s="36"/>
    </row>
    <row r="4792" spans="10:10">
      <c r="J4792" s="36"/>
    </row>
    <row r="4793" spans="10:10">
      <c r="J4793" s="36"/>
    </row>
    <row r="4794" spans="10:10">
      <c r="J4794" s="36"/>
    </row>
    <row r="4795" spans="10:10">
      <c r="J4795" s="36"/>
    </row>
    <row r="4796" spans="10:10">
      <c r="J4796" s="36"/>
    </row>
    <row r="4797" spans="10:10">
      <c r="J4797" s="36"/>
    </row>
    <row r="4798" spans="10:10">
      <c r="J4798" s="36"/>
    </row>
    <row r="4799" spans="10:10">
      <c r="J4799" s="36"/>
    </row>
    <row r="4800" spans="10:10">
      <c r="J4800" s="36"/>
    </row>
    <row r="4801" spans="10:10">
      <c r="J4801" s="36"/>
    </row>
    <row r="4802" spans="10:10">
      <c r="J4802" s="36"/>
    </row>
    <row r="4803" spans="10:10">
      <c r="J4803" s="36"/>
    </row>
    <row r="4804" spans="10:10">
      <c r="J4804" s="36"/>
    </row>
    <row r="4805" spans="10:10">
      <c r="J4805" s="36"/>
    </row>
    <row r="4806" spans="10:10">
      <c r="J4806" s="36"/>
    </row>
    <row r="4807" spans="10:10">
      <c r="J4807" s="36"/>
    </row>
    <row r="4808" spans="10:10">
      <c r="J4808" s="36"/>
    </row>
    <row r="4809" spans="10:10">
      <c r="J4809" s="36"/>
    </row>
    <row r="4810" spans="10:10">
      <c r="J4810" s="36"/>
    </row>
    <row r="4811" spans="10:10">
      <c r="J4811" s="36"/>
    </row>
    <row r="4812" spans="10:10">
      <c r="J4812" s="36"/>
    </row>
    <row r="4813" spans="10:10">
      <c r="J4813" s="36"/>
    </row>
    <row r="4814" spans="10:10">
      <c r="J4814" s="36"/>
    </row>
    <row r="4815" spans="10:10">
      <c r="J4815" s="36"/>
    </row>
    <row r="4816" spans="10:10">
      <c r="J4816" s="36"/>
    </row>
    <row r="4817" spans="10:10">
      <c r="J4817" s="36"/>
    </row>
    <row r="4818" spans="10:10">
      <c r="J4818" s="36"/>
    </row>
    <row r="4819" spans="10:10">
      <c r="J4819" s="36"/>
    </row>
    <row r="4820" spans="10:10">
      <c r="J4820" s="36"/>
    </row>
    <row r="4821" spans="10:10">
      <c r="J4821" s="36"/>
    </row>
    <row r="4822" spans="10:10">
      <c r="J4822" s="36"/>
    </row>
    <row r="4823" spans="10:10">
      <c r="J4823" s="36"/>
    </row>
    <row r="4824" spans="10:10">
      <c r="J4824" s="36"/>
    </row>
    <row r="4825" spans="10:10">
      <c r="J4825" s="36"/>
    </row>
    <row r="4826" spans="10:10">
      <c r="J4826" s="36"/>
    </row>
    <row r="4827" spans="10:10">
      <c r="J4827" s="36"/>
    </row>
    <row r="4828" spans="10:10">
      <c r="J4828" s="36"/>
    </row>
    <row r="4829" spans="10:10">
      <c r="J4829" s="36"/>
    </row>
    <row r="4830" spans="10:10">
      <c r="J4830" s="36"/>
    </row>
    <row r="4831" spans="10:10">
      <c r="J4831" s="36"/>
    </row>
    <row r="4832" spans="10:10">
      <c r="J4832" s="36"/>
    </row>
    <row r="4833" spans="10:10">
      <c r="J4833" s="36"/>
    </row>
    <row r="4834" spans="10:10">
      <c r="J4834" s="36"/>
    </row>
    <row r="4835" spans="10:10">
      <c r="J4835" s="36"/>
    </row>
    <row r="4836" spans="10:10">
      <c r="J4836" s="36"/>
    </row>
    <row r="4837" spans="10:10">
      <c r="J4837" s="36"/>
    </row>
    <row r="4838" spans="10:10">
      <c r="J4838" s="36"/>
    </row>
    <row r="4839" spans="10:10">
      <c r="J4839" s="36"/>
    </row>
    <row r="4840" spans="10:10">
      <c r="J4840" s="36"/>
    </row>
    <row r="4841" spans="10:10">
      <c r="J4841" s="36"/>
    </row>
    <row r="4842" spans="10:10">
      <c r="J4842" s="36"/>
    </row>
    <row r="4843" spans="10:10">
      <c r="J4843" s="36"/>
    </row>
    <row r="4844" spans="10:10">
      <c r="J4844" s="36"/>
    </row>
    <row r="4845" spans="10:10">
      <c r="J4845" s="36"/>
    </row>
    <row r="4846" spans="10:10">
      <c r="J4846" s="36"/>
    </row>
    <row r="4847" spans="10:10">
      <c r="J4847" s="36"/>
    </row>
    <row r="4848" spans="10:10">
      <c r="J4848" s="36"/>
    </row>
    <row r="4849" spans="10:10">
      <c r="J4849" s="36"/>
    </row>
    <row r="4850" spans="10:10">
      <c r="J4850" s="36"/>
    </row>
    <row r="4851" spans="10:10">
      <c r="J4851" s="36"/>
    </row>
    <row r="4852" spans="10:10">
      <c r="J4852" s="36"/>
    </row>
    <row r="4853" spans="10:10">
      <c r="J4853" s="36"/>
    </row>
    <row r="4854" spans="10:10">
      <c r="J4854" s="36"/>
    </row>
    <row r="4855" spans="10:10">
      <c r="J4855" s="36"/>
    </row>
    <row r="4856" spans="10:10">
      <c r="J4856" s="36"/>
    </row>
    <row r="4857" spans="10:10">
      <c r="J4857" s="36"/>
    </row>
    <row r="4858" spans="10:10">
      <c r="J4858" s="36"/>
    </row>
    <row r="4859" spans="10:10">
      <c r="J4859" s="36"/>
    </row>
    <row r="4860" spans="10:10">
      <c r="J4860" s="36"/>
    </row>
    <row r="4861" spans="10:10">
      <c r="J4861" s="36"/>
    </row>
    <row r="4862" spans="10:10">
      <c r="J4862" s="36"/>
    </row>
    <row r="4863" spans="10:10">
      <c r="J4863" s="36"/>
    </row>
    <row r="4864" spans="10:10">
      <c r="J4864" s="36"/>
    </row>
    <row r="4865" spans="10:10">
      <c r="J4865" s="36"/>
    </row>
    <row r="4866" spans="10:10">
      <c r="J4866" s="36"/>
    </row>
    <row r="4867" spans="10:10">
      <c r="J4867" s="36"/>
    </row>
    <row r="4868" spans="10:10">
      <c r="J4868" s="36"/>
    </row>
    <row r="4869" spans="10:10">
      <c r="J4869" s="36"/>
    </row>
    <row r="4870" spans="10:10">
      <c r="J4870" s="36"/>
    </row>
    <row r="4871" spans="10:10">
      <c r="J4871" s="36"/>
    </row>
    <row r="4872" spans="10:10">
      <c r="J4872" s="36"/>
    </row>
    <row r="4873" spans="10:10">
      <c r="J4873" s="36"/>
    </row>
    <row r="4874" spans="10:10">
      <c r="J4874" s="36"/>
    </row>
    <row r="4875" spans="10:10">
      <c r="J4875" s="36"/>
    </row>
    <row r="4876" spans="10:10">
      <c r="J4876" s="36"/>
    </row>
    <row r="4877" spans="10:10">
      <c r="J4877" s="36"/>
    </row>
    <row r="4878" spans="10:10">
      <c r="J4878" s="36"/>
    </row>
    <row r="4879" spans="10:10">
      <c r="J4879" s="36"/>
    </row>
    <row r="4880" spans="10:10">
      <c r="J4880" s="36"/>
    </row>
    <row r="4881" spans="10:10">
      <c r="J4881" s="36"/>
    </row>
    <row r="4882" spans="10:10">
      <c r="J4882" s="36"/>
    </row>
    <row r="4883" spans="10:10">
      <c r="J4883" s="36"/>
    </row>
    <row r="4884" spans="10:10">
      <c r="J4884" s="36"/>
    </row>
    <row r="4885" spans="10:10">
      <c r="J4885" s="36"/>
    </row>
    <row r="4886" spans="10:10">
      <c r="J4886" s="36"/>
    </row>
    <row r="4887" spans="10:10">
      <c r="J4887" s="36"/>
    </row>
    <row r="4888" spans="10:10">
      <c r="J4888" s="36"/>
    </row>
    <row r="4889" spans="10:10">
      <c r="J4889" s="36"/>
    </row>
    <row r="4890" spans="10:10">
      <c r="J4890" s="36"/>
    </row>
    <row r="4891" spans="10:10">
      <c r="J4891" s="36"/>
    </row>
    <row r="4892" spans="10:10">
      <c r="J4892" s="36"/>
    </row>
    <row r="4893" spans="10:10">
      <c r="J4893" s="36"/>
    </row>
    <row r="4894" spans="10:10">
      <c r="J4894" s="36"/>
    </row>
    <row r="4895" spans="10:10">
      <c r="J4895" s="36"/>
    </row>
    <row r="4896" spans="10:10">
      <c r="J4896" s="36"/>
    </row>
    <row r="4897" spans="10:10">
      <c r="J4897" s="36"/>
    </row>
    <row r="4898" spans="10:10">
      <c r="J4898" s="36"/>
    </row>
    <row r="4899" spans="10:10">
      <c r="J4899" s="36"/>
    </row>
    <row r="4900" spans="10:10">
      <c r="J4900" s="36"/>
    </row>
    <row r="4901" spans="10:10">
      <c r="J4901" s="36"/>
    </row>
    <row r="4902" spans="10:10">
      <c r="J4902" s="36"/>
    </row>
    <row r="4903" spans="10:10">
      <c r="J4903" s="36"/>
    </row>
    <row r="4904" spans="10:10">
      <c r="J4904" s="36"/>
    </row>
    <row r="4905" spans="10:10">
      <c r="J4905" s="36"/>
    </row>
    <row r="4906" spans="10:10">
      <c r="J4906" s="36"/>
    </row>
    <row r="4907" spans="10:10">
      <c r="J4907" s="36"/>
    </row>
    <row r="4908" spans="10:10">
      <c r="J4908" s="36"/>
    </row>
    <row r="4909" spans="10:10">
      <c r="J4909" s="36"/>
    </row>
    <row r="4910" spans="10:10">
      <c r="J4910" s="36"/>
    </row>
    <row r="4911" spans="10:10">
      <c r="J4911" s="36"/>
    </row>
    <row r="4912" spans="10:10">
      <c r="J4912" s="36"/>
    </row>
    <row r="4913" spans="10:10">
      <c r="J4913" s="36"/>
    </row>
    <row r="4914" spans="10:10">
      <c r="J4914" s="36"/>
    </row>
    <row r="4915" spans="10:10">
      <c r="J4915" s="36"/>
    </row>
    <row r="4916" spans="10:10">
      <c r="J4916" s="36"/>
    </row>
    <row r="4917" spans="10:10">
      <c r="J4917" s="36"/>
    </row>
    <row r="4918" spans="10:10">
      <c r="J4918" s="36"/>
    </row>
    <row r="4919" spans="10:10">
      <c r="J4919" s="36"/>
    </row>
    <row r="4920" spans="10:10">
      <c r="J4920" s="36"/>
    </row>
    <row r="4921" spans="10:10">
      <c r="J4921" s="36"/>
    </row>
    <row r="4922" spans="10:10">
      <c r="J4922" s="36"/>
    </row>
    <row r="4923" spans="10:10">
      <c r="J4923" s="36"/>
    </row>
    <row r="4924" spans="10:10">
      <c r="J4924" s="36"/>
    </row>
    <row r="4925" spans="10:10">
      <c r="J4925" s="36"/>
    </row>
    <row r="4926" spans="10:10">
      <c r="J4926" s="36"/>
    </row>
    <row r="4927" spans="10:10">
      <c r="J4927" s="36"/>
    </row>
    <row r="4928" spans="10:10">
      <c r="J4928" s="36"/>
    </row>
    <row r="4929" spans="10:10">
      <c r="J4929" s="36"/>
    </row>
    <row r="4930" spans="10:10">
      <c r="J4930" s="36"/>
    </row>
    <row r="4931" spans="10:10">
      <c r="J4931" s="36"/>
    </row>
    <row r="4932" spans="10:10">
      <c r="J4932" s="36"/>
    </row>
    <row r="4933" spans="10:10">
      <c r="J4933" s="36"/>
    </row>
    <row r="4934" spans="10:10">
      <c r="J4934" s="36"/>
    </row>
    <row r="4935" spans="10:10">
      <c r="J4935" s="36"/>
    </row>
    <row r="4936" spans="10:10">
      <c r="J4936" s="36"/>
    </row>
    <row r="4937" spans="10:10">
      <c r="J4937" s="36"/>
    </row>
    <row r="4938" spans="10:10">
      <c r="J4938" s="36"/>
    </row>
    <row r="4939" spans="10:10">
      <c r="J4939" s="36"/>
    </row>
    <row r="4940" spans="10:10">
      <c r="J4940" s="36"/>
    </row>
    <row r="4941" spans="10:10">
      <c r="J4941" s="36"/>
    </row>
    <row r="4942" spans="10:10">
      <c r="J4942" s="36"/>
    </row>
    <row r="4943" spans="10:10">
      <c r="J4943" s="36"/>
    </row>
    <row r="4944" spans="10:10">
      <c r="J4944" s="36"/>
    </row>
    <row r="4945" spans="10:10">
      <c r="J4945" s="36"/>
    </row>
    <row r="4946" spans="10:10">
      <c r="J4946" s="36"/>
    </row>
    <row r="4947" spans="10:10">
      <c r="J4947" s="36"/>
    </row>
    <row r="4948" spans="10:10">
      <c r="J4948" s="36"/>
    </row>
    <row r="4949" spans="10:10">
      <c r="J4949" s="36"/>
    </row>
    <row r="4950" spans="10:10">
      <c r="J4950" s="36"/>
    </row>
    <row r="4951" spans="10:10">
      <c r="J4951" s="36"/>
    </row>
    <row r="4952" spans="10:10">
      <c r="J4952" s="36"/>
    </row>
    <row r="4953" spans="10:10">
      <c r="J4953" s="36"/>
    </row>
    <row r="4954" spans="10:10">
      <c r="J4954" s="36"/>
    </row>
    <row r="4955" spans="10:10">
      <c r="J4955" s="36"/>
    </row>
    <row r="4956" spans="10:10">
      <c r="J4956" s="36"/>
    </row>
    <row r="4957" spans="10:10">
      <c r="J4957" s="36"/>
    </row>
    <row r="4958" spans="10:10">
      <c r="J4958" s="36"/>
    </row>
    <row r="4959" spans="10:10">
      <c r="J4959" s="36"/>
    </row>
    <row r="4960" spans="10:10">
      <c r="J4960" s="36"/>
    </row>
    <row r="4961" spans="10:10">
      <c r="J4961" s="36"/>
    </row>
    <row r="4962" spans="10:10">
      <c r="J4962" s="36"/>
    </row>
    <row r="4963" spans="10:10">
      <c r="J4963" s="36"/>
    </row>
    <row r="4964" spans="10:10">
      <c r="J4964" s="36"/>
    </row>
    <row r="4965" spans="10:10">
      <c r="J4965" s="36"/>
    </row>
    <row r="4966" spans="10:10">
      <c r="J4966" s="36"/>
    </row>
    <row r="4967" spans="10:10">
      <c r="J4967" s="36"/>
    </row>
    <row r="4968" spans="10:10">
      <c r="J4968" s="36"/>
    </row>
    <row r="4969" spans="10:10">
      <c r="J4969" s="36"/>
    </row>
    <row r="4970" spans="10:10">
      <c r="J4970" s="36"/>
    </row>
    <row r="4971" spans="10:10">
      <c r="J4971" s="36"/>
    </row>
    <row r="4972" spans="10:10">
      <c r="J4972" s="36"/>
    </row>
    <row r="4973" spans="10:10">
      <c r="J4973" s="36"/>
    </row>
    <row r="4974" spans="10:10">
      <c r="J4974" s="36"/>
    </row>
    <row r="4975" spans="10:10">
      <c r="J4975" s="36"/>
    </row>
    <row r="4976" spans="10:10">
      <c r="J4976" s="36"/>
    </row>
    <row r="4977" spans="10:10">
      <c r="J4977" s="36"/>
    </row>
    <row r="4978" spans="10:10">
      <c r="J4978" s="36"/>
    </row>
    <row r="4979" spans="10:10">
      <c r="J4979" s="36"/>
    </row>
    <row r="4980" spans="10:10">
      <c r="J4980" s="36"/>
    </row>
    <row r="4981" spans="10:10">
      <c r="J4981" s="36"/>
    </row>
    <row r="4982" spans="10:10">
      <c r="J4982" s="36"/>
    </row>
    <row r="4983" spans="10:10">
      <c r="J4983" s="36"/>
    </row>
    <row r="4984" spans="10:10">
      <c r="J4984" s="36"/>
    </row>
    <row r="4985" spans="10:10">
      <c r="J4985" s="36"/>
    </row>
    <row r="4986" spans="10:10">
      <c r="J4986" s="36"/>
    </row>
    <row r="4987" spans="10:10">
      <c r="J4987" s="36"/>
    </row>
    <row r="4988" spans="10:10">
      <c r="J4988" s="36"/>
    </row>
    <row r="4989" spans="10:10">
      <c r="J4989" s="36"/>
    </row>
    <row r="4990" spans="10:10">
      <c r="J4990" s="36"/>
    </row>
    <row r="4991" spans="10:10">
      <c r="J4991" s="36"/>
    </row>
    <row r="4992" spans="10:10">
      <c r="J4992" s="36"/>
    </row>
    <row r="4993" spans="10:10">
      <c r="J4993" s="36"/>
    </row>
    <row r="4994" spans="10:10">
      <c r="J4994" s="36"/>
    </row>
    <row r="4995" spans="10:10">
      <c r="J4995" s="36"/>
    </row>
    <row r="4996" spans="10:10">
      <c r="J4996" s="36"/>
    </row>
    <row r="4997" spans="10:10">
      <c r="J4997" s="36"/>
    </row>
    <row r="4998" spans="10:10">
      <c r="J4998" s="36"/>
    </row>
    <row r="4999" spans="10:10">
      <c r="J4999" s="36"/>
    </row>
    <row r="5000" spans="10:10">
      <c r="J5000" s="36"/>
    </row>
    <row r="5001" spans="10:10">
      <c r="J5001" s="36"/>
    </row>
    <row r="5002" spans="10:10">
      <c r="J5002" s="36"/>
    </row>
    <row r="5003" spans="10:10">
      <c r="J5003" s="36"/>
    </row>
    <row r="5004" spans="10:10">
      <c r="J5004" s="36"/>
    </row>
    <row r="5005" spans="10:10">
      <c r="J5005" s="36"/>
    </row>
    <row r="5006" spans="10:10">
      <c r="J5006" s="36"/>
    </row>
    <row r="5007" spans="10:10">
      <c r="J5007" s="36"/>
    </row>
    <row r="5008" spans="10:10">
      <c r="J5008" s="36"/>
    </row>
    <row r="5009" spans="10:10">
      <c r="J5009" s="36"/>
    </row>
    <row r="5010" spans="10:10">
      <c r="J5010" s="36"/>
    </row>
    <row r="5011" spans="10:10">
      <c r="J5011" s="36"/>
    </row>
    <row r="5012" spans="10:10">
      <c r="J5012" s="36"/>
    </row>
    <row r="5013" spans="10:10">
      <c r="J5013" s="36"/>
    </row>
    <row r="5014" spans="10:10">
      <c r="J5014" s="36"/>
    </row>
    <row r="5015" spans="10:10">
      <c r="J5015" s="36"/>
    </row>
    <row r="5016" spans="10:10">
      <c r="J5016" s="36"/>
    </row>
    <row r="5017" spans="10:10">
      <c r="J5017" s="36"/>
    </row>
    <row r="5018" spans="10:10">
      <c r="J5018" s="36"/>
    </row>
    <row r="5019" spans="10:10">
      <c r="J5019" s="36"/>
    </row>
    <row r="5020" spans="10:10">
      <c r="J5020" s="36"/>
    </row>
    <row r="5021" spans="10:10">
      <c r="J5021" s="36"/>
    </row>
    <row r="5022" spans="10:10">
      <c r="J5022" s="36"/>
    </row>
    <row r="5023" spans="10:10">
      <c r="J5023" s="36"/>
    </row>
    <row r="5024" spans="10:10">
      <c r="J5024" s="36"/>
    </row>
    <row r="5025" spans="10:10">
      <c r="J5025" s="36"/>
    </row>
    <row r="5026" spans="10:10">
      <c r="J5026" s="36"/>
    </row>
    <row r="5027" spans="10:10">
      <c r="J5027" s="36"/>
    </row>
    <row r="5028" spans="10:10">
      <c r="J5028" s="36"/>
    </row>
    <row r="5029" spans="10:10">
      <c r="J5029" s="36"/>
    </row>
    <row r="5030" spans="10:10">
      <c r="J5030" s="36"/>
    </row>
    <row r="5031" spans="10:10">
      <c r="J5031" s="36"/>
    </row>
    <row r="5032" spans="10:10">
      <c r="J5032" s="36"/>
    </row>
    <row r="5033" spans="10:10">
      <c r="J5033" s="36"/>
    </row>
    <row r="5034" spans="10:10">
      <c r="J5034" s="36"/>
    </row>
    <row r="5035" spans="10:10">
      <c r="J5035" s="36"/>
    </row>
    <row r="5036" spans="10:10">
      <c r="J5036" s="36"/>
    </row>
    <row r="5037" spans="10:10">
      <c r="J5037" s="36"/>
    </row>
    <row r="5038" spans="10:10">
      <c r="J5038" s="36"/>
    </row>
    <row r="5039" spans="10:10">
      <c r="J5039" s="36"/>
    </row>
    <row r="5040" spans="10:10">
      <c r="J5040" s="36"/>
    </row>
    <row r="5041" spans="10:10">
      <c r="J5041" s="36"/>
    </row>
    <row r="5042" spans="10:10">
      <c r="J5042" s="36"/>
    </row>
    <row r="5043" spans="10:10">
      <c r="J5043" s="36"/>
    </row>
    <row r="5044" spans="10:10">
      <c r="J5044" s="36"/>
    </row>
    <row r="5045" spans="10:10">
      <c r="J5045" s="36"/>
    </row>
    <row r="5046" spans="10:10">
      <c r="J5046" s="36"/>
    </row>
    <row r="5047" spans="10:10">
      <c r="J5047" s="36"/>
    </row>
    <row r="5048" spans="10:10">
      <c r="J5048" s="36"/>
    </row>
    <row r="5049" spans="10:10">
      <c r="J5049" s="36"/>
    </row>
    <row r="5050" spans="10:10">
      <c r="J5050" s="36"/>
    </row>
    <row r="5051" spans="10:10">
      <c r="J5051" s="36"/>
    </row>
    <row r="5052" spans="10:10">
      <c r="J5052" s="36"/>
    </row>
    <row r="5053" spans="10:10">
      <c r="J5053" s="36"/>
    </row>
    <row r="5054" spans="10:10">
      <c r="J5054" s="36"/>
    </row>
    <row r="5055" spans="10:10">
      <c r="J5055" s="36"/>
    </row>
    <row r="5056" spans="10:10">
      <c r="J5056" s="36"/>
    </row>
    <row r="5057" spans="10:10">
      <c r="J5057" s="36"/>
    </row>
    <row r="5058" spans="10:10">
      <c r="J5058" s="36"/>
    </row>
    <row r="5059" spans="10:10">
      <c r="J5059" s="36"/>
    </row>
    <row r="5060" spans="10:10">
      <c r="J5060" s="36"/>
    </row>
    <row r="5061" spans="10:10">
      <c r="J5061" s="36"/>
    </row>
    <row r="5062" spans="10:10">
      <c r="J5062" s="36"/>
    </row>
    <row r="5063" spans="10:10">
      <c r="J5063" s="36"/>
    </row>
    <row r="5064" spans="10:10">
      <c r="J5064" s="36"/>
    </row>
    <row r="5065" spans="10:10">
      <c r="J5065" s="36"/>
    </row>
    <row r="5066" spans="10:10">
      <c r="J5066" s="36"/>
    </row>
    <row r="5067" spans="10:10">
      <c r="J5067" s="36"/>
    </row>
    <row r="5068" spans="10:10">
      <c r="J5068" s="36"/>
    </row>
    <row r="5069" spans="10:10">
      <c r="J5069" s="36"/>
    </row>
    <row r="5070" spans="10:10">
      <c r="J5070" s="36"/>
    </row>
    <row r="5071" spans="10:10">
      <c r="J5071" s="36"/>
    </row>
    <row r="5072" spans="10:10">
      <c r="J5072" s="36"/>
    </row>
    <row r="5073" spans="10:10">
      <c r="J5073" s="36"/>
    </row>
    <row r="5074" spans="10:10">
      <c r="J5074" s="36"/>
    </row>
    <row r="5075" spans="10:10">
      <c r="J5075" s="36"/>
    </row>
    <row r="5076" spans="10:10">
      <c r="J5076" s="36"/>
    </row>
    <row r="5077" spans="10:10">
      <c r="J5077" s="36"/>
    </row>
    <row r="5078" spans="10:10">
      <c r="J5078" s="36"/>
    </row>
    <row r="5079" spans="10:10">
      <c r="J5079" s="36"/>
    </row>
    <row r="5080" spans="10:10">
      <c r="J5080" s="36"/>
    </row>
    <row r="5081" spans="10:10">
      <c r="J5081" s="36"/>
    </row>
    <row r="5082" spans="10:10">
      <c r="J5082" s="36"/>
    </row>
    <row r="5083" spans="10:10">
      <c r="J5083" s="36"/>
    </row>
    <row r="5084" spans="10:10">
      <c r="J5084" s="36"/>
    </row>
    <row r="5085" spans="10:10">
      <c r="J5085" s="36"/>
    </row>
    <row r="5086" spans="10:10">
      <c r="J5086" s="36"/>
    </row>
    <row r="5087" spans="10:10">
      <c r="J5087" s="36"/>
    </row>
    <row r="5088" spans="10:10">
      <c r="J5088" s="36"/>
    </row>
    <row r="5089" spans="10:10">
      <c r="J5089" s="36"/>
    </row>
    <row r="5090" spans="10:10">
      <c r="J5090" s="36"/>
    </row>
    <row r="5091" spans="10:10">
      <c r="J5091" s="36"/>
    </row>
    <row r="5092" spans="10:10">
      <c r="J5092" s="36"/>
    </row>
    <row r="5093" spans="10:10">
      <c r="J5093" s="36"/>
    </row>
    <row r="5094" spans="10:10">
      <c r="J5094" s="36"/>
    </row>
    <row r="5095" spans="10:10">
      <c r="J5095" s="36"/>
    </row>
    <row r="5096" spans="10:10">
      <c r="J5096" s="36"/>
    </row>
    <row r="5097" spans="10:10">
      <c r="J5097" s="36"/>
    </row>
    <row r="5098" spans="10:10">
      <c r="J5098" s="36"/>
    </row>
    <row r="5099" spans="10:10">
      <c r="J5099" s="36"/>
    </row>
    <row r="5100" spans="10:10">
      <c r="J5100" s="36"/>
    </row>
    <row r="5101" spans="10:10">
      <c r="J5101" s="36"/>
    </row>
    <row r="5102" spans="10:10">
      <c r="J5102" s="36"/>
    </row>
    <row r="5103" spans="10:10">
      <c r="J5103" s="36"/>
    </row>
    <row r="5104" spans="10:10">
      <c r="J5104" s="36"/>
    </row>
    <row r="5105" spans="10:10">
      <c r="J5105" s="36"/>
    </row>
    <row r="5106" spans="10:10">
      <c r="J5106" s="36"/>
    </row>
    <row r="5107" spans="10:10">
      <c r="J5107" s="36"/>
    </row>
    <row r="5108" spans="10:10">
      <c r="J5108" s="36"/>
    </row>
    <row r="5109" spans="10:10">
      <c r="J5109" s="36"/>
    </row>
    <row r="5110" spans="10:10">
      <c r="J5110" s="36"/>
    </row>
    <row r="5111" spans="10:10">
      <c r="J5111" s="36"/>
    </row>
    <row r="5112" spans="10:10">
      <c r="J5112" s="36"/>
    </row>
    <row r="5113" spans="10:10">
      <c r="J5113" s="36"/>
    </row>
    <row r="5114" spans="10:10">
      <c r="J5114" s="36"/>
    </row>
    <row r="5115" spans="10:10">
      <c r="J5115" s="36"/>
    </row>
    <row r="5116" spans="10:10">
      <c r="J5116" s="36"/>
    </row>
    <row r="5117" spans="10:10">
      <c r="J5117" s="36"/>
    </row>
    <row r="5118" spans="10:10">
      <c r="J5118" s="36"/>
    </row>
    <row r="5119" spans="10:10">
      <c r="J5119" s="36"/>
    </row>
    <row r="5120" spans="10:10">
      <c r="J5120" s="36"/>
    </row>
    <row r="5121" spans="10:10">
      <c r="J5121" s="36"/>
    </row>
    <row r="5122" spans="10:10">
      <c r="J5122" s="36"/>
    </row>
    <row r="5123" spans="10:10">
      <c r="J5123" s="36"/>
    </row>
    <row r="5124" spans="10:10">
      <c r="J5124" s="36"/>
    </row>
    <row r="5125" spans="10:10">
      <c r="J5125" s="36"/>
    </row>
    <row r="5126" spans="10:10">
      <c r="J5126" s="36"/>
    </row>
    <row r="5127" spans="10:10">
      <c r="J5127" s="36"/>
    </row>
    <row r="5128" spans="10:10">
      <c r="J5128" s="36"/>
    </row>
    <row r="5129" spans="10:10">
      <c r="J5129" s="36"/>
    </row>
    <row r="5130" spans="10:10">
      <c r="J5130" s="36"/>
    </row>
    <row r="5131" spans="10:10">
      <c r="J5131" s="36"/>
    </row>
    <row r="5132" spans="10:10">
      <c r="J5132" s="36"/>
    </row>
    <row r="5133" spans="10:10">
      <c r="J5133" s="36"/>
    </row>
    <row r="5134" spans="10:10">
      <c r="J5134" s="36"/>
    </row>
    <row r="5135" spans="10:10">
      <c r="J5135" s="36"/>
    </row>
    <row r="5136" spans="10:10">
      <c r="J5136" s="36"/>
    </row>
    <row r="5137" spans="10:10">
      <c r="J5137" s="36"/>
    </row>
    <row r="5138" spans="10:10">
      <c r="J5138" s="36"/>
    </row>
    <row r="5139" spans="10:10">
      <c r="J5139" s="36"/>
    </row>
    <row r="5140" spans="10:10">
      <c r="J5140" s="36"/>
    </row>
    <row r="5141" spans="10:10">
      <c r="J5141" s="36"/>
    </row>
    <row r="5142" spans="10:10">
      <c r="J5142" s="36"/>
    </row>
    <row r="5143" spans="10:10">
      <c r="J5143" s="36"/>
    </row>
    <row r="5144" spans="10:10">
      <c r="J5144" s="36"/>
    </row>
    <row r="5145" spans="10:10">
      <c r="J5145" s="36"/>
    </row>
    <row r="5146" spans="10:10">
      <c r="J5146" s="36"/>
    </row>
    <row r="5147" spans="10:10">
      <c r="J5147" s="36"/>
    </row>
    <row r="5148" spans="10:10">
      <c r="J5148" s="36"/>
    </row>
    <row r="5149" spans="10:10">
      <c r="J5149" s="36"/>
    </row>
    <row r="5150" spans="10:10">
      <c r="J5150" s="36"/>
    </row>
    <row r="5151" spans="10:10">
      <c r="J5151" s="36"/>
    </row>
    <row r="5152" spans="10:10">
      <c r="J5152" s="36"/>
    </row>
    <row r="5153" spans="10:10">
      <c r="J5153" s="36"/>
    </row>
    <row r="5154" spans="10:10">
      <c r="J5154" s="36"/>
    </row>
    <row r="5155" spans="10:10">
      <c r="J5155" s="36"/>
    </row>
    <row r="5156" spans="10:10">
      <c r="J5156" s="36"/>
    </row>
    <row r="5157" spans="10:10">
      <c r="J5157" s="36"/>
    </row>
    <row r="5158" spans="10:10">
      <c r="J5158" s="36"/>
    </row>
    <row r="5159" spans="10:10">
      <c r="J5159" s="36"/>
    </row>
    <row r="5160" spans="10:10">
      <c r="J5160" s="36"/>
    </row>
    <row r="5161" spans="10:10">
      <c r="J5161" s="36"/>
    </row>
    <row r="5162" spans="10:10">
      <c r="J5162" s="36"/>
    </row>
    <row r="5163" spans="10:10">
      <c r="J5163" s="36"/>
    </row>
    <row r="5164" spans="10:10">
      <c r="J5164" s="36"/>
    </row>
    <row r="5165" spans="10:10">
      <c r="J5165" s="36"/>
    </row>
    <row r="5166" spans="10:10">
      <c r="J5166" s="36"/>
    </row>
    <row r="5167" spans="10:10">
      <c r="J5167" s="36"/>
    </row>
    <row r="5168" spans="10:10">
      <c r="J5168" s="36"/>
    </row>
    <row r="5169" spans="10:10">
      <c r="J5169" s="36"/>
    </row>
    <row r="5170" spans="10:10">
      <c r="J5170" s="36"/>
    </row>
    <row r="5171" spans="10:10">
      <c r="J5171" s="36"/>
    </row>
    <row r="5172" spans="10:10">
      <c r="J5172" s="36"/>
    </row>
    <row r="5173" spans="10:10">
      <c r="J5173" s="36"/>
    </row>
    <row r="5174" spans="10:10">
      <c r="J5174" s="36"/>
    </row>
    <row r="5175" spans="10:10">
      <c r="J5175" s="36"/>
    </row>
    <row r="5176" spans="10:10">
      <c r="J5176" s="36"/>
    </row>
    <row r="5177" spans="10:10">
      <c r="J5177" s="36"/>
    </row>
    <row r="5178" spans="10:10">
      <c r="J5178" s="36"/>
    </row>
    <row r="5179" spans="10:10">
      <c r="J5179" s="36"/>
    </row>
    <row r="5180" spans="10:10">
      <c r="J5180" s="36"/>
    </row>
    <row r="5181" spans="10:10">
      <c r="J5181" s="36"/>
    </row>
    <row r="5182" spans="10:10">
      <c r="J5182" s="36"/>
    </row>
    <row r="5183" spans="10:10">
      <c r="J5183" s="36"/>
    </row>
    <row r="5184" spans="10:10">
      <c r="J5184" s="36"/>
    </row>
    <row r="5185" spans="10:10">
      <c r="J5185" s="36"/>
    </row>
    <row r="5186" spans="10:10">
      <c r="J5186" s="36"/>
    </row>
    <row r="5187" spans="10:10">
      <c r="J5187" s="36"/>
    </row>
    <row r="5188" spans="10:10">
      <c r="J5188" s="36"/>
    </row>
    <row r="5189" spans="10:10">
      <c r="J5189" s="36"/>
    </row>
    <row r="5190" spans="10:10">
      <c r="J5190" s="36"/>
    </row>
    <row r="5191" spans="10:10">
      <c r="J5191" s="36"/>
    </row>
    <row r="5192" spans="10:10">
      <c r="J5192" s="36"/>
    </row>
    <row r="5193" spans="10:10">
      <c r="J5193" s="36"/>
    </row>
    <row r="5194" spans="10:10">
      <c r="J5194" s="36"/>
    </row>
    <row r="5195" spans="10:10">
      <c r="J5195" s="36"/>
    </row>
    <row r="5196" spans="10:10">
      <c r="J5196" s="36"/>
    </row>
    <row r="5197" spans="10:10">
      <c r="J5197" s="36"/>
    </row>
    <row r="5198" spans="10:10">
      <c r="J5198" s="36"/>
    </row>
    <row r="5199" spans="10:10">
      <c r="J5199" s="36"/>
    </row>
    <row r="5200" spans="10:10">
      <c r="J5200" s="36"/>
    </row>
    <row r="5201" spans="10:10">
      <c r="J5201" s="36"/>
    </row>
    <row r="5202" spans="10:10">
      <c r="J5202" s="36"/>
    </row>
    <row r="5203" spans="10:10">
      <c r="J5203" s="36"/>
    </row>
    <row r="5204" spans="10:10">
      <c r="J5204" s="36"/>
    </row>
    <row r="5205" spans="10:10">
      <c r="J5205" s="36"/>
    </row>
    <row r="5206" spans="10:10">
      <c r="J5206" s="36"/>
    </row>
    <row r="5207" spans="10:10">
      <c r="J5207" s="36"/>
    </row>
    <row r="5208" spans="10:10">
      <c r="J5208" s="36"/>
    </row>
    <row r="5209" spans="10:10">
      <c r="J5209" s="36"/>
    </row>
    <row r="5210" spans="10:10">
      <c r="J5210" s="36"/>
    </row>
    <row r="5211" spans="10:10">
      <c r="J5211" s="36"/>
    </row>
    <row r="5212" spans="10:10">
      <c r="J5212" s="36"/>
    </row>
    <row r="5213" spans="10:10">
      <c r="J5213" s="36"/>
    </row>
    <row r="5214" spans="10:10">
      <c r="J5214" s="36"/>
    </row>
    <row r="5215" spans="10:10">
      <c r="J5215" s="36"/>
    </row>
    <row r="5216" spans="10:10">
      <c r="J5216" s="36"/>
    </row>
    <row r="5217" spans="10:10">
      <c r="J5217" s="36"/>
    </row>
    <row r="5218" spans="10:10">
      <c r="J5218" s="36"/>
    </row>
    <row r="5219" spans="10:10">
      <c r="J5219" s="36"/>
    </row>
    <row r="5220" spans="10:10">
      <c r="J5220" s="36"/>
    </row>
    <row r="5221" spans="10:10">
      <c r="J5221" s="36"/>
    </row>
    <row r="5222" spans="10:10">
      <c r="J5222" s="36"/>
    </row>
    <row r="5223" spans="10:10">
      <c r="J5223" s="36"/>
    </row>
    <row r="5224" spans="10:10">
      <c r="J5224" s="36"/>
    </row>
    <row r="5225" spans="10:10">
      <c r="J5225" s="36"/>
    </row>
    <row r="5226" spans="10:10">
      <c r="J5226" s="36"/>
    </row>
    <row r="5227" spans="10:10">
      <c r="J5227" s="36"/>
    </row>
    <row r="5228" spans="10:10">
      <c r="J5228" s="36"/>
    </row>
    <row r="5229" spans="10:10">
      <c r="J5229" s="36"/>
    </row>
    <row r="5230" spans="10:10">
      <c r="J5230" s="36"/>
    </row>
    <row r="5231" spans="10:10">
      <c r="J5231" s="36"/>
    </row>
    <row r="5232" spans="10:10">
      <c r="J5232" s="36"/>
    </row>
    <row r="5233" spans="10:10">
      <c r="J5233" s="36"/>
    </row>
    <row r="5234" spans="10:10">
      <c r="J5234" s="36"/>
    </row>
    <row r="5235" spans="10:10">
      <c r="J5235" s="36"/>
    </row>
    <row r="5236" spans="10:10">
      <c r="J5236" s="36"/>
    </row>
    <row r="5237" spans="10:10">
      <c r="J5237" s="36"/>
    </row>
    <row r="5238" spans="10:10">
      <c r="J5238" s="36"/>
    </row>
    <row r="5239" spans="10:10">
      <c r="J5239" s="36"/>
    </row>
    <row r="5240" spans="10:10">
      <c r="J5240" s="36"/>
    </row>
    <row r="5241" spans="10:10">
      <c r="J5241" s="36"/>
    </row>
    <row r="5242" spans="10:10">
      <c r="J5242" s="36"/>
    </row>
    <row r="5243" spans="10:10">
      <c r="J5243" s="36"/>
    </row>
    <row r="5244" spans="10:10">
      <c r="J5244" s="36"/>
    </row>
    <row r="5245" spans="10:10">
      <c r="J5245" s="36"/>
    </row>
    <row r="5246" spans="10:10">
      <c r="J5246" s="36"/>
    </row>
    <row r="5247" spans="10:10">
      <c r="J5247" s="36"/>
    </row>
    <row r="5248" spans="10:10">
      <c r="J5248" s="36"/>
    </row>
    <row r="5249" spans="10:10">
      <c r="J5249" s="36"/>
    </row>
    <row r="5250" spans="10:10">
      <c r="J5250" s="36"/>
    </row>
    <row r="5251" spans="10:10">
      <c r="J5251" s="36"/>
    </row>
    <row r="5252" spans="10:10">
      <c r="J5252" s="36"/>
    </row>
    <row r="5253" spans="10:10">
      <c r="J5253" s="36"/>
    </row>
    <row r="5254" spans="10:10">
      <c r="J5254" s="36"/>
    </row>
    <row r="5255" spans="10:10">
      <c r="J5255" s="36"/>
    </row>
    <row r="5256" spans="10:10">
      <c r="J5256" s="36"/>
    </row>
    <row r="5257" spans="10:10">
      <c r="J5257" s="36"/>
    </row>
    <row r="5258" spans="10:10">
      <c r="J5258" s="36"/>
    </row>
    <row r="5259" spans="10:10">
      <c r="J5259" s="36"/>
    </row>
    <row r="5260" spans="10:10">
      <c r="J5260" s="36"/>
    </row>
    <row r="5261" spans="10:10">
      <c r="J5261" s="36"/>
    </row>
    <row r="5262" spans="10:10">
      <c r="J5262" s="36"/>
    </row>
    <row r="5263" spans="10:10">
      <c r="J5263" s="36"/>
    </row>
    <row r="5264" spans="10:10">
      <c r="J5264" s="36"/>
    </row>
    <row r="5265" spans="10:10">
      <c r="J5265" s="36"/>
    </row>
    <row r="5266" spans="10:10">
      <c r="J5266" s="36"/>
    </row>
    <row r="5267" spans="10:10">
      <c r="J5267" s="36"/>
    </row>
    <row r="5268" spans="10:10">
      <c r="J5268" s="36"/>
    </row>
    <row r="5269" spans="10:10">
      <c r="J5269" s="36"/>
    </row>
    <row r="5270" spans="10:10">
      <c r="J5270" s="36"/>
    </row>
    <row r="5271" spans="10:10">
      <c r="J5271" s="36"/>
    </row>
    <row r="5272" spans="10:10">
      <c r="J5272" s="36"/>
    </row>
    <row r="5273" spans="10:10">
      <c r="J5273" s="36"/>
    </row>
    <row r="5274" spans="10:10">
      <c r="J5274" s="36"/>
    </row>
    <row r="5275" spans="10:10">
      <c r="J5275" s="36"/>
    </row>
    <row r="5276" spans="10:10">
      <c r="J5276" s="36"/>
    </row>
    <row r="5277" spans="10:10">
      <c r="J5277" s="36"/>
    </row>
    <row r="5278" spans="10:10">
      <c r="J5278" s="36"/>
    </row>
    <row r="5279" spans="10:10">
      <c r="J5279" s="36"/>
    </row>
    <row r="5280" spans="10:10">
      <c r="J5280" s="36"/>
    </row>
    <row r="5281" spans="10:10">
      <c r="J5281" s="36"/>
    </row>
    <row r="5282" spans="10:10">
      <c r="J5282" s="36"/>
    </row>
    <row r="5283" spans="10:10">
      <c r="J5283" s="36"/>
    </row>
    <row r="5284" spans="10:10">
      <c r="J5284" s="36"/>
    </row>
    <row r="5285" spans="10:10">
      <c r="J5285" s="36"/>
    </row>
    <row r="5286" spans="10:10">
      <c r="J5286" s="36"/>
    </row>
    <row r="5287" spans="10:10">
      <c r="J5287" s="36"/>
    </row>
    <row r="5288" spans="10:10">
      <c r="J5288" s="36"/>
    </row>
    <row r="5289" spans="10:10">
      <c r="J5289" s="36"/>
    </row>
    <row r="5290" spans="10:10">
      <c r="J5290" s="36"/>
    </row>
    <row r="5291" spans="10:10">
      <c r="J5291" s="36"/>
    </row>
    <row r="5292" spans="10:10">
      <c r="J5292" s="36"/>
    </row>
    <row r="5293" spans="10:10">
      <c r="J5293" s="36"/>
    </row>
    <row r="5294" spans="10:10">
      <c r="J5294" s="36"/>
    </row>
    <row r="5295" spans="10:10">
      <c r="J5295" s="36"/>
    </row>
    <row r="5296" spans="10:10">
      <c r="J5296" s="36"/>
    </row>
    <row r="5297" spans="10:10">
      <c r="J5297" s="36"/>
    </row>
    <row r="5298" spans="10:10">
      <c r="J5298" s="36"/>
    </row>
    <row r="5299" spans="10:10">
      <c r="J5299" s="36"/>
    </row>
    <row r="5300" spans="10:10">
      <c r="J5300" s="36"/>
    </row>
    <row r="5301" spans="10:10">
      <c r="J5301" s="36"/>
    </row>
    <row r="5302" spans="10:10">
      <c r="J5302" s="36"/>
    </row>
    <row r="5303" spans="10:10">
      <c r="J5303" s="36"/>
    </row>
    <row r="5304" spans="10:10">
      <c r="J5304" s="36"/>
    </row>
    <row r="5305" spans="10:10">
      <c r="J5305" s="36"/>
    </row>
    <row r="5306" spans="10:10">
      <c r="J5306" s="36"/>
    </row>
    <row r="5307" spans="10:10">
      <c r="J5307" s="36"/>
    </row>
    <row r="5308" spans="10:10">
      <c r="J5308" s="36"/>
    </row>
    <row r="5309" spans="10:10">
      <c r="J5309" s="36"/>
    </row>
    <row r="5310" spans="10:10">
      <c r="J5310" s="36"/>
    </row>
    <row r="5311" spans="10:10">
      <c r="J5311" s="36"/>
    </row>
    <row r="5312" spans="10:10">
      <c r="J5312" s="36"/>
    </row>
    <row r="5313" spans="10:10">
      <c r="J5313" s="36"/>
    </row>
    <row r="5314" spans="10:10">
      <c r="J5314" s="36"/>
    </row>
    <row r="5315" spans="10:10">
      <c r="J5315" s="36"/>
    </row>
    <row r="5316" spans="10:10">
      <c r="J5316" s="36"/>
    </row>
    <row r="5317" spans="10:10">
      <c r="J5317" s="36"/>
    </row>
    <row r="5318" spans="10:10">
      <c r="J5318" s="36"/>
    </row>
    <row r="5319" spans="10:10">
      <c r="J5319" s="36"/>
    </row>
    <row r="5320" spans="10:10">
      <c r="J5320" s="36"/>
    </row>
    <row r="5321" spans="10:10">
      <c r="J5321" s="36"/>
    </row>
    <row r="5322" spans="10:10">
      <c r="J5322" s="36"/>
    </row>
    <row r="5323" spans="10:10">
      <c r="J5323" s="36"/>
    </row>
    <row r="5324" spans="10:10">
      <c r="J5324" s="36"/>
    </row>
    <row r="5325" spans="10:10">
      <c r="J5325" s="36"/>
    </row>
    <row r="5326" spans="10:10">
      <c r="J5326" s="36"/>
    </row>
    <row r="5327" spans="10:10">
      <c r="J5327" s="36"/>
    </row>
    <row r="5328" spans="10:10">
      <c r="J5328" s="36"/>
    </row>
    <row r="5329" spans="10:10">
      <c r="J5329" s="36"/>
    </row>
    <row r="5330" spans="10:10">
      <c r="J5330" s="36"/>
    </row>
    <row r="5331" spans="10:10">
      <c r="J5331" s="36"/>
    </row>
    <row r="5332" spans="10:10">
      <c r="J5332" s="36"/>
    </row>
    <row r="5333" spans="10:10">
      <c r="J5333" s="36"/>
    </row>
    <row r="5334" spans="10:10">
      <c r="J5334" s="36"/>
    </row>
    <row r="5335" spans="10:10">
      <c r="J5335" s="36"/>
    </row>
    <row r="5336" spans="10:10">
      <c r="J5336" s="36"/>
    </row>
    <row r="5337" spans="10:10">
      <c r="J5337" s="36"/>
    </row>
    <row r="5338" spans="10:10">
      <c r="J5338" s="36"/>
    </row>
    <row r="5339" spans="10:10">
      <c r="J5339" s="36"/>
    </row>
    <row r="5340" spans="10:10">
      <c r="J5340" s="36"/>
    </row>
    <row r="5341" spans="10:10">
      <c r="J5341" s="36"/>
    </row>
    <row r="5342" spans="10:10">
      <c r="J5342" s="36"/>
    </row>
    <row r="5343" spans="10:10">
      <c r="J5343" s="36"/>
    </row>
    <row r="5344" spans="10:10">
      <c r="J5344" s="36"/>
    </row>
    <row r="5345" spans="10:10">
      <c r="J5345" s="36"/>
    </row>
    <row r="5346" spans="10:10">
      <c r="J5346" s="36"/>
    </row>
    <row r="5347" spans="10:10">
      <c r="J5347" s="36"/>
    </row>
    <row r="5348" spans="10:10">
      <c r="J5348" s="36"/>
    </row>
    <row r="5349" spans="10:10">
      <c r="J5349" s="36"/>
    </row>
    <row r="5350" spans="10:10">
      <c r="J5350" s="36"/>
    </row>
    <row r="5351" spans="10:10">
      <c r="J5351" s="36"/>
    </row>
    <row r="5352" spans="10:10">
      <c r="J5352" s="36"/>
    </row>
    <row r="5353" spans="10:10">
      <c r="J5353" s="36"/>
    </row>
    <row r="5354" spans="10:10">
      <c r="J5354" s="36"/>
    </row>
    <row r="5355" spans="10:10">
      <c r="J5355" s="36"/>
    </row>
    <row r="5356" spans="10:10">
      <c r="J5356" s="36"/>
    </row>
    <row r="5357" spans="10:10">
      <c r="J5357" s="36"/>
    </row>
    <row r="5358" spans="10:10">
      <c r="J5358" s="36"/>
    </row>
    <row r="5359" spans="10:10">
      <c r="J5359" s="36"/>
    </row>
    <row r="5360" spans="10:10">
      <c r="J5360" s="36"/>
    </row>
    <row r="5361" spans="10:10">
      <c r="J5361" s="36"/>
    </row>
    <row r="5362" spans="10:10">
      <c r="J5362" s="36"/>
    </row>
    <row r="5363" spans="10:10">
      <c r="J5363" s="36"/>
    </row>
    <row r="5364" spans="10:10">
      <c r="J5364" s="36"/>
    </row>
    <row r="5365" spans="10:10">
      <c r="J5365" s="36"/>
    </row>
    <row r="5366" spans="10:10">
      <c r="J5366" s="36"/>
    </row>
    <row r="5367" spans="10:10">
      <c r="J5367" s="36"/>
    </row>
    <row r="5368" spans="10:10">
      <c r="J5368" s="36"/>
    </row>
    <row r="5369" spans="10:10">
      <c r="J5369" s="36"/>
    </row>
    <row r="5370" spans="10:10">
      <c r="J5370" s="36"/>
    </row>
    <row r="5371" spans="10:10">
      <c r="J5371" s="36"/>
    </row>
    <row r="5372" spans="10:10">
      <c r="J5372" s="36"/>
    </row>
    <row r="5373" spans="10:10">
      <c r="J5373" s="36"/>
    </row>
    <row r="5374" spans="10:10">
      <c r="J5374" s="36"/>
    </row>
    <row r="5375" spans="10:10">
      <c r="J5375" s="36"/>
    </row>
    <row r="5376" spans="10:10">
      <c r="J5376" s="36"/>
    </row>
    <row r="5377" spans="10:10">
      <c r="J5377" s="36"/>
    </row>
    <row r="5378" spans="10:10">
      <c r="J5378" s="36"/>
    </row>
    <row r="5379" spans="10:10">
      <c r="J5379" s="36"/>
    </row>
    <row r="5380" spans="10:10">
      <c r="J5380" s="36"/>
    </row>
    <row r="5381" spans="10:10">
      <c r="J5381" s="36"/>
    </row>
    <row r="5382" spans="10:10">
      <c r="J5382" s="36"/>
    </row>
    <row r="5383" spans="10:10">
      <c r="J5383" s="36"/>
    </row>
    <row r="5384" spans="10:10">
      <c r="J5384" s="36"/>
    </row>
    <row r="5385" spans="10:10">
      <c r="J5385" s="36"/>
    </row>
    <row r="5386" spans="10:10">
      <c r="J5386" s="36"/>
    </row>
    <row r="5387" spans="10:10">
      <c r="J5387" s="36"/>
    </row>
    <row r="5388" spans="10:10">
      <c r="J5388" s="36"/>
    </row>
    <row r="5389" spans="10:10">
      <c r="J5389" s="36"/>
    </row>
    <row r="5390" spans="10:10">
      <c r="J5390" s="36"/>
    </row>
    <row r="5391" spans="10:10">
      <c r="J5391" s="36"/>
    </row>
    <row r="5392" spans="10:10">
      <c r="J5392" s="36"/>
    </row>
    <row r="5393" spans="10:10">
      <c r="J5393" s="36"/>
    </row>
    <row r="5394" spans="10:10">
      <c r="J5394" s="36"/>
    </row>
    <row r="5395" spans="10:10">
      <c r="J5395" s="36"/>
    </row>
    <row r="5396" spans="10:10">
      <c r="J5396" s="36"/>
    </row>
    <row r="5397" spans="10:10">
      <c r="J5397" s="36"/>
    </row>
    <row r="5398" spans="10:10">
      <c r="J5398" s="36"/>
    </row>
    <row r="5399" spans="10:10">
      <c r="J5399" s="36"/>
    </row>
    <row r="5400" spans="10:10">
      <c r="J5400" s="36"/>
    </row>
    <row r="5401" spans="10:10">
      <c r="J5401" s="36"/>
    </row>
    <row r="5402" spans="10:10">
      <c r="J5402" s="36"/>
    </row>
    <row r="5403" spans="10:10">
      <c r="J5403" s="36"/>
    </row>
    <row r="5404" spans="10:10">
      <c r="J5404" s="36"/>
    </row>
    <row r="5405" spans="10:10">
      <c r="J5405" s="36"/>
    </row>
    <row r="5406" spans="10:10">
      <c r="J5406" s="36"/>
    </row>
    <row r="5407" spans="10:10">
      <c r="J5407" s="36"/>
    </row>
    <row r="5408" spans="10:10">
      <c r="J5408" s="36"/>
    </row>
    <row r="5409" spans="10:10">
      <c r="J5409" s="36"/>
    </row>
    <row r="5410" spans="10:10">
      <c r="J5410" s="36"/>
    </row>
    <row r="5411" spans="10:10">
      <c r="J5411" s="36"/>
    </row>
    <row r="5412" spans="10:10">
      <c r="J5412" s="36"/>
    </row>
    <row r="5413" spans="10:10">
      <c r="J5413" s="36"/>
    </row>
    <row r="5414" spans="10:10">
      <c r="J5414" s="36"/>
    </row>
    <row r="5415" spans="10:10">
      <c r="J5415" s="36"/>
    </row>
    <row r="5416" spans="10:10">
      <c r="J5416" s="36"/>
    </row>
    <row r="5417" spans="10:10">
      <c r="J5417" s="36"/>
    </row>
    <row r="5418" spans="10:10">
      <c r="J5418" s="36"/>
    </row>
    <row r="5419" spans="10:10">
      <c r="J5419" s="36"/>
    </row>
    <row r="5420" spans="10:10">
      <c r="J5420" s="36"/>
    </row>
    <row r="5421" spans="10:10">
      <c r="J5421" s="36"/>
    </row>
    <row r="5422" spans="10:10">
      <c r="J5422" s="36"/>
    </row>
    <row r="5423" spans="10:10">
      <c r="J5423" s="36"/>
    </row>
    <row r="5424" spans="10:10">
      <c r="J5424" s="36"/>
    </row>
    <row r="5425" spans="10:10">
      <c r="J5425" s="36"/>
    </row>
    <row r="5426" spans="10:10">
      <c r="J5426" s="36"/>
    </row>
    <row r="5427" spans="10:10">
      <c r="J5427" s="36"/>
    </row>
    <row r="5428" spans="10:10">
      <c r="J5428" s="36"/>
    </row>
    <row r="5429" spans="10:10">
      <c r="J5429" s="36"/>
    </row>
    <row r="5430" spans="10:10">
      <c r="J5430" s="36"/>
    </row>
    <row r="5431" spans="10:10">
      <c r="J5431" s="36"/>
    </row>
    <row r="5432" spans="10:10">
      <c r="J5432" s="36"/>
    </row>
    <row r="5433" spans="10:10">
      <c r="J5433" s="36"/>
    </row>
    <row r="5434" spans="10:10">
      <c r="J5434" s="36"/>
    </row>
    <row r="5435" spans="10:10">
      <c r="J5435" s="36"/>
    </row>
    <row r="5436" spans="10:10">
      <c r="J5436" s="36"/>
    </row>
    <row r="5437" spans="10:10">
      <c r="J5437" s="36"/>
    </row>
    <row r="5438" spans="10:10">
      <c r="J5438" s="36"/>
    </row>
    <row r="5439" spans="10:10">
      <c r="J5439" s="36"/>
    </row>
    <row r="5440" spans="10:10">
      <c r="J5440" s="36"/>
    </row>
    <row r="5441" spans="10:10">
      <c r="J5441" s="36"/>
    </row>
    <row r="5442" spans="10:10">
      <c r="J5442" s="36"/>
    </row>
    <row r="5443" spans="10:10">
      <c r="J5443" s="36"/>
    </row>
    <row r="5444" spans="10:10">
      <c r="J5444" s="36"/>
    </row>
    <row r="5445" spans="10:10">
      <c r="J5445" s="36"/>
    </row>
    <row r="5446" spans="10:10">
      <c r="J5446" s="36"/>
    </row>
    <row r="5447" spans="10:10">
      <c r="J5447" s="36"/>
    </row>
    <row r="5448" spans="10:10">
      <c r="J5448" s="36"/>
    </row>
    <row r="5449" spans="10:10">
      <c r="J5449" s="36"/>
    </row>
    <row r="5450" spans="10:10">
      <c r="J5450" s="36"/>
    </row>
    <row r="5451" spans="10:10">
      <c r="J5451" s="36"/>
    </row>
    <row r="5452" spans="10:10">
      <c r="J5452" s="36"/>
    </row>
    <row r="5453" spans="10:10">
      <c r="J5453" s="36"/>
    </row>
    <row r="5454" spans="10:10">
      <c r="J5454" s="36"/>
    </row>
    <row r="5455" spans="10:10">
      <c r="J5455" s="36"/>
    </row>
    <row r="5456" spans="10:10">
      <c r="J5456" s="36"/>
    </row>
    <row r="5457" spans="10:10">
      <c r="J5457" s="36"/>
    </row>
    <row r="5458" spans="10:10">
      <c r="J5458" s="36"/>
    </row>
    <row r="5459" spans="10:10">
      <c r="J5459" s="36"/>
    </row>
    <row r="5460" spans="10:10">
      <c r="J5460" s="36"/>
    </row>
    <row r="5461" spans="10:10">
      <c r="J5461" s="36"/>
    </row>
    <row r="5462" spans="10:10">
      <c r="J5462" s="36"/>
    </row>
    <row r="5463" spans="10:10">
      <c r="J5463" s="36"/>
    </row>
    <row r="5464" spans="10:10">
      <c r="J5464" s="36"/>
    </row>
    <row r="5465" spans="10:10">
      <c r="J5465" s="36"/>
    </row>
    <row r="5466" spans="10:10">
      <c r="J5466" s="36"/>
    </row>
    <row r="5467" spans="10:10">
      <c r="J5467" s="36"/>
    </row>
    <row r="5468" spans="10:10">
      <c r="J5468" s="36"/>
    </row>
    <row r="5469" spans="10:10">
      <c r="J5469" s="36"/>
    </row>
    <row r="5470" spans="10:10">
      <c r="J5470" s="36"/>
    </row>
    <row r="5471" spans="10:10">
      <c r="J5471" s="36"/>
    </row>
    <row r="5472" spans="10:10">
      <c r="J5472" s="36"/>
    </row>
    <row r="5473" spans="10:10">
      <c r="J5473" s="36"/>
    </row>
    <row r="5474" spans="10:10">
      <c r="J5474" s="36"/>
    </row>
    <row r="5475" spans="10:10">
      <c r="J5475" s="36"/>
    </row>
    <row r="5476" spans="10:10">
      <c r="J5476" s="36"/>
    </row>
    <row r="5477" spans="10:10">
      <c r="J5477" s="36"/>
    </row>
    <row r="5478" spans="10:10">
      <c r="J5478" s="36"/>
    </row>
    <row r="5479" spans="10:10">
      <c r="J5479" s="36"/>
    </row>
    <row r="5480" spans="10:10">
      <c r="J5480" s="36"/>
    </row>
    <row r="5481" spans="10:10">
      <c r="J5481" s="36"/>
    </row>
    <row r="5482" spans="10:10">
      <c r="J5482" s="36"/>
    </row>
    <row r="5483" spans="10:10">
      <c r="J5483" s="36"/>
    </row>
    <row r="5484" spans="10:10">
      <c r="J5484" s="36"/>
    </row>
    <row r="5485" spans="10:10">
      <c r="J5485" s="36"/>
    </row>
    <row r="5486" spans="10:10">
      <c r="J5486" s="36"/>
    </row>
    <row r="5487" spans="10:10">
      <c r="J5487" s="36"/>
    </row>
    <row r="5488" spans="10:10">
      <c r="J5488" s="36"/>
    </row>
    <row r="5489" spans="10:10">
      <c r="J5489" s="36"/>
    </row>
    <row r="5490" spans="10:10">
      <c r="J5490" s="36"/>
    </row>
    <row r="5491" spans="10:10">
      <c r="J5491" s="36"/>
    </row>
    <row r="5492" spans="10:10">
      <c r="J5492" s="36"/>
    </row>
    <row r="5493" spans="10:10">
      <c r="J5493" s="36"/>
    </row>
    <row r="5494" spans="10:10">
      <c r="J5494" s="36"/>
    </row>
    <row r="5495" spans="10:10">
      <c r="J5495" s="36"/>
    </row>
    <row r="5496" spans="10:10">
      <c r="J5496" s="36"/>
    </row>
    <row r="5497" spans="10:10">
      <c r="J5497" s="36"/>
    </row>
    <row r="5498" spans="10:10">
      <c r="J5498" s="36"/>
    </row>
    <row r="5499" spans="10:10">
      <c r="J5499" s="36"/>
    </row>
    <row r="5500" spans="10:10">
      <c r="J5500" s="36"/>
    </row>
    <row r="5501" spans="10:10">
      <c r="J5501" s="36"/>
    </row>
    <row r="5502" spans="10:10">
      <c r="J5502" s="36"/>
    </row>
    <row r="5503" spans="10:10">
      <c r="J5503" s="36"/>
    </row>
    <row r="5504" spans="10:10">
      <c r="J5504" s="36"/>
    </row>
    <row r="5505" spans="10:10">
      <c r="J5505" s="36"/>
    </row>
    <row r="5506" spans="10:10">
      <c r="J5506" s="36"/>
    </row>
    <row r="5507" spans="10:10">
      <c r="J5507" s="36"/>
    </row>
    <row r="5508" spans="10:10">
      <c r="J5508" s="36"/>
    </row>
    <row r="5509" spans="10:10">
      <c r="J5509" s="36"/>
    </row>
    <row r="5510" spans="10:10">
      <c r="J5510" s="36"/>
    </row>
    <row r="5511" spans="10:10">
      <c r="J5511" s="36"/>
    </row>
    <row r="5512" spans="10:10">
      <c r="J5512" s="36"/>
    </row>
    <row r="5513" spans="10:10">
      <c r="J5513" s="36"/>
    </row>
    <row r="5514" spans="10:10">
      <c r="J5514" s="36"/>
    </row>
    <row r="5515" spans="10:10">
      <c r="J5515" s="36"/>
    </row>
    <row r="5516" spans="10:10">
      <c r="J5516" s="36"/>
    </row>
    <row r="5517" spans="10:10">
      <c r="J5517" s="36"/>
    </row>
    <row r="5518" spans="10:10">
      <c r="J5518" s="36"/>
    </row>
    <row r="5519" spans="10:10">
      <c r="J5519" s="36"/>
    </row>
    <row r="5520" spans="10:10">
      <c r="J5520" s="36"/>
    </row>
    <row r="5521" spans="10:10">
      <c r="J5521" s="36"/>
    </row>
    <row r="5522" spans="10:10">
      <c r="J5522" s="36"/>
    </row>
    <row r="5523" spans="10:10">
      <c r="J5523" s="36"/>
    </row>
    <row r="5524" spans="10:10">
      <c r="J5524" s="36"/>
    </row>
    <row r="5525" spans="10:10">
      <c r="J5525" s="36"/>
    </row>
    <row r="5526" spans="10:10">
      <c r="J5526" s="36"/>
    </row>
    <row r="5527" spans="10:10">
      <c r="J5527" s="36"/>
    </row>
    <row r="5528" spans="10:10">
      <c r="J5528" s="36"/>
    </row>
    <row r="5529" spans="10:10">
      <c r="J5529" s="36"/>
    </row>
    <row r="5530" spans="10:10">
      <c r="J5530" s="36"/>
    </row>
    <row r="5531" spans="10:10">
      <c r="J5531" s="36"/>
    </row>
    <row r="5532" spans="10:10">
      <c r="J5532" s="36"/>
    </row>
    <row r="5533" spans="10:10">
      <c r="J5533" s="36"/>
    </row>
    <row r="5534" spans="10:10">
      <c r="J5534" s="36"/>
    </row>
    <row r="5535" spans="10:10">
      <c r="J5535" s="36"/>
    </row>
    <row r="5536" spans="10:10">
      <c r="J5536" s="36"/>
    </row>
    <row r="5537" spans="10:10">
      <c r="J5537" s="36"/>
    </row>
    <row r="5538" spans="10:10">
      <c r="J5538" s="36"/>
    </row>
    <row r="5539" spans="10:10">
      <c r="J5539" s="36"/>
    </row>
    <row r="5540" spans="10:10">
      <c r="J5540" s="36"/>
    </row>
    <row r="5541" spans="10:10">
      <c r="J5541" s="36"/>
    </row>
    <row r="5542" spans="10:10">
      <c r="J5542" s="36"/>
    </row>
    <row r="5543" spans="10:10">
      <c r="J5543" s="36"/>
    </row>
    <row r="5544" spans="10:10">
      <c r="J5544" s="36"/>
    </row>
    <row r="5545" spans="10:10">
      <c r="J5545" s="36"/>
    </row>
    <row r="5546" spans="10:10">
      <c r="J5546" s="36"/>
    </row>
    <row r="5547" spans="10:10">
      <c r="J5547" s="36"/>
    </row>
    <row r="5548" spans="10:10">
      <c r="J5548" s="36"/>
    </row>
    <row r="5549" spans="10:10">
      <c r="J5549" s="36"/>
    </row>
    <row r="5550" spans="10:10">
      <c r="J5550" s="36"/>
    </row>
    <row r="5551" spans="10:10">
      <c r="J5551" s="36"/>
    </row>
    <row r="5552" spans="10:10">
      <c r="J5552" s="36"/>
    </row>
    <row r="5553" spans="10:10">
      <c r="J5553" s="36"/>
    </row>
    <row r="5554" spans="10:10">
      <c r="J5554" s="36"/>
    </row>
    <row r="5555" spans="10:10">
      <c r="J5555" s="36"/>
    </row>
    <row r="5556" spans="10:10">
      <c r="J5556" s="36"/>
    </row>
    <row r="5557" spans="10:10">
      <c r="J5557" s="36"/>
    </row>
    <row r="5558" spans="10:10">
      <c r="J5558" s="36"/>
    </row>
    <row r="5559" spans="10:10">
      <c r="J5559" s="36"/>
    </row>
    <row r="5560" spans="10:10">
      <c r="J5560" s="36"/>
    </row>
    <row r="5561" spans="10:10">
      <c r="J5561" s="36"/>
    </row>
    <row r="5562" spans="10:10">
      <c r="J5562" s="36"/>
    </row>
    <row r="5563" spans="10:10">
      <c r="J5563" s="36"/>
    </row>
    <row r="5564" spans="10:10">
      <c r="J5564" s="36"/>
    </row>
    <row r="5565" spans="10:10">
      <c r="J5565" s="36"/>
    </row>
    <row r="5566" spans="10:10">
      <c r="J5566" s="36"/>
    </row>
    <row r="5567" spans="10:10">
      <c r="J5567" s="36"/>
    </row>
    <row r="5568" spans="10:10">
      <c r="J5568" s="36"/>
    </row>
    <row r="5569" spans="10:10">
      <c r="J5569" s="36"/>
    </row>
    <row r="5570" spans="10:10">
      <c r="J5570" s="36"/>
    </row>
    <row r="5571" spans="10:10">
      <c r="J5571" s="36"/>
    </row>
    <row r="5572" spans="10:10">
      <c r="J5572" s="36"/>
    </row>
    <row r="5573" spans="10:10">
      <c r="J5573" s="36"/>
    </row>
    <row r="5574" spans="10:10">
      <c r="J5574" s="36"/>
    </row>
    <row r="5575" spans="10:10">
      <c r="J5575" s="36"/>
    </row>
    <row r="5576" spans="10:10">
      <c r="J5576" s="36"/>
    </row>
    <row r="5577" spans="10:10">
      <c r="J5577" s="36"/>
    </row>
    <row r="5578" spans="10:10">
      <c r="J5578" s="36"/>
    </row>
    <row r="5579" spans="10:10">
      <c r="J5579" s="36"/>
    </row>
    <row r="5580" spans="10:10">
      <c r="J5580" s="36"/>
    </row>
    <row r="5581" spans="10:10">
      <c r="J5581" s="36"/>
    </row>
    <row r="5582" spans="10:10">
      <c r="J5582" s="36"/>
    </row>
    <row r="5583" spans="10:10">
      <c r="J5583" s="36"/>
    </row>
    <row r="5584" spans="10:10">
      <c r="J5584" s="36"/>
    </row>
    <row r="5585" spans="10:10">
      <c r="J5585" s="36"/>
    </row>
    <row r="5586" spans="10:10">
      <c r="J5586" s="36"/>
    </row>
    <row r="5587" spans="10:10">
      <c r="J5587" s="36"/>
    </row>
    <row r="5588" spans="10:10">
      <c r="J5588" s="36"/>
    </row>
    <row r="5589" spans="10:10">
      <c r="J5589" s="36"/>
    </row>
    <row r="5590" spans="10:10">
      <c r="J5590" s="36"/>
    </row>
    <row r="5591" spans="10:10">
      <c r="J5591" s="36"/>
    </row>
    <row r="5592" spans="10:10">
      <c r="J5592" s="36"/>
    </row>
    <row r="5593" spans="10:10">
      <c r="J5593" s="36"/>
    </row>
    <row r="5594" spans="10:10">
      <c r="J5594" s="36"/>
    </row>
    <row r="5595" spans="10:10">
      <c r="J5595" s="36"/>
    </row>
    <row r="5596" spans="10:10">
      <c r="J5596" s="36"/>
    </row>
    <row r="5597" spans="10:10">
      <c r="J5597" s="36"/>
    </row>
    <row r="5598" spans="10:10">
      <c r="J5598" s="36"/>
    </row>
    <row r="5599" spans="10:10">
      <c r="J5599" s="36"/>
    </row>
    <row r="5600" spans="10:10">
      <c r="J5600" s="36"/>
    </row>
    <row r="5601" spans="10:10">
      <c r="J5601" s="36"/>
    </row>
    <row r="5602" spans="10:10">
      <c r="J5602" s="36"/>
    </row>
    <row r="5603" spans="10:10">
      <c r="J5603" s="36"/>
    </row>
    <row r="5604" spans="10:10">
      <c r="J5604" s="36"/>
    </row>
    <row r="5605" spans="10:10">
      <c r="J5605" s="36"/>
    </row>
    <row r="5606" spans="10:10">
      <c r="J5606" s="36"/>
    </row>
    <row r="5607" spans="10:10">
      <c r="J5607" s="36"/>
    </row>
    <row r="5608" spans="10:10">
      <c r="J5608" s="36"/>
    </row>
    <row r="5609" spans="10:10">
      <c r="J5609" s="36"/>
    </row>
    <row r="5610" spans="10:10">
      <c r="J5610" s="36"/>
    </row>
    <row r="5611" spans="10:10">
      <c r="J5611" s="36"/>
    </row>
    <row r="5612" spans="10:10">
      <c r="J5612" s="36"/>
    </row>
    <row r="5613" spans="10:10">
      <c r="J5613" s="36"/>
    </row>
    <row r="5614" spans="10:10">
      <c r="J5614" s="36"/>
    </row>
    <row r="5615" spans="10:10">
      <c r="J5615" s="36"/>
    </row>
    <row r="5616" spans="10:10">
      <c r="J5616" s="36"/>
    </row>
    <row r="5617" spans="10:10">
      <c r="J5617" s="36"/>
    </row>
    <row r="5618" spans="10:10">
      <c r="J5618" s="36"/>
    </row>
    <row r="5619" spans="10:10">
      <c r="J5619" s="36"/>
    </row>
    <row r="5620" spans="10:10">
      <c r="J5620" s="36"/>
    </row>
    <row r="5621" spans="10:10">
      <c r="J5621" s="36"/>
    </row>
    <row r="5622" spans="10:10">
      <c r="J5622" s="36"/>
    </row>
    <row r="5623" spans="10:10">
      <c r="J5623" s="36"/>
    </row>
    <row r="5624" spans="10:10">
      <c r="J5624" s="36"/>
    </row>
    <row r="5625" spans="10:10">
      <c r="J5625" s="36"/>
    </row>
    <row r="5626" spans="10:10">
      <c r="J5626" s="36"/>
    </row>
    <row r="5627" spans="10:10">
      <c r="J5627" s="36"/>
    </row>
    <row r="5628" spans="10:10">
      <c r="J5628" s="36"/>
    </row>
    <row r="5629" spans="10:10">
      <c r="J5629" s="36"/>
    </row>
    <row r="5630" spans="10:10">
      <c r="J5630" s="36"/>
    </row>
    <row r="5631" spans="10:10">
      <c r="J5631" s="36"/>
    </row>
    <row r="5632" spans="10:10">
      <c r="J5632" s="36"/>
    </row>
    <row r="5633" spans="10:10">
      <c r="J5633" s="36"/>
    </row>
    <row r="5634" spans="10:10">
      <c r="J5634" s="36"/>
    </row>
    <row r="5635" spans="10:10">
      <c r="J5635" s="36"/>
    </row>
    <row r="5636" spans="10:10">
      <c r="J5636" s="36"/>
    </row>
    <row r="5637" spans="10:10">
      <c r="J5637" s="36"/>
    </row>
    <row r="5638" spans="10:10">
      <c r="J5638" s="36"/>
    </row>
    <row r="5639" spans="10:10">
      <c r="J5639" s="36"/>
    </row>
    <row r="5640" spans="10:10">
      <c r="J5640" s="36"/>
    </row>
    <row r="5641" spans="10:10">
      <c r="J5641" s="36"/>
    </row>
    <row r="5642" spans="10:10">
      <c r="J5642" s="36"/>
    </row>
    <row r="5643" spans="10:10">
      <c r="J5643" s="36"/>
    </row>
    <row r="5644" spans="10:10">
      <c r="J5644" s="36"/>
    </row>
    <row r="5645" spans="10:10">
      <c r="J5645" s="36"/>
    </row>
    <row r="5646" spans="10:10">
      <c r="J5646" s="36"/>
    </row>
    <row r="5647" spans="10:10">
      <c r="J5647" s="36"/>
    </row>
    <row r="5648" spans="10:10">
      <c r="J5648" s="36"/>
    </row>
    <row r="5649" spans="10:10">
      <c r="J5649" s="36"/>
    </row>
    <row r="5650" spans="10:10">
      <c r="J5650" s="36"/>
    </row>
    <row r="5651" spans="10:10">
      <c r="J5651" s="36"/>
    </row>
    <row r="5652" spans="10:10">
      <c r="J5652" s="36"/>
    </row>
    <row r="5653" spans="10:10">
      <c r="J5653" s="36"/>
    </row>
    <row r="5654" spans="10:10">
      <c r="J5654" s="36"/>
    </row>
    <row r="5655" spans="10:10">
      <c r="J5655" s="36"/>
    </row>
    <row r="5656" spans="10:10">
      <c r="J5656" s="36"/>
    </row>
    <row r="5657" spans="10:10">
      <c r="J5657" s="36"/>
    </row>
    <row r="5658" spans="10:10">
      <c r="J5658" s="36"/>
    </row>
    <row r="5659" spans="10:10">
      <c r="J5659" s="36"/>
    </row>
    <row r="5660" spans="10:10">
      <c r="J5660" s="36"/>
    </row>
    <row r="5661" spans="10:10">
      <c r="J5661" s="36"/>
    </row>
    <row r="5662" spans="10:10">
      <c r="J5662" s="36"/>
    </row>
    <row r="5663" spans="10:10">
      <c r="J5663" s="36"/>
    </row>
    <row r="5664" spans="10:10">
      <c r="J5664" s="36"/>
    </row>
    <row r="5665" spans="10:10">
      <c r="J5665" s="36"/>
    </row>
    <row r="5666" spans="10:10">
      <c r="J5666" s="36"/>
    </row>
    <row r="5667" spans="10:10">
      <c r="J5667" s="36"/>
    </row>
    <row r="5668" spans="10:10">
      <c r="J5668" s="36"/>
    </row>
    <row r="5669" spans="10:10">
      <c r="J5669" s="36"/>
    </row>
    <row r="5670" spans="10:10">
      <c r="J5670" s="36"/>
    </row>
    <row r="5671" spans="10:10">
      <c r="J5671" s="36"/>
    </row>
    <row r="5672" spans="10:10">
      <c r="J5672" s="36"/>
    </row>
    <row r="5673" spans="10:10">
      <c r="J5673" s="36"/>
    </row>
    <row r="5674" spans="10:10">
      <c r="J5674" s="36"/>
    </row>
    <row r="5675" spans="10:10">
      <c r="J5675" s="36"/>
    </row>
    <row r="5676" spans="10:10">
      <c r="J5676" s="36"/>
    </row>
    <row r="5677" spans="10:10">
      <c r="J5677" s="36"/>
    </row>
    <row r="5678" spans="10:10">
      <c r="J5678" s="36"/>
    </row>
    <row r="5679" spans="10:10">
      <c r="J5679" s="36"/>
    </row>
    <row r="5680" spans="10:10">
      <c r="J5680" s="36"/>
    </row>
    <row r="5681" spans="10:10">
      <c r="J5681" s="36"/>
    </row>
    <row r="5682" spans="10:10">
      <c r="J5682" s="36"/>
    </row>
    <row r="5683" spans="10:10">
      <c r="J5683" s="36"/>
    </row>
    <row r="5684" spans="10:10">
      <c r="J5684" s="36"/>
    </row>
    <row r="5685" spans="10:10">
      <c r="J5685" s="36"/>
    </row>
    <row r="5686" spans="10:10">
      <c r="J5686" s="36"/>
    </row>
    <row r="5687" spans="10:10">
      <c r="J5687" s="36"/>
    </row>
    <row r="5688" spans="10:10">
      <c r="J5688" s="36"/>
    </row>
    <row r="5689" spans="10:10">
      <c r="J5689" s="36"/>
    </row>
    <row r="5690" spans="10:10">
      <c r="J5690" s="36"/>
    </row>
    <row r="5691" spans="10:10">
      <c r="J5691" s="36"/>
    </row>
    <row r="5692" spans="10:10">
      <c r="J5692" s="36"/>
    </row>
    <row r="5693" spans="10:10">
      <c r="J5693" s="36"/>
    </row>
    <row r="5694" spans="10:10">
      <c r="J5694" s="36"/>
    </row>
    <row r="5695" spans="10:10">
      <c r="J5695" s="36"/>
    </row>
    <row r="5696" spans="10:10">
      <c r="J5696" s="36"/>
    </row>
    <row r="5697" spans="10:10">
      <c r="J5697" s="36"/>
    </row>
    <row r="5698" spans="10:10">
      <c r="J5698" s="36"/>
    </row>
    <row r="5699" spans="10:10">
      <c r="J5699" s="36"/>
    </row>
    <row r="5700" spans="10:10">
      <c r="J5700" s="36"/>
    </row>
    <row r="5701" spans="10:10">
      <c r="J5701" s="36"/>
    </row>
    <row r="5702" spans="10:10">
      <c r="J5702" s="36"/>
    </row>
    <row r="5703" spans="10:10">
      <c r="J5703" s="36"/>
    </row>
    <row r="5704" spans="10:10">
      <c r="J5704" s="36"/>
    </row>
    <row r="5705" spans="10:10">
      <c r="J5705" s="36"/>
    </row>
    <row r="5706" spans="10:10">
      <c r="J5706" s="36"/>
    </row>
    <row r="5707" spans="10:10">
      <c r="J5707" s="36"/>
    </row>
    <row r="5708" spans="10:10">
      <c r="J5708" s="36"/>
    </row>
    <row r="5709" spans="10:10">
      <c r="J5709" s="36"/>
    </row>
    <row r="5710" spans="10:10">
      <c r="J5710" s="36"/>
    </row>
    <row r="5711" spans="10:10">
      <c r="J5711" s="36"/>
    </row>
    <row r="5712" spans="10:10">
      <c r="J5712" s="36"/>
    </row>
    <row r="5713" spans="10:10">
      <c r="J5713" s="36"/>
    </row>
    <row r="5714" spans="10:10">
      <c r="J5714" s="36"/>
    </row>
    <row r="5715" spans="10:10">
      <c r="J5715" s="36"/>
    </row>
    <row r="5716" spans="10:10">
      <c r="J5716" s="36"/>
    </row>
    <row r="5717" spans="10:10">
      <c r="J5717" s="36"/>
    </row>
    <row r="5718" spans="10:10">
      <c r="J5718" s="36"/>
    </row>
    <row r="5719" spans="10:10">
      <c r="J5719" s="36"/>
    </row>
    <row r="5720" spans="10:10">
      <c r="J5720" s="36"/>
    </row>
    <row r="5721" spans="10:10">
      <c r="J5721" s="36"/>
    </row>
    <row r="5722" spans="10:10">
      <c r="J5722" s="36"/>
    </row>
    <row r="5723" spans="10:10">
      <c r="J5723" s="36"/>
    </row>
    <row r="5724" spans="10:10">
      <c r="J5724" s="36"/>
    </row>
    <row r="5725" spans="10:10">
      <c r="J5725" s="36"/>
    </row>
    <row r="5726" spans="10:10">
      <c r="J5726" s="36"/>
    </row>
    <row r="5727" spans="10:10">
      <c r="J5727" s="36"/>
    </row>
    <row r="5728" spans="10:10">
      <c r="J5728" s="36"/>
    </row>
    <row r="5729" spans="10:10">
      <c r="J5729" s="36"/>
    </row>
    <row r="5730" spans="10:10">
      <c r="J5730" s="36"/>
    </row>
    <row r="5731" spans="10:10">
      <c r="J5731" s="36"/>
    </row>
    <row r="5732" spans="10:10">
      <c r="J5732" s="36"/>
    </row>
    <row r="5733" spans="10:10">
      <c r="J5733" s="36"/>
    </row>
    <row r="5734" spans="10:10">
      <c r="J5734" s="36"/>
    </row>
    <row r="5735" spans="10:10">
      <c r="J5735" s="36"/>
    </row>
    <row r="5736" spans="10:10">
      <c r="J5736" s="36"/>
    </row>
    <row r="5737" spans="10:10">
      <c r="J5737" s="36"/>
    </row>
    <row r="5738" spans="10:10">
      <c r="J5738" s="36"/>
    </row>
    <row r="5739" spans="10:10">
      <c r="J5739" s="36"/>
    </row>
    <row r="5740" spans="10:10">
      <c r="J5740" s="36"/>
    </row>
    <row r="5741" spans="10:10">
      <c r="J5741" s="36"/>
    </row>
    <row r="5742" spans="10:10">
      <c r="J5742" s="36"/>
    </row>
    <row r="5743" spans="10:10">
      <c r="J5743" s="36"/>
    </row>
    <row r="5744" spans="10:10">
      <c r="J5744" s="36"/>
    </row>
    <row r="5745" spans="10:10">
      <c r="J5745" s="36"/>
    </row>
    <row r="5746" spans="10:10">
      <c r="J5746" s="36"/>
    </row>
    <row r="5747" spans="10:10">
      <c r="J5747" s="36"/>
    </row>
    <row r="5748" spans="10:10">
      <c r="J5748" s="36"/>
    </row>
    <row r="5749" spans="10:10">
      <c r="J5749" s="36"/>
    </row>
    <row r="5750" spans="10:10">
      <c r="J5750" s="36"/>
    </row>
    <row r="5751" spans="10:10">
      <c r="J5751" s="36"/>
    </row>
    <row r="5752" spans="10:10">
      <c r="J5752" s="36"/>
    </row>
    <row r="5753" spans="10:10">
      <c r="J5753" s="36"/>
    </row>
    <row r="5754" spans="10:10">
      <c r="J5754" s="36"/>
    </row>
    <row r="5755" spans="10:10">
      <c r="J5755" s="36"/>
    </row>
    <row r="5756" spans="10:10">
      <c r="J5756" s="36"/>
    </row>
    <row r="5757" spans="10:10">
      <c r="J5757" s="36"/>
    </row>
    <row r="5758" spans="10:10">
      <c r="J5758" s="36"/>
    </row>
    <row r="5759" spans="10:10">
      <c r="J5759" s="36"/>
    </row>
    <row r="5760" spans="10:10">
      <c r="J5760" s="36"/>
    </row>
    <row r="5761" spans="10:10">
      <c r="J5761" s="36"/>
    </row>
    <row r="5762" spans="10:10">
      <c r="J5762" s="36"/>
    </row>
    <row r="5763" spans="10:10">
      <c r="J5763" s="36"/>
    </row>
    <row r="5764" spans="10:10">
      <c r="J5764" s="36"/>
    </row>
    <row r="5765" spans="10:10">
      <c r="J5765" s="36"/>
    </row>
    <row r="5766" spans="10:10">
      <c r="J5766" s="36"/>
    </row>
    <row r="5767" spans="10:10">
      <c r="J5767" s="36"/>
    </row>
    <row r="5768" spans="10:10">
      <c r="J5768" s="36"/>
    </row>
    <row r="5769" spans="10:10">
      <c r="J5769" s="36"/>
    </row>
    <row r="5770" spans="10:10">
      <c r="J5770" s="36"/>
    </row>
    <row r="5771" spans="10:10">
      <c r="J5771" s="36"/>
    </row>
    <row r="5772" spans="10:10">
      <c r="J5772" s="36"/>
    </row>
    <row r="5773" spans="10:10">
      <c r="J5773" s="36"/>
    </row>
    <row r="5774" spans="10:10">
      <c r="J5774" s="36"/>
    </row>
    <row r="5775" spans="10:10">
      <c r="J5775" s="36"/>
    </row>
    <row r="5776" spans="10:10">
      <c r="J5776" s="36"/>
    </row>
    <row r="5777" spans="10:10">
      <c r="J5777" s="36"/>
    </row>
    <row r="5778" spans="10:10">
      <c r="J5778" s="36"/>
    </row>
    <row r="5779" spans="10:10">
      <c r="J5779" s="36"/>
    </row>
    <row r="5780" spans="10:10">
      <c r="J5780" s="36"/>
    </row>
    <row r="5781" spans="10:10">
      <c r="J5781" s="36"/>
    </row>
    <row r="5782" spans="10:10">
      <c r="J5782" s="36"/>
    </row>
    <row r="5783" spans="10:10">
      <c r="J5783" s="36"/>
    </row>
    <row r="5784" spans="10:10">
      <c r="J5784" s="36"/>
    </row>
    <row r="5785" spans="10:10">
      <c r="J5785" s="36"/>
    </row>
    <row r="5786" spans="10:10">
      <c r="J5786" s="36"/>
    </row>
    <row r="5787" spans="10:10">
      <c r="J5787" s="36"/>
    </row>
    <row r="5788" spans="10:10">
      <c r="J5788" s="36"/>
    </row>
    <row r="5789" spans="10:10">
      <c r="J5789" s="36"/>
    </row>
    <row r="5790" spans="10:10">
      <c r="J5790" s="36"/>
    </row>
    <row r="5791" spans="10:10">
      <c r="J5791" s="36"/>
    </row>
    <row r="5792" spans="10:10">
      <c r="J5792" s="36"/>
    </row>
    <row r="5793" spans="10:10">
      <c r="J5793" s="36"/>
    </row>
    <row r="5794" spans="10:10">
      <c r="J5794" s="36"/>
    </row>
    <row r="5795" spans="10:10">
      <c r="J5795" s="36"/>
    </row>
    <row r="5796" spans="10:10">
      <c r="J5796" s="36"/>
    </row>
    <row r="5797" spans="10:10">
      <c r="J5797" s="36"/>
    </row>
    <row r="5798" spans="10:10">
      <c r="J5798" s="36"/>
    </row>
    <row r="5799" spans="10:10">
      <c r="J5799" s="36"/>
    </row>
    <row r="5800" spans="10:10">
      <c r="J5800" s="36"/>
    </row>
    <row r="5801" spans="10:10">
      <c r="J5801" s="36"/>
    </row>
    <row r="5802" spans="10:10">
      <c r="J5802" s="36"/>
    </row>
    <row r="5803" spans="10:10">
      <c r="J5803" s="36"/>
    </row>
    <row r="5804" spans="10:10">
      <c r="J5804" s="36"/>
    </row>
    <row r="5805" spans="10:10">
      <c r="J5805" s="36"/>
    </row>
    <row r="5806" spans="10:10">
      <c r="J5806" s="36"/>
    </row>
    <row r="5807" spans="10:10">
      <c r="J5807" s="36"/>
    </row>
    <row r="5808" spans="10:10">
      <c r="J5808" s="36"/>
    </row>
    <row r="5809" spans="10:10">
      <c r="J5809" s="36"/>
    </row>
    <row r="5810" spans="10:10">
      <c r="J5810" s="36"/>
    </row>
    <row r="5811" spans="10:10">
      <c r="J5811" s="36"/>
    </row>
    <row r="5812" spans="10:10">
      <c r="J5812" s="36"/>
    </row>
    <row r="5813" spans="10:10">
      <c r="J5813" s="36"/>
    </row>
    <row r="5814" spans="10:10">
      <c r="J5814" s="36"/>
    </row>
    <row r="5815" spans="10:10">
      <c r="J5815" s="36"/>
    </row>
    <row r="5816" spans="10:10">
      <c r="J5816" s="36"/>
    </row>
    <row r="5817" spans="10:10">
      <c r="J5817" s="36"/>
    </row>
    <row r="5818" spans="10:10">
      <c r="J5818" s="36"/>
    </row>
    <row r="5819" spans="10:10">
      <c r="J5819" s="36"/>
    </row>
    <row r="5820" spans="10:10">
      <c r="J5820" s="36"/>
    </row>
    <row r="5821" spans="10:10">
      <c r="J5821" s="36"/>
    </row>
    <row r="5822" spans="10:10">
      <c r="J5822" s="36"/>
    </row>
    <row r="5823" spans="10:10">
      <c r="J5823" s="36"/>
    </row>
    <row r="5824" spans="10:10">
      <c r="J5824" s="36"/>
    </row>
    <row r="5825" spans="10:10">
      <c r="J5825" s="36"/>
    </row>
    <row r="5826" spans="10:10">
      <c r="J5826" s="36"/>
    </row>
    <row r="5827" spans="10:10">
      <c r="J5827" s="36"/>
    </row>
    <row r="5828" spans="10:10">
      <c r="J5828" s="36"/>
    </row>
    <row r="5829" spans="10:10">
      <c r="J5829" s="36"/>
    </row>
    <row r="5830" spans="10:10">
      <c r="J5830" s="36"/>
    </row>
    <row r="5831" spans="10:10">
      <c r="J5831" s="36"/>
    </row>
    <row r="5832" spans="10:10">
      <c r="J5832" s="36"/>
    </row>
    <row r="5833" spans="10:10">
      <c r="J5833" s="36"/>
    </row>
    <row r="5834" spans="10:10">
      <c r="J5834" s="36"/>
    </row>
    <row r="5835" spans="10:10">
      <c r="J5835" s="36"/>
    </row>
    <row r="5836" spans="10:10">
      <c r="J5836" s="36"/>
    </row>
    <row r="5837" spans="10:10">
      <c r="J5837" s="36"/>
    </row>
    <row r="5838" spans="10:10">
      <c r="J5838" s="36"/>
    </row>
    <row r="5839" spans="10:10">
      <c r="J5839" s="36"/>
    </row>
    <row r="5840" spans="10:10">
      <c r="J5840" s="36"/>
    </row>
    <row r="5841" spans="10:10">
      <c r="J5841" s="36"/>
    </row>
    <row r="5842" spans="10:10">
      <c r="J5842" s="36"/>
    </row>
    <row r="5843" spans="10:10">
      <c r="J5843" s="36"/>
    </row>
    <row r="5844" spans="10:10">
      <c r="J5844" s="36"/>
    </row>
    <row r="5845" spans="10:10">
      <c r="J5845" s="36"/>
    </row>
    <row r="5846" spans="10:10">
      <c r="J5846" s="36"/>
    </row>
    <row r="5847" spans="10:10">
      <c r="J5847" s="36"/>
    </row>
    <row r="5848" spans="10:10">
      <c r="J5848" s="36"/>
    </row>
    <row r="5849" spans="10:10">
      <c r="J5849" s="36"/>
    </row>
    <row r="5850" spans="10:10">
      <c r="J5850" s="36"/>
    </row>
    <row r="5851" spans="10:10">
      <c r="J5851" s="36"/>
    </row>
    <row r="5852" spans="10:10">
      <c r="J5852" s="36"/>
    </row>
    <row r="5853" spans="10:10">
      <c r="J5853" s="36"/>
    </row>
    <row r="5854" spans="10:10">
      <c r="J5854" s="36"/>
    </row>
    <row r="5855" spans="10:10">
      <c r="J5855" s="36"/>
    </row>
    <row r="5856" spans="10:10">
      <c r="J5856" s="36"/>
    </row>
    <row r="5857" spans="10:10">
      <c r="J5857" s="36"/>
    </row>
    <row r="5858" spans="10:10">
      <c r="J5858" s="36"/>
    </row>
    <row r="5859" spans="10:10">
      <c r="J5859" s="36"/>
    </row>
    <row r="5860" spans="10:10">
      <c r="J5860" s="36"/>
    </row>
    <row r="5861" spans="10:10">
      <c r="J5861" s="36"/>
    </row>
    <row r="5862" spans="10:10">
      <c r="J5862" s="36"/>
    </row>
    <row r="5863" spans="10:10">
      <c r="J5863" s="36"/>
    </row>
    <row r="5864" spans="10:10">
      <c r="J5864" s="36"/>
    </row>
    <row r="5865" spans="10:10">
      <c r="J5865" s="36"/>
    </row>
    <row r="5866" spans="10:10">
      <c r="J5866" s="36"/>
    </row>
    <row r="5867" spans="10:10">
      <c r="J5867" s="36"/>
    </row>
    <row r="5868" spans="10:10">
      <c r="J5868" s="36"/>
    </row>
    <row r="5869" spans="10:10">
      <c r="J5869" s="36"/>
    </row>
    <row r="5870" spans="10:10">
      <c r="J5870" s="36"/>
    </row>
    <row r="5871" spans="10:10">
      <c r="J5871" s="36"/>
    </row>
    <row r="5872" spans="10:10">
      <c r="J5872" s="36"/>
    </row>
    <row r="5873" spans="10:10">
      <c r="J5873" s="36"/>
    </row>
    <row r="5874" spans="10:10">
      <c r="J5874" s="36"/>
    </row>
    <row r="5875" spans="10:10">
      <c r="J5875" s="36"/>
    </row>
    <row r="5876" spans="10:10">
      <c r="J5876" s="36"/>
    </row>
    <row r="5877" spans="10:10">
      <c r="J5877" s="36"/>
    </row>
    <row r="5878" spans="10:10">
      <c r="J5878" s="36"/>
    </row>
    <row r="5879" spans="10:10">
      <c r="J5879" s="36"/>
    </row>
    <row r="5880" spans="10:10">
      <c r="J5880" s="36"/>
    </row>
    <row r="5881" spans="10:10">
      <c r="J5881" s="36"/>
    </row>
    <row r="5882" spans="10:10">
      <c r="J5882" s="36"/>
    </row>
    <row r="5883" spans="10:10">
      <c r="J5883" s="36"/>
    </row>
    <row r="5884" spans="10:10">
      <c r="J5884" s="36"/>
    </row>
    <row r="5885" spans="10:10">
      <c r="J5885" s="36"/>
    </row>
    <row r="5886" spans="10:10">
      <c r="J5886" s="36"/>
    </row>
    <row r="5887" spans="10:10">
      <c r="J5887" s="36"/>
    </row>
    <row r="5888" spans="10:10">
      <c r="J5888" s="36"/>
    </row>
    <row r="5889" spans="10:10">
      <c r="J5889" s="36"/>
    </row>
    <row r="5890" spans="10:10">
      <c r="J5890" s="36"/>
    </row>
    <row r="5891" spans="10:10">
      <c r="J5891" s="36"/>
    </row>
    <row r="5892" spans="10:10">
      <c r="J5892" s="36"/>
    </row>
    <row r="5893" spans="10:10">
      <c r="J5893" s="36"/>
    </row>
    <row r="5894" spans="10:10">
      <c r="J5894" s="36"/>
    </row>
    <row r="5895" spans="10:10">
      <c r="J5895" s="36"/>
    </row>
    <row r="5896" spans="10:10">
      <c r="J5896" s="36"/>
    </row>
    <row r="5897" spans="10:10">
      <c r="J5897" s="36"/>
    </row>
    <row r="5898" spans="10:10">
      <c r="J5898" s="36"/>
    </row>
    <row r="5899" spans="10:10">
      <c r="J5899" s="36"/>
    </row>
    <row r="5900" spans="10:10">
      <c r="J5900" s="36"/>
    </row>
    <row r="5901" spans="10:10">
      <c r="J5901" s="36"/>
    </row>
    <row r="5902" spans="10:10">
      <c r="J5902" s="36"/>
    </row>
    <row r="5903" spans="10:10">
      <c r="J5903" s="36"/>
    </row>
    <row r="5904" spans="10:10">
      <c r="J5904" s="36"/>
    </row>
    <row r="5905" spans="10:10">
      <c r="J5905" s="36"/>
    </row>
    <row r="5906" spans="10:10">
      <c r="J5906" s="36"/>
    </row>
    <row r="5907" spans="10:10">
      <c r="J5907" s="36"/>
    </row>
    <row r="5908" spans="10:10">
      <c r="J5908" s="36"/>
    </row>
    <row r="5909" spans="10:10">
      <c r="J5909" s="36"/>
    </row>
    <row r="5910" spans="10:10">
      <c r="J5910" s="36"/>
    </row>
    <row r="5911" spans="10:10">
      <c r="J5911" s="36"/>
    </row>
    <row r="5912" spans="10:10">
      <c r="J5912" s="36"/>
    </row>
    <row r="5913" spans="10:10">
      <c r="J5913" s="36"/>
    </row>
    <row r="5914" spans="10:10">
      <c r="J5914" s="36"/>
    </row>
    <row r="5915" spans="10:10">
      <c r="J5915" s="36"/>
    </row>
    <row r="5916" spans="10:10">
      <c r="J5916" s="36"/>
    </row>
    <row r="5917" spans="10:10">
      <c r="J5917" s="36"/>
    </row>
    <row r="5918" spans="10:10">
      <c r="J5918" s="36"/>
    </row>
    <row r="5919" spans="10:10">
      <c r="J5919" s="36"/>
    </row>
    <row r="5920" spans="10:10">
      <c r="J5920" s="36"/>
    </row>
    <row r="5921" spans="10:10">
      <c r="J5921" s="36"/>
    </row>
    <row r="5922" spans="10:10">
      <c r="J5922" s="36"/>
    </row>
    <row r="5923" spans="10:10">
      <c r="J5923" s="36"/>
    </row>
    <row r="5924" spans="10:10">
      <c r="J5924" s="36"/>
    </row>
    <row r="5925" spans="10:10">
      <c r="J5925" s="36"/>
    </row>
    <row r="5926" spans="10:10">
      <c r="J5926" s="36"/>
    </row>
    <row r="5927" spans="10:10">
      <c r="J5927" s="36"/>
    </row>
    <row r="5928" spans="10:10">
      <c r="J5928" s="36"/>
    </row>
    <row r="5929" spans="10:10">
      <c r="J5929" s="36"/>
    </row>
    <row r="5930" spans="10:10">
      <c r="J5930" s="36"/>
    </row>
    <row r="5931" spans="10:10">
      <c r="J5931" s="36"/>
    </row>
    <row r="5932" spans="10:10">
      <c r="J5932" s="36"/>
    </row>
    <row r="5933" spans="10:10">
      <c r="J5933" s="36"/>
    </row>
    <row r="5934" spans="10:10">
      <c r="J5934" s="36"/>
    </row>
    <row r="5935" spans="10:10">
      <c r="J5935" s="36"/>
    </row>
    <row r="5936" spans="10:10">
      <c r="J5936" s="36"/>
    </row>
    <row r="5937" spans="10:10">
      <c r="J5937" s="36"/>
    </row>
    <row r="5938" spans="10:10">
      <c r="J5938" s="36"/>
    </row>
    <row r="5939" spans="10:10">
      <c r="J5939" s="36"/>
    </row>
    <row r="5940" spans="10:10">
      <c r="J5940" s="36"/>
    </row>
    <row r="5941" spans="10:10">
      <c r="J5941" s="36"/>
    </row>
    <row r="5942" spans="10:10">
      <c r="J5942" s="36"/>
    </row>
    <row r="5943" spans="10:10">
      <c r="J5943" s="36"/>
    </row>
    <row r="5944" spans="10:10">
      <c r="J5944" s="36"/>
    </row>
    <row r="5945" spans="10:10">
      <c r="J5945" s="36"/>
    </row>
    <row r="5946" spans="10:10">
      <c r="J5946" s="36"/>
    </row>
    <row r="5947" spans="10:10">
      <c r="J5947" s="36"/>
    </row>
    <row r="5948" spans="10:10">
      <c r="J5948" s="36"/>
    </row>
    <row r="5949" spans="10:10">
      <c r="J5949" s="36"/>
    </row>
    <row r="5950" spans="10:10">
      <c r="J5950" s="36"/>
    </row>
    <row r="5951" spans="10:10">
      <c r="J5951" s="36"/>
    </row>
    <row r="5952" spans="10:10">
      <c r="J5952" s="36"/>
    </row>
    <row r="5953" spans="10:10">
      <c r="J5953" s="36"/>
    </row>
    <row r="5954" spans="10:10">
      <c r="J5954" s="36"/>
    </row>
    <row r="5955" spans="10:10">
      <c r="J5955" s="36"/>
    </row>
    <row r="5956" spans="10:10">
      <c r="J5956" s="36"/>
    </row>
    <row r="5957" spans="10:10">
      <c r="J5957" s="36"/>
    </row>
    <row r="5958" spans="10:10">
      <c r="J5958" s="36"/>
    </row>
    <row r="5959" spans="10:10">
      <c r="J5959" s="36"/>
    </row>
    <row r="5960" spans="10:10">
      <c r="J5960" s="36"/>
    </row>
    <row r="5961" spans="10:10">
      <c r="J5961" s="36"/>
    </row>
    <row r="5962" spans="10:10">
      <c r="J5962" s="36"/>
    </row>
    <row r="5963" spans="10:10">
      <c r="J5963" s="36"/>
    </row>
    <row r="5964" spans="10:10">
      <c r="J5964" s="36"/>
    </row>
    <row r="5965" spans="10:10">
      <c r="J5965" s="36"/>
    </row>
    <row r="5966" spans="10:10">
      <c r="J5966" s="36"/>
    </row>
    <row r="5967" spans="10:10">
      <c r="J5967" s="36"/>
    </row>
    <row r="5968" spans="10:10">
      <c r="J5968" s="36"/>
    </row>
    <row r="5969" spans="10:10">
      <c r="J5969" s="36"/>
    </row>
    <row r="5970" spans="10:10">
      <c r="J5970" s="36"/>
    </row>
    <row r="5971" spans="10:10">
      <c r="J5971" s="36"/>
    </row>
    <row r="5972" spans="10:10">
      <c r="J5972" s="36"/>
    </row>
    <row r="5973" spans="10:10">
      <c r="J5973" s="36"/>
    </row>
    <row r="5974" spans="10:10">
      <c r="J5974" s="36"/>
    </row>
    <row r="5975" spans="10:10">
      <c r="J5975" s="36"/>
    </row>
    <row r="5976" spans="10:10">
      <c r="J5976" s="36"/>
    </row>
    <row r="5977" spans="10:10">
      <c r="J5977" s="36"/>
    </row>
    <row r="5978" spans="10:10">
      <c r="J5978" s="36"/>
    </row>
    <row r="5979" spans="10:10">
      <c r="J5979" s="36"/>
    </row>
    <row r="5980" spans="10:10">
      <c r="J5980" s="36"/>
    </row>
    <row r="5981" spans="10:10">
      <c r="J5981" s="36"/>
    </row>
    <row r="5982" spans="10:10">
      <c r="J5982" s="36"/>
    </row>
    <row r="5983" spans="10:10">
      <c r="J5983" s="36"/>
    </row>
    <row r="5984" spans="10:10">
      <c r="J5984" s="36"/>
    </row>
    <row r="5985" spans="10:10">
      <c r="J5985" s="36"/>
    </row>
    <row r="5986" spans="10:10">
      <c r="J5986" s="36"/>
    </row>
    <row r="5987" spans="10:10">
      <c r="J5987" s="36"/>
    </row>
    <row r="5988" spans="10:10">
      <c r="J5988" s="36"/>
    </row>
    <row r="5989" spans="10:10">
      <c r="J5989" s="36"/>
    </row>
    <row r="5990" spans="10:10">
      <c r="J5990" s="36"/>
    </row>
    <row r="5991" spans="10:10">
      <c r="J5991" s="36"/>
    </row>
    <row r="5992" spans="10:10">
      <c r="J5992" s="36"/>
    </row>
    <row r="5993" spans="10:10">
      <c r="J5993" s="36"/>
    </row>
    <row r="5994" spans="10:10">
      <c r="J5994" s="36"/>
    </row>
    <row r="5995" spans="10:10">
      <c r="J5995" s="36"/>
    </row>
    <row r="5996" spans="10:10">
      <c r="J5996" s="36"/>
    </row>
    <row r="5997" spans="10:10">
      <c r="J5997" s="36"/>
    </row>
    <row r="5998" spans="10:10">
      <c r="J5998" s="36"/>
    </row>
    <row r="5999" spans="10:10">
      <c r="J5999" s="36"/>
    </row>
    <row r="6000" spans="10:10">
      <c r="J6000" s="36"/>
    </row>
    <row r="6001" spans="10:10">
      <c r="J6001" s="36"/>
    </row>
    <row r="6002" spans="10:10">
      <c r="J6002" s="36"/>
    </row>
    <row r="6003" spans="10:10">
      <c r="J6003" s="36"/>
    </row>
    <row r="6004" spans="10:10">
      <c r="J6004" s="36"/>
    </row>
    <row r="6005" spans="10:10">
      <c r="J6005" s="36"/>
    </row>
    <row r="6006" spans="10:10">
      <c r="J6006" s="36"/>
    </row>
    <row r="6007" spans="10:10">
      <c r="J6007" s="36"/>
    </row>
    <row r="6008" spans="10:10">
      <c r="J6008" s="36"/>
    </row>
    <row r="6009" spans="10:10">
      <c r="J6009" s="36"/>
    </row>
    <row r="6010" spans="10:10">
      <c r="J6010" s="36"/>
    </row>
    <row r="6011" spans="10:10">
      <c r="J6011" s="36"/>
    </row>
    <row r="6012" spans="10:10">
      <c r="J6012" s="36"/>
    </row>
    <row r="6013" spans="10:10">
      <c r="J6013" s="36"/>
    </row>
    <row r="6014" spans="10:10">
      <c r="J6014" s="36"/>
    </row>
    <row r="6015" spans="10:10">
      <c r="J6015" s="36"/>
    </row>
    <row r="6016" spans="10:10">
      <c r="J6016" s="36"/>
    </row>
    <row r="6017" spans="10:10">
      <c r="J6017" s="36"/>
    </row>
    <row r="6018" spans="10:10">
      <c r="J6018" s="36"/>
    </row>
    <row r="6019" spans="10:10">
      <c r="J6019" s="36"/>
    </row>
    <row r="6020" spans="10:10">
      <c r="J6020" s="36"/>
    </row>
    <row r="6021" spans="10:10">
      <c r="J6021" s="36"/>
    </row>
    <row r="6022" spans="10:10">
      <c r="J6022" s="36"/>
    </row>
    <row r="6023" spans="10:10">
      <c r="J6023" s="36"/>
    </row>
    <row r="6024" spans="10:10">
      <c r="J6024" s="36"/>
    </row>
    <row r="6025" spans="10:10">
      <c r="J6025" s="36"/>
    </row>
    <row r="6026" spans="10:10">
      <c r="J6026" s="36"/>
    </row>
    <row r="6027" spans="10:10">
      <c r="J6027" s="36"/>
    </row>
    <row r="6028" spans="10:10">
      <c r="J6028" s="36"/>
    </row>
    <row r="6029" spans="10:10">
      <c r="J6029" s="36"/>
    </row>
    <row r="6030" spans="10:10">
      <c r="J6030" s="36"/>
    </row>
    <row r="6031" spans="10:10">
      <c r="J6031" s="36"/>
    </row>
    <row r="6032" spans="10:10">
      <c r="J6032" s="36"/>
    </row>
    <row r="6033" spans="10:10">
      <c r="J6033" s="36"/>
    </row>
    <row r="6034" spans="10:10">
      <c r="J6034" s="36"/>
    </row>
    <row r="6035" spans="10:10">
      <c r="J6035" s="36"/>
    </row>
    <row r="6036" spans="10:10">
      <c r="J6036" s="36"/>
    </row>
    <row r="6037" spans="10:10">
      <c r="J6037" s="36"/>
    </row>
    <row r="6038" spans="10:10">
      <c r="J6038" s="36"/>
    </row>
    <row r="6039" spans="10:10">
      <c r="J6039" s="36"/>
    </row>
    <row r="6040" spans="10:10">
      <c r="J6040" s="36"/>
    </row>
    <row r="6041" spans="10:10">
      <c r="J6041" s="36"/>
    </row>
    <row r="6042" spans="10:10">
      <c r="J6042" s="36"/>
    </row>
    <row r="6043" spans="10:10">
      <c r="J6043" s="36"/>
    </row>
    <row r="6044" spans="10:10">
      <c r="J6044" s="36"/>
    </row>
    <row r="6045" spans="10:10">
      <c r="J6045" s="36"/>
    </row>
    <row r="6046" spans="10:10">
      <c r="J6046" s="36"/>
    </row>
    <row r="6047" spans="10:10">
      <c r="J6047" s="36"/>
    </row>
    <row r="6048" spans="10:10">
      <c r="J6048" s="36"/>
    </row>
    <row r="6049" spans="10:10">
      <c r="J6049" s="36"/>
    </row>
    <row r="6050" spans="10:10">
      <c r="J6050" s="36"/>
    </row>
    <row r="6051" spans="10:10">
      <c r="J6051" s="36"/>
    </row>
    <row r="6052" spans="10:10">
      <c r="J6052" s="36"/>
    </row>
    <row r="6053" spans="10:10">
      <c r="J6053" s="36"/>
    </row>
    <row r="6054" spans="10:10">
      <c r="J6054" s="36"/>
    </row>
    <row r="6055" spans="10:10">
      <c r="J6055" s="36"/>
    </row>
    <row r="6056" spans="10:10">
      <c r="J6056" s="36"/>
    </row>
    <row r="6057" spans="10:10">
      <c r="J6057" s="36"/>
    </row>
    <row r="6058" spans="10:10">
      <c r="J6058" s="36"/>
    </row>
    <row r="6059" spans="10:10">
      <c r="J6059" s="36"/>
    </row>
    <row r="6060" spans="10:10">
      <c r="J6060" s="36"/>
    </row>
    <row r="6061" spans="10:10">
      <c r="J6061" s="36"/>
    </row>
    <row r="6062" spans="10:10">
      <c r="J6062" s="36"/>
    </row>
    <row r="6063" spans="10:10">
      <c r="J6063" s="36"/>
    </row>
    <row r="6064" spans="10:10">
      <c r="J6064" s="36"/>
    </row>
    <row r="6065" spans="10:10">
      <c r="J6065" s="36"/>
    </row>
    <row r="6066" spans="10:10">
      <c r="J6066" s="36"/>
    </row>
    <row r="6067" spans="10:10">
      <c r="J6067" s="36"/>
    </row>
    <row r="6068" spans="10:10">
      <c r="J6068" s="36"/>
    </row>
    <row r="6069" spans="10:10">
      <c r="J6069" s="36"/>
    </row>
    <row r="6070" spans="10:10">
      <c r="J6070" s="36"/>
    </row>
    <row r="6071" spans="10:10">
      <c r="J6071" s="36"/>
    </row>
    <row r="6072" spans="10:10">
      <c r="J6072" s="36"/>
    </row>
    <row r="6073" spans="10:10">
      <c r="J6073" s="36"/>
    </row>
    <row r="6074" spans="10:10">
      <c r="J6074" s="36"/>
    </row>
    <row r="6075" spans="10:10">
      <c r="J6075" s="36"/>
    </row>
    <row r="6076" spans="10:10">
      <c r="J6076" s="36"/>
    </row>
    <row r="6077" spans="10:10">
      <c r="J6077" s="36"/>
    </row>
    <row r="6078" spans="10:10">
      <c r="J6078" s="36"/>
    </row>
    <row r="6079" spans="10:10">
      <c r="J6079" s="36"/>
    </row>
    <row r="6080" spans="10:10">
      <c r="J6080" s="36"/>
    </row>
    <row r="6081" spans="10:10">
      <c r="J6081" s="36"/>
    </row>
    <row r="6082" spans="10:10">
      <c r="J6082" s="36"/>
    </row>
    <row r="6083" spans="10:10">
      <c r="J6083" s="36"/>
    </row>
    <row r="6084" spans="10:10">
      <c r="J6084" s="36"/>
    </row>
    <row r="6085" spans="10:10">
      <c r="J6085" s="36"/>
    </row>
    <row r="6086" spans="10:10">
      <c r="J6086" s="36"/>
    </row>
    <row r="6087" spans="10:10">
      <c r="J6087" s="36"/>
    </row>
    <row r="6088" spans="10:10">
      <c r="J6088" s="36"/>
    </row>
    <row r="6089" spans="10:10">
      <c r="J6089" s="36"/>
    </row>
    <row r="6090" spans="10:10">
      <c r="J6090" s="36"/>
    </row>
    <row r="6091" spans="10:10">
      <c r="J6091" s="36"/>
    </row>
    <row r="6092" spans="10:10">
      <c r="J6092" s="36"/>
    </row>
    <row r="6093" spans="10:10">
      <c r="J6093" s="36"/>
    </row>
    <row r="6094" spans="10:10">
      <c r="J6094" s="36"/>
    </row>
    <row r="6095" spans="10:10">
      <c r="J6095" s="36"/>
    </row>
    <row r="6096" spans="10:10">
      <c r="J6096" s="36"/>
    </row>
    <row r="6097" spans="10:10">
      <c r="J6097" s="36"/>
    </row>
    <row r="6098" spans="10:10">
      <c r="J6098" s="36"/>
    </row>
    <row r="6099" spans="10:10">
      <c r="J6099" s="36"/>
    </row>
    <row r="6100" spans="10:10">
      <c r="J6100" s="36"/>
    </row>
    <row r="6101" spans="10:10">
      <c r="J6101" s="36"/>
    </row>
    <row r="6102" spans="10:10">
      <c r="J6102" s="36"/>
    </row>
    <row r="6103" spans="10:10">
      <c r="J6103" s="36"/>
    </row>
    <row r="6104" spans="10:10">
      <c r="J6104" s="36"/>
    </row>
    <row r="6105" spans="10:10">
      <c r="J6105" s="36"/>
    </row>
    <row r="6106" spans="10:10">
      <c r="J6106" s="36"/>
    </row>
    <row r="6107" spans="10:10">
      <c r="J6107" s="36"/>
    </row>
    <row r="6108" spans="10:10">
      <c r="J6108" s="36"/>
    </row>
    <row r="6109" spans="10:10">
      <c r="J6109" s="36"/>
    </row>
    <row r="6110" spans="10:10">
      <c r="J6110" s="36"/>
    </row>
    <row r="6111" spans="10:10">
      <c r="J6111" s="36"/>
    </row>
    <row r="6112" spans="10:10">
      <c r="J6112" s="36"/>
    </row>
    <row r="6113" spans="10:10">
      <c r="J6113" s="36"/>
    </row>
    <row r="6114" spans="10:10">
      <c r="J6114" s="36"/>
    </row>
    <row r="6115" spans="10:10">
      <c r="J6115" s="36"/>
    </row>
    <row r="6116" spans="10:10">
      <c r="J6116" s="36"/>
    </row>
    <row r="6117" spans="10:10">
      <c r="J6117" s="36"/>
    </row>
    <row r="6118" spans="10:10">
      <c r="J6118" s="36"/>
    </row>
    <row r="6119" spans="10:10">
      <c r="J6119" s="36"/>
    </row>
    <row r="6120" spans="10:10">
      <c r="J6120" s="36"/>
    </row>
    <row r="6121" spans="10:10">
      <c r="J6121" s="36"/>
    </row>
    <row r="6122" spans="10:10">
      <c r="J6122" s="36"/>
    </row>
    <row r="6123" spans="10:10">
      <c r="J6123" s="36"/>
    </row>
    <row r="6124" spans="10:10">
      <c r="J6124" s="36"/>
    </row>
    <row r="6125" spans="10:10">
      <c r="J6125" s="36"/>
    </row>
    <row r="6126" spans="10:10">
      <c r="J6126" s="36"/>
    </row>
    <row r="6127" spans="10:10">
      <c r="J6127" s="36"/>
    </row>
    <row r="6128" spans="10:10">
      <c r="J6128" s="36"/>
    </row>
    <row r="6129" spans="10:10">
      <c r="J6129" s="36"/>
    </row>
    <row r="6130" spans="10:10">
      <c r="J6130" s="36"/>
    </row>
    <row r="6131" spans="10:10">
      <c r="J6131" s="36"/>
    </row>
    <row r="6132" spans="10:10">
      <c r="J6132" s="36"/>
    </row>
    <row r="6133" spans="10:10">
      <c r="J6133" s="36"/>
    </row>
    <row r="6134" spans="10:10">
      <c r="J6134" s="36"/>
    </row>
    <row r="6135" spans="10:10">
      <c r="J6135" s="36"/>
    </row>
    <row r="6136" spans="10:10">
      <c r="J6136" s="36"/>
    </row>
    <row r="6137" spans="10:10">
      <c r="J6137" s="36"/>
    </row>
    <row r="6138" spans="10:10">
      <c r="J6138" s="36"/>
    </row>
    <row r="6139" spans="10:10">
      <c r="J6139" s="36"/>
    </row>
    <row r="6140" spans="10:10">
      <c r="J6140" s="36"/>
    </row>
    <row r="6141" spans="10:10">
      <c r="J6141" s="36"/>
    </row>
    <row r="6142" spans="10:10">
      <c r="J6142" s="36"/>
    </row>
    <row r="6143" spans="10:10">
      <c r="J6143" s="36"/>
    </row>
    <row r="6144" spans="10:10">
      <c r="J6144" s="36"/>
    </row>
    <row r="6145" spans="10:10">
      <c r="J6145" s="36"/>
    </row>
    <row r="6146" spans="10:10">
      <c r="J6146" s="36"/>
    </row>
    <row r="6147" spans="10:10">
      <c r="J6147" s="36"/>
    </row>
    <row r="6148" spans="10:10">
      <c r="J6148" s="36"/>
    </row>
    <row r="6149" spans="10:10">
      <c r="J6149" s="36"/>
    </row>
    <row r="6150" spans="10:10">
      <c r="J6150" s="36"/>
    </row>
    <row r="6151" spans="10:10">
      <c r="J6151" s="36"/>
    </row>
    <row r="6152" spans="10:10">
      <c r="J6152" s="36"/>
    </row>
    <row r="6153" spans="10:10">
      <c r="J6153" s="36"/>
    </row>
    <row r="6154" spans="10:10">
      <c r="J6154" s="36"/>
    </row>
    <row r="6155" spans="10:10">
      <c r="J6155" s="36"/>
    </row>
    <row r="6156" spans="10:10">
      <c r="J6156" s="36"/>
    </row>
    <row r="6157" spans="10:10">
      <c r="J6157" s="36"/>
    </row>
    <row r="6158" spans="10:10">
      <c r="J6158" s="36"/>
    </row>
    <row r="6159" spans="10:10">
      <c r="J6159" s="36"/>
    </row>
    <row r="6160" spans="10:10">
      <c r="J6160" s="36"/>
    </row>
    <row r="6161" spans="10:10">
      <c r="J6161" s="36"/>
    </row>
    <row r="6162" spans="10:10">
      <c r="J6162" s="36"/>
    </row>
    <row r="6163" spans="10:10">
      <c r="J6163" s="36"/>
    </row>
    <row r="6164" spans="10:10">
      <c r="J6164" s="36"/>
    </row>
    <row r="6165" spans="10:10">
      <c r="J6165" s="36"/>
    </row>
    <row r="6166" spans="10:10">
      <c r="J6166" s="36"/>
    </row>
    <row r="6167" spans="10:10">
      <c r="J6167" s="36"/>
    </row>
    <row r="6168" spans="10:10">
      <c r="J6168" s="36"/>
    </row>
    <row r="6169" spans="10:10">
      <c r="J6169" s="36"/>
    </row>
    <row r="6170" spans="10:10">
      <c r="J6170" s="36"/>
    </row>
    <row r="6171" spans="10:10">
      <c r="J6171" s="36"/>
    </row>
    <row r="6172" spans="10:10">
      <c r="J6172" s="36"/>
    </row>
    <row r="6173" spans="10:10">
      <c r="J6173" s="36"/>
    </row>
    <row r="6174" spans="10:10">
      <c r="J6174" s="36"/>
    </row>
    <row r="6175" spans="10:10">
      <c r="J6175" s="36"/>
    </row>
    <row r="6176" spans="10:10">
      <c r="J6176" s="36"/>
    </row>
    <row r="6177" spans="10:10">
      <c r="J6177" s="36"/>
    </row>
    <row r="6178" spans="10:10">
      <c r="J6178" s="36"/>
    </row>
    <row r="6179" spans="10:10">
      <c r="J6179" s="36"/>
    </row>
    <row r="6180" spans="10:10">
      <c r="J6180" s="36"/>
    </row>
    <row r="6181" spans="10:10">
      <c r="J6181" s="36"/>
    </row>
    <row r="6182" spans="10:10">
      <c r="J6182" s="36"/>
    </row>
    <row r="6183" spans="10:10">
      <c r="J6183" s="36"/>
    </row>
    <row r="6184" spans="10:10">
      <c r="J6184" s="36"/>
    </row>
    <row r="6185" spans="10:10">
      <c r="J6185" s="36"/>
    </row>
    <row r="6186" spans="10:10">
      <c r="J6186" s="36"/>
    </row>
    <row r="6187" spans="10:10">
      <c r="J6187" s="36"/>
    </row>
    <row r="6188" spans="10:10">
      <c r="J6188" s="36"/>
    </row>
    <row r="6189" spans="10:10">
      <c r="J6189" s="36"/>
    </row>
    <row r="6190" spans="10:10">
      <c r="J6190" s="36"/>
    </row>
    <row r="6191" spans="10:10">
      <c r="J6191" s="36"/>
    </row>
    <row r="6192" spans="10:10">
      <c r="J6192" s="36"/>
    </row>
    <row r="6193" spans="10:10">
      <c r="J6193" s="36"/>
    </row>
    <row r="6194" spans="10:10">
      <c r="J6194" s="36"/>
    </row>
    <row r="6195" spans="10:10">
      <c r="J6195" s="36"/>
    </row>
    <row r="6196" spans="10:10">
      <c r="J6196" s="36"/>
    </row>
    <row r="6197" spans="10:10">
      <c r="J6197" s="36"/>
    </row>
    <row r="6198" spans="10:10">
      <c r="J6198" s="36"/>
    </row>
    <row r="6199" spans="10:10">
      <c r="J6199" s="36"/>
    </row>
    <row r="6200" spans="10:10">
      <c r="J6200" s="36"/>
    </row>
    <row r="6201" spans="10:10">
      <c r="J6201" s="36"/>
    </row>
    <row r="6202" spans="10:10">
      <c r="J6202" s="36"/>
    </row>
    <row r="6203" spans="10:10">
      <c r="J6203" s="36"/>
    </row>
    <row r="6204" spans="10:10">
      <c r="J6204" s="36"/>
    </row>
    <row r="6205" spans="10:10">
      <c r="J6205" s="36"/>
    </row>
    <row r="6206" spans="10:10">
      <c r="J6206" s="36"/>
    </row>
    <row r="6207" spans="10:10">
      <c r="J6207" s="36"/>
    </row>
    <row r="6208" spans="10:10">
      <c r="J6208" s="36"/>
    </row>
    <row r="6209" spans="10:10">
      <c r="J6209" s="36"/>
    </row>
    <row r="6210" spans="10:10">
      <c r="J6210" s="36"/>
    </row>
    <row r="6211" spans="10:10">
      <c r="J6211" s="36"/>
    </row>
    <row r="6212" spans="10:10">
      <c r="J6212" s="36"/>
    </row>
    <row r="6213" spans="10:10">
      <c r="J6213" s="36"/>
    </row>
    <row r="6214" spans="10:10">
      <c r="J6214" s="36"/>
    </row>
    <row r="6215" spans="10:10">
      <c r="J6215" s="36"/>
    </row>
    <row r="6216" spans="10:10">
      <c r="J6216" s="36"/>
    </row>
    <row r="6217" spans="10:10">
      <c r="J6217" s="36"/>
    </row>
    <row r="6218" spans="10:10">
      <c r="J6218" s="36"/>
    </row>
    <row r="6219" spans="10:10">
      <c r="J6219" s="36"/>
    </row>
    <row r="6220" spans="10:10">
      <c r="J6220" s="36"/>
    </row>
    <row r="6221" spans="10:10">
      <c r="J6221" s="36"/>
    </row>
    <row r="6222" spans="10:10">
      <c r="J6222" s="36"/>
    </row>
    <row r="6223" spans="10:10">
      <c r="J6223" s="36"/>
    </row>
    <row r="6224" spans="10:10">
      <c r="J6224" s="36"/>
    </row>
    <row r="6225" spans="10:10">
      <c r="J6225" s="36"/>
    </row>
    <row r="6226" spans="10:10">
      <c r="J6226" s="36"/>
    </row>
    <row r="6227" spans="10:10">
      <c r="J6227" s="36"/>
    </row>
    <row r="6228" spans="10:10">
      <c r="J6228" s="36"/>
    </row>
    <row r="6229" spans="10:10">
      <c r="J6229" s="36"/>
    </row>
    <row r="6230" spans="10:10">
      <c r="J6230" s="36"/>
    </row>
    <row r="6231" spans="10:10">
      <c r="J6231" s="36"/>
    </row>
    <row r="6232" spans="10:10">
      <c r="J6232" s="36"/>
    </row>
    <row r="6233" spans="10:10">
      <c r="J6233" s="36"/>
    </row>
    <row r="6234" spans="10:10">
      <c r="J6234" s="36"/>
    </row>
    <row r="6235" spans="10:10">
      <c r="J6235" s="36"/>
    </row>
    <row r="6236" spans="10:10">
      <c r="J6236" s="36"/>
    </row>
    <row r="6237" spans="10:10">
      <c r="J6237" s="36"/>
    </row>
    <row r="6238" spans="10:10">
      <c r="J6238" s="36"/>
    </row>
    <row r="6239" spans="10:10">
      <c r="J6239" s="36"/>
    </row>
    <row r="6240" spans="10:10">
      <c r="J6240" s="36"/>
    </row>
    <row r="6241" spans="10:10">
      <c r="J6241" s="36"/>
    </row>
    <row r="6242" spans="10:10">
      <c r="J6242" s="36"/>
    </row>
    <row r="6243" spans="10:10">
      <c r="J6243" s="36"/>
    </row>
    <row r="6244" spans="10:10">
      <c r="J6244" s="36"/>
    </row>
    <row r="6245" spans="10:10">
      <c r="J6245" s="36"/>
    </row>
    <row r="6246" spans="10:10">
      <c r="J6246" s="36"/>
    </row>
    <row r="6247" spans="10:10">
      <c r="J6247" s="36"/>
    </row>
    <row r="6248" spans="10:10">
      <c r="J6248" s="36"/>
    </row>
    <row r="6249" spans="10:10">
      <c r="J6249" s="36"/>
    </row>
    <row r="6250" spans="10:10">
      <c r="J6250" s="36"/>
    </row>
    <row r="6251" spans="10:10">
      <c r="J6251" s="36"/>
    </row>
    <row r="6252" spans="10:10">
      <c r="J6252" s="36"/>
    </row>
    <row r="6253" spans="10:10">
      <c r="J6253" s="36"/>
    </row>
    <row r="6254" spans="10:10">
      <c r="J6254" s="36"/>
    </row>
    <row r="6255" spans="10:10">
      <c r="J6255" s="36"/>
    </row>
    <row r="6256" spans="10:10">
      <c r="J6256" s="36"/>
    </row>
    <row r="6257" spans="10:10">
      <c r="J6257" s="36"/>
    </row>
    <row r="6258" spans="10:10">
      <c r="J6258" s="36"/>
    </row>
    <row r="6259" spans="10:10">
      <c r="J6259" s="36"/>
    </row>
    <row r="6260" spans="10:10">
      <c r="J6260" s="36"/>
    </row>
    <row r="6261" spans="10:10">
      <c r="J6261" s="36"/>
    </row>
    <row r="6262" spans="10:10">
      <c r="J6262" s="36"/>
    </row>
    <row r="6263" spans="10:10">
      <c r="J6263" s="36"/>
    </row>
    <row r="6264" spans="10:10">
      <c r="J6264" s="36"/>
    </row>
    <row r="6265" spans="10:10">
      <c r="J6265" s="36"/>
    </row>
    <row r="6266" spans="10:10">
      <c r="J6266" s="36"/>
    </row>
    <row r="6267" spans="10:10">
      <c r="J6267" s="36"/>
    </row>
    <row r="6268" spans="10:10">
      <c r="J6268" s="36"/>
    </row>
    <row r="6269" spans="10:10">
      <c r="J6269" s="36"/>
    </row>
    <row r="6270" spans="10:10">
      <c r="J6270" s="36"/>
    </row>
    <row r="6271" spans="10:10">
      <c r="J6271" s="36"/>
    </row>
    <row r="6272" spans="10:10">
      <c r="J6272" s="36"/>
    </row>
    <row r="6273" spans="10:10">
      <c r="J6273" s="36"/>
    </row>
    <row r="6274" spans="10:10">
      <c r="J6274" s="36"/>
    </row>
    <row r="6275" spans="10:10">
      <c r="J6275" s="36"/>
    </row>
    <row r="6276" spans="10:10">
      <c r="J6276" s="36"/>
    </row>
    <row r="6277" spans="10:10">
      <c r="J6277" s="36"/>
    </row>
    <row r="6278" spans="10:10">
      <c r="J6278" s="36"/>
    </row>
    <row r="6279" spans="10:10">
      <c r="J6279" s="36"/>
    </row>
    <row r="6280" spans="10:10">
      <c r="J6280" s="36"/>
    </row>
    <row r="6281" spans="10:10">
      <c r="J6281" s="36"/>
    </row>
    <row r="6282" spans="10:10">
      <c r="J6282" s="36"/>
    </row>
    <row r="6283" spans="10:10">
      <c r="J6283" s="36"/>
    </row>
    <row r="6284" spans="10:10">
      <c r="J6284" s="36"/>
    </row>
    <row r="6285" spans="10:10">
      <c r="J6285" s="36"/>
    </row>
    <row r="6286" spans="10:10">
      <c r="J6286" s="36"/>
    </row>
    <row r="6287" spans="10:10">
      <c r="J6287" s="36"/>
    </row>
    <row r="6288" spans="10:10">
      <c r="J6288" s="36"/>
    </row>
    <row r="6289" spans="10:10">
      <c r="J6289" s="36"/>
    </row>
    <row r="6290" spans="10:10">
      <c r="J6290" s="36"/>
    </row>
    <row r="6291" spans="10:10">
      <c r="J6291" s="36"/>
    </row>
    <row r="6292" spans="10:10">
      <c r="J6292" s="36"/>
    </row>
    <row r="6293" spans="10:10">
      <c r="J6293" s="36"/>
    </row>
    <row r="6294" spans="10:10">
      <c r="J6294" s="36"/>
    </row>
    <row r="6295" spans="10:10">
      <c r="J6295" s="36"/>
    </row>
    <row r="6296" spans="10:10">
      <c r="J6296" s="36"/>
    </row>
    <row r="6297" spans="10:10">
      <c r="J6297" s="36"/>
    </row>
    <row r="6298" spans="10:10">
      <c r="J6298" s="36"/>
    </row>
    <row r="6299" spans="10:10">
      <c r="J6299" s="36"/>
    </row>
    <row r="6300" spans="10:10">
      <c r="J6300" s="36"/>
    </row>
    <row r="6301" spans="10:10">
      <c r="J6301" s="36"/>
    </row>
    <row r="6302" spans="10:10">
      <c r="J6302" s="36"/>
    </row>
    <row r="6303" spans="10:10">
      <c r="J6303" s="36"/>
    </row>
    <row r="6304" spans="10:10">
      <c r="J6304" s="36"/>
    </row>
    <row r="6305" spans="10:10">
      <c r="J6305" s="36"/>
    </row>
    <row r="6306" spans="10:10">
      <c r="J6306" s="36"/>
    </row>
    <row r="6307" spans="10:10">
      <c r="J6307" s="36"/>
    </row>
    <row r="6308" spans="10:10">
      <c r="J6308" s="36"/>
    </row>
    <row r="6309" spans="10:10">
      <c r="J6309" s="36"/>
    </row>
    <row r="6310" spans="10:10">
      <c r="J6310" s="36"/>
    </row>
    <row r="6311" spans="10:10">
      <c r="J6311" s="36"/>
    </row>
    <row r="6312" spans="10:10">
      <c r="J6312" s="36"/>
    </row>
    <row r="6313" spans="10:10">
      <c r="J6313" s="36"/>
    </row>
    <row r="6314" spans="10:10">
      <c r="J6314" s="36"/>
    </row>
    <row r="6315" spans="10:10">
      <c r="J6315" s="36"/>
    </row>
    <row r="6316" spans="10:10">
      <c r="J6316" s="36"/>
    </row>
    <row r="6317" spans="10:10">
      <c r="J6317" s="36"/>
    </row>
    <row r="6318" spans="10:10">
      <c r="J6318" s="36"/>
    </row>
    <row r="6319" spans="10:10">
      <c r="J6319" s="36"/>
    </row>
    <row r="6320" spans="10:10">
      <c r="J6320" s="36"/>
    </row>
    <row r="6321" spans="10:10">
      <c r="J6321" s="36"/>
    </row>
    <row r="6322" spans="10:10">
      <c r="J6322" s="36"/>
    </row>
    <row r="6323" spans="10:10">
      <c r="J6323" s="36"/>
    </row>
    <row r="6324" spans="10:10">
      <c r="J6324" s="36"/>
    </row>
    <row r="6325" spans="10:10">
      <c r="J6325" s="36"/>
    </row>
    <row r="6326" spans="10:10">
      <c r="J6326" s="36"/>
    </row>
    <row r="6327" spans="10:10">
      <c r="J6327" s="36"/>
    </row>
    <row r="6328" spans="10:10">
      <c r="J6328" s="36"/>
    </row>
    <row r="6329" spans="10:10">
      <c r="J6329" s="36"/>
    </row>
    <row r="6330" spans="10:10">
      <c r="J6330" s="36"/>
    </row>
    <row r="6331" spans="10:10">
      <c r="J6331" s="36"/>
    </row>
    <row r="6332" spans="10:10">
      <c r="J6332" s="36"/>
    </row>
    <row r="6333" spans="10:10">
      <c r="J6333" s="36"/>
    </row>
    <row r="6334" spans="10:10">
      <c r="J6334" s="36"/>
    </row>
    <row r="6335" spans="10:10">
      <c r="J6335" s="36"/>
    </row>
    <row r="6336" spans="10:10">
      <c r="J6336" s="36"/>
    </row>
    <row r="6337" spans="10:10">
      <c r="J6337" s="36"/>
    </row>
    <row r="6338" spans="10:10">
      <c r="J6338" s="36"/>
    </row>
    <row r="6339" spans="10:10">
      <c r="J6339" s="36"/>
    </row>
    <row r="6340" spans="10:10">
      <c r="J6340" s="36"/>
    </row>
    <row r="6341" spans="10:10">
      <c r="J6341" s="36"/>
    </row>
    <row r="6342" spans="10:10">
      <c r="J6342" s="36"/>
    </row>
    <row r="6343" spans="10:10">
      <c r="J6343" s="36"/>
    </row>
    <row r="6344" spans="10:10">
      <c r="J6344" s="36"/>
    </row>
    <row r="6345" spans="10:10">
      <c r="J6345" s="36"/>
    </row>
    <row r="6346" spans="10:10">
      <c r="J6346" s="36"/>
    </row>
    <row r="6347" spans="10:10">
      <c r="J6347" s="36"/>
    </row>
    <row r="6348" spans="10:10">
      <c r="J6348" s="36"/>
    </row>
    <row r="6349" spans="10:10">
      <c r="J6349" s="36"/>
    </row>
    <row r="6350" spans="10:10">
      <c r="J6350" s="36"/>
    </row>
    <row r="6351" spans="10:10">
      <c r="J6351" s="36"/>
    </row>
    <row r="6352" spans="10:10">
      <c r="J6352" s="36"/>
    </row>
    <row r="6353" spans="10:10">
      <c r="J6353" s="36"/>
    </row>
    <row r="6354" spans="10:10">
      <c r="J6354" s="36"/>
    </row>
    <row r="6355" spans="10:10">
      <c r="J6355" s="36"/>
    </row>
    <row r="6356" spans="10:10">
      <c r="J6356" s="36"/>
    </row>
    <row r="6357" spans="10:10">
      <c r="J6357" s="36"/>
    </row>
    <row r="6358" spans="10:10">
      <c r="J6358" s="36"/>
    </row>
    <row r="6359" spans="10:10">
      <c r="J6359" s="36"/>
    </row>
    <row r="6360" spans="10:10">
      <c r="J6360" s="36"/>
    </row>
    <row r="6361" spans="10:10">
      <c r="J6361" s="36"/>
    </row>
    <row r="6362" spans="10:10">
      <c r="J6362" s="36"/>
    </row>
    <row r="6363" spans="10:10">
      <c r="J6363" s="36"/>
    </row>
    <row r="6364" spans="10:10">
      <c r="J6364" s="36"/>
    </row>
    <row r="6365" spans="10:10">
      <c r="J6365" s="36"/>
    </row>
    <row r="6366" spans="10:10">
      <c r="J6366" s="36"/>
    </row>
    <row r="6367" spans="10:10">
      <c r="J6367" s="36"/>
    </row>
    <row r="6368" spans="10:10">
      <c r="J6368" s="36"/>
    </row>
    <row r="6369" spans="10:10">
      <c r="J6369" s="36"/>
    </row>
    <row r="6370" spans="10:10">
      <c r="J6370" s="36"/>
    </row>
    <row r="6371" spans="10:10">
      <c r="J6371" s="36"/>
    </row>
    <row r="6372" spans="10:10">
      <c r="J6372" s="36"/>
    </row>
    <row r="6373" spans="10:10">
      <c r="J6373" s="36"/>
    </row>
    <row r="6374" spans="10:10">
      <c r="J6374" s="36"/>
    </row>
    <row r="6375" spans="10:10">
      <c r="J6375" s="36"/>
    </row>
    <row r="6376" spans="10:10">
      <c r="J6376" s="36"/>
    </row>
    <row r="6377" spans="10:10">
      <c r="J6377" s="36"/>
    </row>
    <row r="6378" spans="10:10">
      <c r="J6378" s="36"/>
    </row>
    <row r="6379" spans="10:10">
      <c r="J6379" s="36"/>
    </row>
    <row r="6380" spans="10:10">
      <c r="J6380" s="36"/>
    </row>
    <row r="6381" spans="10:10">
      <c r="J6381" s="36"/>
    </row>
    <row r="6382" spans="10:10">
      <c r="J6382" s="36"/>
    </row>
    <row r="6383" spans="10:10">
      <c r="J6383" s="36"/>
    </row>
    <row r="6384" spans="10:10">
      <c r="J6384" s="36"/>
    </row>
    <row r="6385" spans="10:10">
      <c r="J6385" s="36"/>
    </row>
    <row r="6386" spans="10:10">
      <c r="J6386" s="36"/>
    </row>
    <row r="6387" spans="10:10">
      <c r="J6387" s="36"/>
    </row>
    <row r="6388" spans="10:10">
      <c r="J6388" s="36"/>
    </row>
    <row r="6389" spans="10:10">
      <c r="J6389" s="36"/>
    </row>
    <row r="6390" spans="10:10">
      <c r="J6390" s="36"/>
    </row>
    <row r="6391" spans="10:10">
      <c r="J6391" s="36"/>
    </row>
    <row r="6392" spans="10:10">
      <c r="J6392" s="36"/>
    </row>
    <row r="6393" spans="10:10">
      <c r="J6393" s="36"/>
    </row>
    <row r="6394" spans="10:10">
      <c r="J6394" s="36"/>
    </row>
    <row r="6395" spans="10:10">
      <c r="J6395" s="36"/>
    </row>
    <row r="6396" spans="10:10">
      <c r="J6396" s="36"/>
    </row>
    <row r="6397" spans="10:10">
      <c r="J6397" s="36"/>
    </row>
    <row r="6398" spans="10:10">
      <c r="J6398" s="36"/>
    </row>
    <row r="6399" spans="10:10">
      <c r="J6399" s="36"/>
    </row>
    <row r="6400" spans="10:10">
      <c r="J6400" s="36"/>
    </row>
    <row r="6401" spans="10:10">
      <c r="J6401" s="36"/>
    </row>
    <row r="6402" spans="10:10">
      <c r="J6402" s="36"/>
    </row>
    <row r="6403" spans="10:10">
      <c r="J6403" s="36"/>
    </row>
    <row r="6404" spans="10:10">
      <c r="J6404" s="36"/>
    </row>
    <row r="6405" spans="10:10">
      <c r="J6405" s="36"/>
    </row>
    <row r="6406" spans="10:10">
      <c r="J6406" s="36"/>
    </row>
    <row r="6407" spans="10:10">
      <c r="J6407" s="36"/>
    </row>
    <row r="6408" spans="10:10">
      <c r="J6408" s="36"/>
    </row>
    <row r="6409" spans="10:10">
      <c r="J6409" s="36"/>
    </row>
    <row r="6410" spans="10:10">
      <c r="J6410" s="36"/>
    </row>
    <row r="6411" spans="10:10">
      <c r="J6411" s="36"/>
    </row>
    <row r="6412" spans="10:10">
      <c r="J6412" s="36"/>
    </row>
    <row r="6413" spans="10:10">
      <c r="J6413" s="36"/>
    </row>
    <row r="6414" spans="10:10">
      <c r="J6414" s="36"/>
    </row>
    <row r="6415" spans="10:10">
      <c r="J6415" s="36"/>
    </row>
    <row r="6416" spans="10:10">
      <c r="J6416" s="36"/>
    </row>
    <row r="6417" spans="10:10">
      <c r="J6417" s="36"/>
    </row>
    <row r="6418" spans="10:10">
      <c r="J6418" s="36"/>
    </row>
    <row r="6419" spans="10:10">
      <c r="J6419" s="36"/>
    </row>
    <row r="6420" spans="10:10">
      <c r="J6420" s="36"/>
    </row>
    <row r="6421" spans="10:10">
      <c r="J6421" s="36"/>
    </row>
    <row r="6422" spans="10:10">
      <c r="J6422" s="36"/>
    </row>
    <row r="6423" spans="10:10">
      <c r="J6423" s="36"/>
    </row>
    <row r="6424" spans="10:10">
      <c r="J6424" s="36"/>
    </row>
    <row r="6425" spans="10:10">
      <c r="J6425" s="36"/>
    </row>
    <row r="6426" spans="10:10">
      <c r="J6426" s="36"/>
    </row>
    <row r="6427" spans="10:10">
      <c r="J6427" s="36"/>
    </row>
    <row r="6428" spans="10:10">
      <c r="J6428" s="36"/>
    </row>
    <row r="6429" spans="10:10">
      <c r="J6429" s="36"/>
    </row>
    <row r="6430" spans="10:10">
      <c r="J6430" s="36"/>
    </row>
    <row r="6431" spans="10:10">
      <c r="J6431" s="36"/>
    </row>
    <row r="6432" spans="10:10">
      <c r="J6432" s="36"/>
    </row>
    <row r="6433" spans="10:10">
      <c r="J6433" s="36"/>
    </row>
    <row r="6434" spans="10:10">
      <c r="J6434" s="36"/>
    </row>
    <row r="6435" spans="10:10">
      <c r="J6435" s="36"/>
    </row>
    <row r="6436" spans="10:10">
      <c r="J6436" s="36"/>
    </row>
    <row r="6437" spans="10:10">
      <c r="J6437" s="36"/>
    </row>
    <row r="6438" spans="10:10">
      <c r="J6438" s="36"/>
    </row>
    <row r="6439" spans="10:10">
      <c r="J6439" s="36"/>
    </row>
    <row r="6440" spans="10:10">
      <c r="J6440" s="36"/>
    </row>
    <row r="6441" spans="10:10">
      <c r="J6441" s="36"/>
    </row>
    <row r="6442" spans="10:10">
      <c r="J6442" s="36"/>
    </row>
    <row r="6443" spans="10:10">
      <c r="J6443" s="36"/>
    </row>
    <row r="6444" spans="10:10">
      <c r="J6444" s="36"/>
    </row>
    <row r="6445" spans="10:10">
      <c r="J6445" s="36"/>
    </row>
    <row r="6446" spans="10:10">
      <c r="J6446" s="36"/>
    </row>
    <row r="6447" spans="10:10">
      <c r="J6447" s="36"/>
    </row>
    <row r="6448" spans="10:10">
      <c r="J6448" s="36"/>
    </row>
    <row r="6449" spans="10:10">
      <c r="J6449" s="36"/>
    </row>
    <row r="6450" spans="10:10">
      <c r="J6450" s="36"/>
    </row>
    <row r="6451" spans="10:10">
      <c r="J6451" s="36"/>
    </row>
    <row r="6452" spans="10:10">
      <c r="J6452" s="36"/>
    </row>
    <row r="6453" spans="10:10">
      <c r="J6453" s="36"/>
    </row>
    <row r="6454" spans="10:10">
      <c r="J6454" s="36"/>
    </row>
    <row r="6455" spans="10:10">
      <c r="J6455" s="36"/>
    </row>
    <row r="6456" spans="10:10">
      <c r="J6456" s="36"/>
    </row>
    <row r="6457" spans="10:10">
      <c r="J6457" s="36"/>
    </row>
    <row r="6458" spans="10:10">
      <c r="J6458" s="36"/>
    </row>
    <row r="6459" spans="10:10">
      <c r="J6459" s="36"/>
    </row>
    <row r="6460" spans="10:10">
      <c r="J6460" s="36"/>
    </row>
    <row r="6461" spans="10:10">
      <c r="J6461" s="36"/>
    </row>
    <row r="6462" spans="10:10">
      <c r="J6462" s="36"/>
    </row>
    <row r="6463" spans="10:10">
      <c r="J6463" s="36"/>
    </row>
    <row r="6464" spans="10:10">
      <c r="J6464" s="36"/>
    </row>
    <row r="6465" spans="10:10">
      <c r="J6465" s="36"/>
    </row>
    <row r="6466" spans="10:10">
      <c r="J6466" s="36"/>
    </row>
    <row r="6467" spans="10:10">
      <c r="J6467" s="36"/>
    </row>
    <row r="6468" spans="10:10">
      <c r="J6468" s="36"/>
    </row>
    <row r="6469" spans="10:10">
      <c r="J6469" s="36"/>
    </row>
    <row r="6470" spans="10:10">
      <c r="J6470" s="36"/>
    </row>
    <row r="6471" spans="10:10">
      <c r="J6471" s="36"/>
    </row>
    <row r="6472" spans="10:10">
      <c r="J6472" s="36"/>
    </row>
    <row r="6473" spans="10:10">
      <c r="J6473" s="36"/>
    </row>
    <row r="6474" spans="10:10">
      <c r="J6474" s="36"/>
    </row>
    <row r="6475" spans="10:10">
      <c r="J6475" s="36"/>
    </row>
    <row r="6476" spans="10:10">
      <c r="J6476" s="36"/>
    </row>
    <row r="6477" spans="10:10">
      <c r="J6477" s="36"/>
    </row>
    <row r="6478" spans="10:10">
      <c r="J6478" s="36"/>
    </row>
    <row r="6479" spans="10:10">
      <c r="J6479" s="36"/>
    </row>
    <row r="6480" spans="10:10">
      <c r="J6480" s="36"/>
    </row>
    <row r="6481" spans="10:10">
      <c r="J6481" s="36"/>
    </row>
    <row r="6482" spans="10:10">
      <c r="J6482" s="36"/>
    </row>
    <row r="6483" spans="10:10">
      <c r="J6483" s="36"/>
    </row>
    <row r="6484" spans="10:10">
      <c r="J6484" s="36"/>
    </row>
    <row r="6485" spans="10:10">
      <c r="J6485" s="36"/>
    </row>
    <row r="6486" spans="10:10">
      <c r="J6486" s="36"/>
    </row>
    <row r="6487" spans="10:10">
      <c r="J6487" s="36"/>
    </row>
    <row r="6488" spans="10:10">
      <c r="J6488" s="36"/>
    </row>
    <row r="6489" spans="10:10">
      <c r="J6489" s="36"/>
    </row>
    <row r="6490" spans="10:10">
      <c r="J6490" s="36"/>
    </row>
    <row r="6491" spans="10:10">
      <c r="J6491" s="36"/>
    </row>
    <row r="6492" spans="10:10">
      <c r="J6492" s="36"/>
    </row>
    <row r="6493" spans="10:10">
      <c r="J6493" s="36"/>
    </row>
    <row r="6494" spans="10:10">
      <c r="J6494" s="36"/>
    </row>
    <row r="6495" spans="10:10">
      <c r="J6495" s="36"/>
    </row>
    <row r="6496" spans="10:10">
      <c r="J6496" s="36"/>
    </row>
    <row r="6497" spans="10:10">
      <c r="J6497" s="36"/>
    </row>
    <row r="6498" spans="10:10">
      <c r="J6498" s="36"/>
    </row>
    <row r="6499" spans="10:10">
      <c r="J6499" s="36"/>
    </row>
    <row r="6500" spans="10:10">
      <c r="J6500" s="36"/>
    </row>
    <row r="6501" spans="10:10">
      <c r="J6501" s="36"/>
    </row>
    <row r="6502" spans="10:10">
      <c r="J6502" s="36"/>
    </row>
    <row r="6503" spans="10:10">
      <c r="J6503" s="36"/>
    </row>
    <row r="6504" spans="10:10">
      <c r="J6504" s="36"/>
    </row>
    <row r="6505" spans="10:10">
      <c r="J6505" s="36"/>
    </row>
    <row r="6506" spans="10:10">
      <c r="J6506" s="36"/>
    </row>
    <row r="6507" spans="10:10">
      <c r="J6507" s="36"/>
    </row>
    <row r="6508" spans="10:10">
      <c r="J6508" s="36"/>
    </row>
    <row r="6509" spans="10:10">
      <c r="J6509" s="36"/>
    </row>
    <row r="6510" spans="10:10">
      <c r="J6510" s="36"/>
    </row>
    <row r="6511" spans="10:10">
      <c r="J6511" s="36"/>
    </row>
    <row r="6512" spans="10:10">
      <c r="J6512" s="36"/>
    </row>
    <row r="6513" spans="10:10">
      <c r="J6513" s="36"/>
    </row>
    <row r="6514" spans="10:10">
      <c r="J6514" s="36"/>
    </row>
    <row r="6515" spans="10:10">
      <c r="J6515" s="36"/>
    </row>
    <row r="6516" spans="10:10">
      <c r="J6516" s="36"/>
    </row>
    <row r="6517" spans="10:10">
      <c r="J6517" s="36"/>
    </row>
    <row r="6518" spans="10:10">
      <c r="J6518" s="36"/>
    </row>
    <row r="6519" spans="10:10">
      <c r="J6519" s="36"/>
    </row>
    <row r="6520" spans="10:10">
      <c r="J6520" s="36"/>
    </row>
    <row r="6521" spans="10:10">
      <c r="J6521" s="36"/>
    </row>
    <row r="6522" spans="10:10">
      <c r="J6522" s="36"/>
    </row>
    <row r="6523" spans="10:10">
      <c r="J6523" s="36"/>
    </row>
    <row r="6524" spans="10:10">
      <c r="J6524" s="36"/>
    </row>
    <row r="6525" spans="10:10">
      <c r="J6525" s="36"/>
    </row>
    <row r="6526" spans="10:10">
      <c r="J6526" s="36"/>
    </row>
    <row r="6527" spans="10:10">
      <c r="J6527" s="36"/>
    </row>
    <row r="6528" spans="10:10">
      <c r="J6528" s="36"/>
    </row>
    <row r="6529" spans="10:10">
      <c r="J6529" s="36"/>
    </row>
    <row r="6530" spans="10:10">
      <c r="J6530" s="36"/>
    </row>
    <row r="6531" spans="10:10">
      <c r="J6531" s="36"/>
    </row>
    <row r="6532" spans="10:10">
      <c r="J6532" s="36"/>
    </row>
    <row r="6533" spans="10:10">
      <c r="J6533" s="36"/>
    </row>
    <row r="6534" spans="10:10">
      <c r="J6534" s="36"/>
    </row>
    <row r="6535" spans="10:10">
      <c r="J6535" s="36"/>
    </row>
    <row r="6536" spans="10:10">
      <c r="J6536" s="36"/>
    </row>
    <row r="6537" spans="10:10">
      <c r="J6537" s="36"/>
    </row>
    <row r="6538" spans="10:10">
      <c r="J6538" s="36"/>
    </row>
    <row r="6539" spans="10:10">
      <c r="J6539" s="36"/>
    </row>
    <row r="6540" spans="10:10">
      <c r="J6540" s="36"/>
    </row>
    <row r="6541" spans="10:10">
      <c r="J6541" s="36"/>
    </row>
    <row r="6542" spans="10:10">
      <c r="J6542" s="36"/>
    </row>
    <row r="6543" spans="10:10">
      <c r="J6543" s="36"/>
    </row>
    <row r="6544" spans="10:10">
      <c r="J6544" s="36"/>
    </row>
    <row r="6545" spans="10:10">
      <c r="J6545" s="36"/>
    </row>
    <row r="6546" spans="10:10">
      <c r="J6546" s="36"/>
    </row>
    <row r="6547" spans="10:10">
      <c r="J6547" s="36"/>
    </row>
    <row r="6548" spans="10:10">
      <c r="J6548" s="36"/>
    </row>
    <row r="6549" spans="10:10">
      <c r="J6549" s="36"/>
    </row>
    <row r="6550" spans="10:10">
      <c r="J6550" s="36"/>
    </row>
    <row r="6551" spans="10:10">
      <c r="J6551" s="36"/>
    </row>
    <row r="6552" spans="10:10">
      <c r="J6552" s="36"/>
    </row>
    <row r="6553" spans="10:10">
      <c r="J6553" s="36"/>
    </row>
    <row r="6554" spans="10:10">
      <c r="J6554" s="36"/>
    </row>
    <row r="6555" spans="10:10">
      <c r="J6555" s="36"/>
    </row>
    <row r="6556" spans="10:10">
      <c r="J6556" s="36"/>
    </row>
    <row r="6557" spans="10:10">
      <c r="J6557" s="36"/>
    </row>
    <row r="6558" spans="10:10">
      <c r="J6558" s="36"/>
    </row>
    <row r="6559" spans="10:10">
      <c r="J6559" s="36"/>
    </row>
    <row r="6560" spans="10:10">
      <c r="J6560" s="36"/>
    </row>
    <row r="6561" spans="10:10">
      <c r="J6561" s="36"/>
    </row>
    <row r="6562" spans="10:10">
      <c r="J6562" s="36"/>
    </row>
    <row r="6563" spans="10:10">
      <c r="J6563" s="36"/>
    </row>
    <row r="6564" spans="10:10">
      <c r="J6564" s="36"/>
    </row>
    <row r="6565" spans="10:10">
      <c r="J6565" s="36"/>
    </row>
    <row r="6566" spans="10:10">
      <c r="J6566" s="36"/>
    </row>
    <row r="6567" spans="10:10">
      <c r="J6567" s="36"/>
    </row>
    <row r="6568" spans="10:10">
      <c r="J6568" s="36"/>
    </row>
    <row r="6569" spans="10:10">
      <c r="J6569" s="36"/>
    </row>
    <row r="6570" spans="10:10">
      <c r="J6570" s="36"/>
    </row>
    <row r="6571" spans="10:10">
      <c r="J6571" s="36"/>
    </row>
    <row r="6572" spans="10:10">
      <c r="J6572" s="36"/>
    </row>
    <row r="6573" spans="10:10">
      <c r="J6573" s="36"/>
    </row>
    <row r="6574" spans="10:10">
      <c r="J6574" s="36"/>
    </row>
    <row r="6575" spans="10:10">
      <c r="J6575" s="36"/>
    </row>
    <row r="6576" spans="10:10">
      <c r="J6576" s="36"/>
    </row>
    <row r="6577" spans="10:10">
      <c r="J6577" s="36"/>
    </row>
    <row r="6578" spans="10:10">
      <c r="J6578" s="36"/>
    </row>
    <row r="6579" spans="10:10">
      <c r="J6579" s="36"/>
    </row>
    <row r="6580" spans="10:10">
      <c r="J6580" s="36"/>
    </row>
    <row r="6581" spans="10:10">
      <c r="J6581" s="36"/>
    </row>
    <row r="6582" spans="10:10">
      <c r="J6582" s="36"/>
    </row>
    <row r="6583" spans="10:10">
      <c r="J6583" s="36"/>
    </row>
    <row r="6584" spans="10:10">
      <c r="J6584" s="36"/>
    </row>
    <row r="6585" spans="10:10">
      <c r="J6585" s="36"/>
    </row>
    <row r="6586" spans="10:10">
      <c r="J6586" s="36"/>
    </row>
    <row r="6587" spans="10:10">
      <c r="J6587" s="36"/>
    </row>
    <row r="6588" spans="10:10">
      <c r="J6588" s="36"/>
    </row>
    <row r="6589" spans="10:10">
      <c r="J6589" s="36"/>
    </row>
    <row r="6590" spans="10:10">
      <c r="J6590" s="36"/>
    </row>
    <row r="6591" spans="10:10">
      <c r="J6591" s="36"/>
    </row>
    <row r="6592" spans="10:10">
      <c r="J6592" s="36"/>
    </row>
    <row r="6593" spans="10:10">
      <c r="J6593" s="36"/>
    </row>
    <row r="6594" spans="10:10">
      <c r="J6594" s="36"/>
    </row>
    <row r="6595" spans="10:10">
      <c r="J6595" s="36"/>
    </row>
    <row r="6596" spans="10:10">
      <c r="J6596" s="36"/>
    </row>
    <row r="6597" spans="10:10">
      <c r="J6597" s="36"/>
    </row>
    <row r="6598" spans="10:10">
      <c r="J6598" s="36"/>
    </row>
    <row r="6599" spans="10:10">
      <c r="J6599" s="36"/>
    </row>
    <row r="6600" spans="10:10">
      <c r="J6600" s="36"/>
    </row>
    <row r="6601" spans="10:10">
      <c r="J6601" s="36"/>
    </row>
    <row r="6602" spans="10:10">
      <c r="J6602" s="36"/>
    </row>
    <row r="6603" spans="10:10">
      <c r="J6603" s="36"/>
    </row>
    <row r="6604" spans="10:10">
      <c r="J6604" s="36"/>
    </row>
    <row r="6605" spans="10:10">
      <c r="J6605" s="36"/>
    </row>
    <row r="6606" spans="10:10">
      <c r="J6606" s="36"/>
    </row>
    <row r="6607" spans="10:10">
      <c r="J6607" s="36"/>
    </row>
    <row r="6608" spans="10:10">
      <c r="J6608" s="36"/>
    </row>
    <row r="6609" spans="10:10">
      <c r="J6609" s="36"/>
    </row>
    <row r="6610" spans="10:10">
      <c r="J6610" s="36"/>
    </row>
    <row r="6611" spans="10:10">
      <c r="J6611" s="36"/>
    </row>
    <row r="6612" spans="10:10">
      <c r="J6612" s="36"/>
    </row>
    <row r="6613" spans="10:10">
      <c r="J6613" s="36"/>
    </row>
    <row r="6614" spans="10:10">
      <c r="J6614" s="36"/>
    </row>
    <row r="6615" spans="10:10">
      <c r="J6615" s="36"/>
    </row>
    <row r="6616" spans="10:10">
      <c r="J6616" s="36"/>
    </row>
    <row r="6617" spans="10:10">
      <c r="J6617" s="36"/>
    </row>
    <row r="6618" spans="10:10">
      <c r="J6618" s="36"/>
    </row>
    <row r="6619" spans="10:10">
      <c r="J6619" s="36"/>
    </row>
    <row r="6620" spans="10:10">
      <c r="J6620" s="36"/>
    </row>
    <row r="6621" spans="10:10">
      <c r="J6621" s="36"/>
    </row>
    <row r="6622" spans="10:10">
      <c r="J6622" s="36"/>
    </row>
    <row r="6623" spans="10:10">
      <c r="J6623" s="36"/>
    </row>
    <row r="6624" spans="10:10">
      <c r="J6624" s="36"/>
    </row>
    <row r="6625" spans="10:10">
      <c r="J6625" s="36"/>
    </row>
    <row r="6626" spans="10:10">
      <c r="J6626" s="36"/>
    </row>
    <row r="6627" spans="10:10">
      <c r="J6627" s="36"/>
    </row>
    <row r="6628" spans="10:10">
      <c r="J6628" s="36"/>
    </row>
    <row r="6629" spans="10:10">
      <c r="J6629" s="36"/>
    </row>
    <row r="6630" spans="10:10">
      <c r="J6630" s="36"/>
    </row>
    <row r="6631" spans="10:10">
      <c r="J6631" s="36"/>
    </row>
    <row r="6632" spans="10:10">
      <c r="J6632" s="36"/>
    </row>
    <row r="6633" spans="10:10">
      <c r="J6633" s="36"/>
    </row>
    <row r="6634" spans="10:10">
      <c r="J6634" s="36"/>
    </row>
    <row r="6635" spans="10:10">
      <c r="J6635" s="36"/>
    </row>
    <row r="6636" spans="10:10">
      <c r="J6636" s="36"/>
    </row>
    <row r="6637" spans="10:10">
      <c r="J6637" s="36"/>
    </row>
    <row r="6638" spans="10:10">
      <c r="J6638" s="36"/>
    </row>
    <row r="6639" spans="10:10">
      <c r="J6639" s="36"/>
    </row>
    <row r="6640" spans="10:10">
      <c r="J6640" s="36"/>
    </row>
    <row r="6641" spans="10:10">
      <c r="J6641" s="36"/>
    </row>
    <row r="6642" spans="10:10">
      <c r="J6642" s="36"/>
    </row>
    <row r="6643" spans="10:10">
      <c r="J6643" s="36"/>
    </row>
    <row r="6644" spans="10:10">
      <c r="J6644" s="36"/>
    </row>
    <row r="6645" spans="10:10">
      <c r="J6645" s="36"/>
    </row>
    <row r="6646" spans="10:10">
      <c r="J6646" s="36"/>
    </row>
    <row r="6647" spans="10:10">
      <c r="J6647" s="36"/>
    </row>
    <row r="6648" spans="10:10">
      <c r="J6648" s="36"/>
    </row>
    <row r="6649" spans="10:10">
      <c r="J6649" s="36"/>
    </row>
    <row r="6650" spans="10:10">
      <c r="J6650" s="36"/>
    </row>
    <row r="6651" spans="10:10">
      <c r="J6651" s="36"/>
    </row>
    <row r="6652" spans="10:10">
      <c r="J6652" s="36"/>
    </row>
    <row r="6653" spans="10:10">
      <c r="J6653" s="36"/>
    </row>
    <row r="6654" spans="10:10">
      <c r="J6654" s="36"/>
    </row>
    <row r="6655" spans="10:10">
      <c r="J6655" s="36"/>
    </row>
    <row r="6656" spans="10:10">
      <c r="J6656" s="36"/>
    </row>
    <row r="6657" spans="10:10">
      <c r="J6657" s="36"/>
    </row>
    <row r="6658" spans="10:10">
      <c r="J6658" s="36"/>
    </row>
    <row r="6659" spans="10:10">
      <c r="J6659" s="36"/>
    </row>
    <row r="6660" spans="10:10">
      <c r="J6660" s="36"/>
    </row>
    <row r="6661" spans="10:10">
      <c r="J6661" s="36"/>
    </row>
    <row r="6662" spans="10:10">
      <c r="J6662" s="36"/>
    </row>
    <row r="6663" spans="10:10">
      <c r="J6663" s="36"/>
    </row>
    <row r="6664" spans="10:10">
      <c r="J6664" s="36"/>
    </row>
    <row r="6665" spans="10:10">
      <c r="J6665" s="36"/>
    </row>
    <row r="6666" spans="10:10">
      <c r="J6666" s="36"/>
    </row>
    <row r="6667" spans="10:10">
      <c r="J6667" s="36"/>
    </row>
    <row r="6668" spans="10:10">
      <c r="J6668" s="36"/>
    </row>
    <row r="6669" spans="10:10">
      <c r="J6669" s="36"/>
    </row>
    <row r="6670" spans="10:10">
      <c r="J6670" s="36"/>
    </row>
    <row r="6671" spans="10:10">
      <c r="J6671" s="36"/>
    </row>
    <row r="6672" spans="10:10">
      <c r="J6672" s="36"/>
    </row>
    <row r="6673" spans="10:10">
      <c r="J6673" s="36"/>
    </row>
    <row r="6674" spans="10:10">
      <c r="J6674" s="36"/>
    </row>
    <row r="6675" spans="10:10">
      <c r="J6675" s="36"/>
    </row>
    <row r="6676" spans="10:10">
      <c r="J6676" s="36"/>
    </row>
    <row r="6677" spans="10:10">
      <c r="J6677" s="36"/>
    </row>
    <row r="6678" spans="10:10">
      <c r="J6678" s="36"/>
    </row>
    <row r="6679" spans="10:10">
      <c r="J6679" s="36"/>
    </row>
    <row r="6680" spans="10:10">
      <c r="J6680" s="36"/>
    </row>
    <row r="6681" spans="10:10">
      <c r="J6681" s="36"/>
    </row>
    <row r="6682" spans="10:10">
      <c r="J6682" s="36"/>
    </row>
    <row r="6683" spans="10:10">
      <c r="J6683" s="36"/>
    </row>
    <row r="6684" spans="10:10">
      <c r="J6684" s="36"/>
    </row>
    <row r="6685" spans="10:10">
      <c r="J6685" s="36"/>
    </row>
    <row r="6686" spans="10:10">
      <c r="J6686" s="36"/>
    </row>
    <row r="6687" spans="10:10">
      <c r="J6687" s="36"/>
    </row>
    <row r="6688" spans="10:10">
      <c r="J6688" s="36"/>
    </row>
    <row r="6689" spans="10:10">
      <c r="J6689" s="36"/>
    </row>
    <row r="6690" spans="10:10">
      <c r="J6690" s="36"/>
    </row>
    <row r="6691" spans="10:10">
      <c r="J6691" s="36"/>
    </row>
    <row r="6692" spans="10:10">
      <c r="J6692" s="36"/>
    </row>
    <row r="6693" spans="10:10">
      <c r="J6693" s="36"/>
    </row>
    <row r="6694" spans="10:10">
      <c r="J6694" s="36"/>
    </row>
    <row r="6695" spans="10:10">
      <c r="J6695" s="36"/>
    </row>
    <row r="6696" spans="10:10">
      <c r="J6696" s="36"/>
    </row>
    <row r="6697" spans="10:10">
      <c r="J6697" s="36"/>
    </row>
    <row r="6698" spans="10:10">
      <c r="J6698" s="36"/>
    </row>
    <row r="6699" spans="10:10">
      <c r="J6699" s="36"/>
    </row>
    <row r="6700" spans="10:10">
      <c r="J6700" s="36"/>
    </row>
    <row r="6701" spans="10:10">
      <c r="J6701" s="36"/>
    </row>
    <row r="6702" spans="10:10">
      <c r="J6702" s="36"/>
    </row>
    <row r="6703" spans="10:10">
      <c r="J6703" s="36"/>
    </row>
    <row r="6704" spans="10:10">
      <c r="J6704" s="36"/>
    </row>
    <row r="6705" spans="10:10">
      <c r="J6705" s="36"/>
    </row>
    <row r="6706" spans="10:10">
      <c r="J6706" s="36"/>
    </row>
    <row r="6707" spans="10:10">
      <c r="J6707" s="36"/>
    </row>
    <row r="6708" spans="10:10">
      <c r="J6708" s="36"/>
    </row>
    <row r="6709" spans="10:10">
      <c r="J6709" s="36"/>
    </row>
    <row r="6710" spans="10:10">
      <c r="J6710" s="36"/>
    </row>
    <row r="6711" spans="10:10">
      <c r="J6711" s="36"/>
    </row>
    <row r="6712" spans="10:10">
      <c r="J6712" s="36"/>
    </row>
    <row r="6713" spans="10:10">
      <c r="J6713" s="36"/>
    </row>
    <row r="6714" spans="10:10">
      <c r="J6714" s="36"/>
    </row>
    <row r="6715" spans="10:10">
      <c r="J6715" s="36"/>
    </row>
    <row r="6716" spans="10:10">
      <c r="J6716" s="36"/>
    </row>
    <row r="6717" spans="10:10">
      <c r="J6717" s="36"/>
    </row>
    <row r="6718" spans="10:10">
      <c r="J6718" s="36"/>
    </row>
    <row r="6719" spans="10:10">
      <c r="J6719" s="36"/>
    </row>
    <row r="6720" spans="10:10">
      <c r="J6720" s="36"/>
    </row>
    <row r="6721" spans="10:10">
      <c r="J6721" s="36"/>
    </row>
    <row r="6722" spans="10:10">
      <c r="J6722" s="36"/>
    </row>
    <row r="6723" spans="10:10">
      <c r="J6723" s="36"/>
    </row>
    <row r="6724" spans="10:10">
      <c r="J6724" s="36"/>
    </row>
    <row r="6725" spans="10:10">
      <c r="J6725" s="36"/>
    </row>
    <row r="6726" spans="10:10">
      <c r="J6726" s="36"/>
    </row>
    <row r="6727" spans="10:10">
      <c r="J6727" s="36"/>
    </row>
    <row r="6728" spans="10:10">
      <c r="J6728" s="36"/>
    </row>
    <row r="6729" spans="10:10">
      <c r="J6729" s="36"/>
    </row>
    <row r="6730" spans="10:10">
      <c r="J6730" s="36"/>
    </row>
    <row r="6731" spans="10:10">
      <c r="J6731" s="36"/>
    </row>
    <row r="6732" spans="10:10">
      <c r="J6732" s="36"/>
    </row>
    <row r="6733" spans="10:10">
      <c r="J6733" s="36"/>
    </row>
    <row r="6734" spans="10:10">
      <c r="J6734" s="36"/>
    </row>
    <row r="6735" spans="10:10">
      <c r="J6735" s="36"/>
    </row>
    <row r="6736" spans="10:10">
      <c r="J6736" s="36"/>
    </row>
    <row r="6737" spans="10:10">
      <c r="J6737" s="36"/>
    </row>
    <row r="6738" spans="10:10">
      <c r="J6738" s="36"/>
    </row>
    <row r="6739" spans="10:10">
      <c r="J6739" s="36"/>
    </row>
    <row r="6740" spans="10:10">
      <c r="J6740" s="36"/>
    </row>
    <row r="6741" spans="10:10">
      <c r="J6741" s="36"/>
    </row>
    <row r="6742" spans="10:10">
      <c r="J6742" s="36"/>
    </row>
    <row r="6743" spans="10:10">
      <c r="J6743" s="36"/>
    </row>
    <row r="6744" spans="10:10">
      <c r="J6744" s="36"/>
    </row>
    <row r="6745" spans="10:10">
      <c r="J6745" s="36"/>
    </row>
    <row r="6746" spans="10:10">
      <c r="J6746" s="36"/>
    </row>
    <row r="6747" spans="10:10">
      <c r="J6747" s="36"/>
    </row>
    <row r="6748" spans="10:10">
      <c r="J6748" s="36"/>
    </row>
    <row r="6749" spans="10:10">
      <c r="J6749" s="36"/>
    </row>
    <row r="6750" spans="10:10">
      <c r="J6750" s="36"/>
    </row>
    <row r="6751" spans="10:10">
      <c r="J6751" s="36"/>
    </row>
    <row r="6752" spans="10:10">
      <c r="J6752" s="36"/>
    </row>
    <row r="6753" spans="10:10">
      <c r="J6753" s="36"/>
    </row>
    <row r="6754" spans="10:10">
      <c r="J6754" s="36"/>
    </row>
    <row r="6755" spans="10:10">
      <c r="J6755" s="36"/>
    </row>
    <row r="6756" spans="10:10">
      <c r="J6756" s="36"/>
    </row>
    <row r="6757" spans="10:10">
      <c r="J6757" s="36"/>
    </row>
    <row r="6758" spans="10:10">
      <c r="J6758" s="36"/>
    </row>
    <row r="6759" spans="10:10">
      <c r="J6759" s="36"/>
    </row>
    <row r="6760" spans="10:10">
      <c r="J6760" s="36"/>
    </row>
    <row r="6761" spans="10:10">
      <c r="J6761" s="36"/>
    </row>
    <row r="6762" spans="10:10">
      <c r="J6762" s="36"/>
    </row>
    <row r="6763" spans="10:10">
      <c r="J6763" s="36"/>
    </row>
    <row r="6764" spans="10:10">
      <c r="J6764" s="36"/>
    </row>
    <row r="6765" spans="10:10">
      <c r="J6765" s="36"/>
    </row>
    <row r="6766" spans="10:10">
      <c r="J6766" s="36"/>
    </row>
    <row r="6767" spans="10:10">
      <c r="J6767" s="36"/>
    </row>
    <row r="6768" spans="10:10">
      <c r="J6768" s="36"/>
    </row>
    <row r="6769" spans="10:10">
      <c r="J6769" s="36"/>
    </row>
    <row r="6770" spans="10:10">
      <c r="J6770" s="36"/>
    </row>
    <row r="6771" spans="10:10">
      <c r="J6771" s="36"/>
    </row>
    <row r="6772" spans="10:10">
      <c r="J6772" s="36"/>
    </row>
    <row r="6773" spans="10:10">
      <c r="J6773" s="36"/>
    </row>
    <row r="6774" spans="10:10">
      <c r="J6774" s="36"/>
    </row>
    <row r="6775" spans="10:10">
      <c r="J6775" s="36"/>
    </row>
    <row r="6776" spans="10:10">
      <c r="J6776" s="36"/>
    </row>
    <row r="6777" spans="10:10">
      <c r="J6777" s="36"/>
    </row>
    <row r="6778" spans="10:10">
      <c r="J6778" s="36"/>
    </row>
    <row r="6779" spans="10:10">
      <c r="J6779" s="36"/>
    </row>
    <row r="6780" spans="10:10">
      <c r="J6780" s="36"/>
    </row>
    <row r="6781" spans="10:10">
      <c r="J6781" s="36"/>
    </row>
    <row r="6782" spans="10:10">
      <c r="J6782" s="36"/>
    </row>
    <row r="6783" spans="10:10">
      <c r="J6783" s="36"/>
    </row>
    <row r="6784" spans="10:10">
      <c r="J6784" s="36"/>
    </row>
    <row r="6785" spans="10:10">
      <c r="J6785" s="36"/>
    </row>
    <row r="6786" spans="10:10">
      <c r="J6786" s="36"/>
    </row>
    <row r="6787" spans="10:10">
      <c r="J6787" s="36"/>
    </row>
    <row r="6788" spans="10:10">
      <c r="J6788" s="36"/>
    </row>
    <row r="6789" spans="10:10">
      <c r="J6789" s="36"/>
    </row>
    <row r="6790" spans="10:10">
      <c r="J6790" s="36"/>
    </row>
    <row r="6791" spans="10:10">
      <c r="J6791" s="36"/>
    </row>
    <row r="6792" spans="10:10">
      <c r="J6792" s="36"/>
    </row>
    <row r="6793" spans="10:10">
      <c r="J6793" s="36"/>
    </row>
    <row r="6794" spans="10:10">
      <c r="J6794" s="36"/>
    </row>
    <row r="6795" spans="10:10">
      <c r="J6795" s="36"/>
    </row>
    <row r="6796" spans="10:10">
      <c r="J6796" s="36"/>
    </row>
    <row r="6797" spans="10:10">
      <c r="J6797" s="36"/>
    </row>
    <row r="6798" spans="10:10">
      <c r="J6798" s="36"/>
    </row>
    <row r="6799" spans="10:10">
      <c r="J6799" s="36"/>
    </row>
    <row r="6800" spans="10:10">
      <c r="J6800" s="36"/>
    </row>
    <row r="6801" spans="10:10">
      <c r="J6801" s="36"/>
    </row>
    <row r="6802" spans="10:10">
      <c r="J6802" s="36"/>
    </row>
    <row r="6803" spans="10:10">
      <c r="J6803" s="36"/>
    </row>
    <row r="6804" spans="10:10">
      <c r="J6804" s="36"/>
    </row>
    <row r="6805" spans="10:10">
      <c r="J6805" s="36"/>
    </row>
    <row r="6806" spans="10:10">
      <c r="J6806" s="36"/>
    </row>
    <row r="6807" spans="10:10">
      <c r="J6807" s="36"/>
    </row>
    <row r="6808" spans="10:10">
      <c r="J6808" s="36"/>
    </row>
    <row r="6809" spans="10:10">
      <c r="J6809" s="36"/>
    </row>
    <row r="6810" spans="10:10">
      <c r="J6810" s="36"/>
    </row>
    <row r="6811" spans="10:10">
      <c r="J6811" s="36"/>
    </row>
    <row r="6812" spans="10:10">
      <c r="J6812" s="36"/>
    </row>
    <row r="6813" spans="10:10">
      <c r="J6813" s="36"/>
    </row>
    <row r="6814" spans="10:10">
      <c r="J6814" s="36"/>
    </row>
    <row r="6815" spans="10:10">
      <c r="J6815" s="36"/>
    </row>
    <row r="6816" spans="10:10">
      <c r="J6816" s="36"/>
    </row>
    <row r="6817" spans="10:10">
      <c r="J6817" s="36"/>
    </row>
    <row r="6818" spans="10:10">
      <c r="J6818" s="36"/>
    </row>
    <row r="6819" spans="10:10">
      <c r="J6819" s="36"/>
    </row>
    <row r="6820" spans="10:10">
      <c r="J6820" s="36"/>
    </row>
    <row r="6821" spans="10:10">
      <c r="J6821" s="36"/>
    </row>
    <row r="6822" spans="10:10">
      <c r="J6822" s="36"/>
    </row>
    <row r="6823" spans="10:10">
      <c r="J6823" s="36"/>
    </row>
    <row r="6824" spans="10:10">
      <c r="J6824" s="36"/>
    </row>
    <row r="6825" spans="10:10">
      <c r="J6825" s="36"/>
    </row>
    <row r="6826" spans="10:10">
      <c r="J6826" s="36"/>
    </row>
    <row r="6827" spans="10:10">
      <c r="J6827" s="36"/>
    </row>
    <row r="6828" spans="10:10">
      <c r="J6828" s="36"/>
    </row>
    <row r="6829" spans="10:10">
      <c r="J6829" s="36"/>
    </row>
    <row r="6830" spans="10:10">
      <c r="J6830" s="36"/>
    </row>
    <row r="6831" spans="10:10">
      <c r="J6831" s="36"/>
    </row>
    <row r="6832" spans="10:10">
      <c r="J6832" s="36"/>
    </row>
    <row r="6833" spans="10:10">
      <c r="J6833" s="36"/>
    </row>
    <row r="6834" spans="10:10">
      <c r="J6834" s="36"/>
    </row>
    <row r="6835" spans="10:10">
      <c r="J6835" s="36"/>
    </row>
    <row r="6836" spans="10:10">
      <c r="J6836" s="36"/>
    </row>
    <row r="6837" spans="10:10">
      <c r="J6837" s="36"/>
    </row>
    <row r="6838" spans="10:10">
      <c r="J6838" s="36"/>
    </row>
    <row r="6839" spans="10:10">
      <c r="J6839" s="36"/>
    </row>
    <row r="6840" spans="10:10">
      <c r="J6840" s="36"/>
    </row>
    <row r="6841" spans="10:10">
      <c r="J6841" s="36"/>
    </row>
    <row r="6842" spans="10:10">
      <c r="J6842" s="36"/>
    </row>
    <row r="6843" spans="10:10">
      <c r="J6843" s="36"/>
    </row>
    <row r="6844" spans="10:10">
      <c r="J6844" s="36"/>
    </row>
    <row r="6845" spans="10:10">
      <c r="J6845" s="36"/>
    </row>
    <row r="6846" spans="10:10">
      <c r="J6846" s="36"/>
    </row>
    <row r="6847" spans="10:10">
      <c r="J6847" s="36"/>
    </row>
    <row r="6848" spans="10:10">
      <c r="J6848" s="36"/>
    </row>
    <row r="6849" spans="10:10">
      <c r="J6849" s="36"/>
    </row>
    <row r="6850" spans="10:10">
      <c r="J6850" s="36"/>
    </row>
    <row r="6851" spans="10:10">
      <c r="J6851" s="36"/>
    </row>
    <row r="6852" spans="10:10">
      <c r="J6852" s="36"/>
    </row>
    <row r="6853" spans="10:10">
      <c r="J6853" s="36"/>
    </row>
    <row r="6854" spans="10:10">
      <c r="J6854" s="36"/>
    </row>
    <row r="6855" spans="10:10">
      <c r="J6855" s="36"/>
    </row>
    <row r="6856" spans="10:10">
      <c r="J6856" s="36"/>
    </row>
    <row r="6857" spans="10:10">
      <c r="J6857" s="36"/>
    </row>
    <row r="6858" spans="10:10">
      <c r="J6858" s="36"/>
    </row>
    <row r="6859" spans="10:10">
      <c r="J6859" s="36"/>
    </row>
    <row r="6860" spans="10:10">
      <c r="J6860" s="36"/>
    </row>
    <row r="6861" spans="10:10">
      <c r="J6861" s="36"/>
    </row>
    <row r="6862" spans="10:10">
      <c r="J6862" s="36"/>
    </row>
    <row r="6863" spans="10:10">
      <c r="J6863" s="36"/>
    </row>
    <row r="6864" spans="10:10">
      <c r="J6864" s="36"/>
    </row>
    <row r="6865" spans="10:10">
      <c r="J6865" s="36"/>
    </row>
    <row r="6866" spans="10:10">
      <c r="J6866" s="36"/>
    </row>
    <row r="6867" spans="10:10">
      <c r="J6867" s="36"/>
    </row>
    <row r="6868" spans="10:10">
      <c r="J6868" s="36"/>
    </row>
    <row r="6869" spans="10:10">
      <c r="J6869" s="36"/>
    </row>
    <row r="6870" spans="10:10">
      <c r="J6870" s="36"/>
    </row>
    <row r="6871" spans="10:10">
      <c r="J6871" s="36"/>
    </row>
    <row r="6872" spans="10:10">
      <c r="J6872" s="36"/>
    </row>
    <row r="6873" spans="10:10">
      <c r="J6873" s="36"/>
    </row>
    <row r="6874" spans="10:10">
      <c r="J6874" s="36"/>
    </row>
    <row r="6875" spans="10:10">
      <c r="J6875" s="36"/>
    </row>
    <row r="6876" spans="10:10">
      <c r="J6876" s="36"/>
    </row>
    <row r="6877" spans="10:10">
      <c r="J6877" s="36"/>
    </row>
    <row r="6878" spans="10:10">
      <c r="J6878" s="36"/>
    </row>
    <row r="6879" spans="10:10">
      <c r="J6879" s="36"/>
    </row>
    <row r="6880" spans="10:10">
      <c r="J6880" s="36"/>
    </row>
    <row r="6881" spans="10:10">
      <c r="J6881" s="36"/>
    </row>
    <row r="6882" spans="10:10">
      <c r="J6882" s="36"/>
    </row>
    <row r="6883" spans="10:10">
      <c r="J6883" s="36"/>
    </row>
    <row r="6884" spans="10:10">
      <c r="J6884" s="36"/>
    </row>
    <row r="6885" spans="10:10">
      <c r="J6885" s="36"/>
    </row>
    <row r="6886" spans="10:10">
      <c r="J6886" s="36"/>
    </row>
    <row r="6887" spans="10:10">
      <c r="J6887" s="36"/>
    </row>
    <row r="6888" spans="10:10">
      <c r="J6888" s="36"/>
    </row>
    <row r="6889" spans="10:10">
      <c r="J6889" s="36"/>
    </row>
    <row r="6890" spans="10:10">
      <c r="J6890" s="36"/>
    </row>
    <row r="6891" spans="10:10">
      <c r="J6891" s="36"/>
    </row>
    <row r="6892" spans="10:10">
      <c r="J6892" s="36"/>
    </row>
    <row r="6893" spans="10:10">
      <c r="J6893" s="36"/>
    </row>
    <row r="6894" spans="10:10">
      <c r="J6894" s="36"/>
    </row>
    <row r="6895" spans="10:10">
      <c r="J6895" s="36"/>
    </row>
    <row r="6896" spans="10:10">
      <c r="J6896" s="36"/>
    </row>
    <row r="6897" spans="10:10">
      <c r="J6897" s="36"/>
    </row>
    <row r="6898" spans="10:10">
      <c r="J6898" s="36"/>
    </row>
    <row r="6899" spans="10:10">
      <c r="J6899" s="36"/>
    </row>
    <row r="6900" spans="10:10">
      <c r="J6900" s="36"/>
    </row>
    <row r="6901" spans="10:10">
      <c r="J6901" s="36"/>
    </row>
    <row r="6902" spans="10:10">
      <c r="J6902" s="36"/>
    </row>
    <row r="6903" spans="10:10">
      <c r="J6903" s="36"/>
    </row>
    <row r="6904" spans="10:10">
      <c r="J6904" s="36"/>
    </row>
    <row r="6905" spans="10:10">
      <c r="J6905" s="36"/>
    </row>
    <row r="6906" spans="10:10">
      <c r="J6906" s="36"/>
    </row>
    <row r="6907" spans="10:10">
      <c r="J6907" s="36"/>
    </row>
    <row r="6908" spans="10:10">
      <c r="J6908" s="36"/>
    </row>
    <row r="6909" spans="10:10">
      <c r="J6909" s="36"/>
    </row>
    <row r="6910" spans="10:10">
      <c r="J6910" s="36"/>
    </row>
    <row r="6911" spans="10:10">
      <c r="J6911" s="36"/>
    </row>
    <row r="6912" spans="10:10">
      <c r="J6912" s="36"/>
    </row>
    <row r="6913" spans="10:10">
      <c r="J6913" s="36"/>
    </row>
    <row r="6914" spans="10:10">
      <c r="J6914" s="36"/>
    </row>
    <row r="6915" spans="10:10">
      <c r="J6915" s="36"/>
    </row>
    <row r="6916" spans="10:10">
      <c r="J6916" s="36"/>
    </row>
    <row r="6917" spans="10:10">
      <c r="J6917" s="36"/>
    </row>
    <row r="6918" spans="10:10">
      <c r="J6918" s="36"/>
    </row>
    <row r="6919" spans="10:10">
      <c r="J6919" s="36"/>
    </row>
    <row r="6920" spans="10:10">
      <c r="J6920" s="36"/>
    </row>
    <row r="6921" spans="10:10">
      <c r="J6921" s="36"/>
    </row>
    <row r="6922" spans="10:10">
      <c r="J6922" s="36"/>
    </row>
    <row r="6923" spans="10:10">
      <c r="J6923" s="36"/>
    </row>
    <row r="6924" spans="10:10">
      <c r="J6924" s="36"/>
    </row>
    <row r="6925" spans="10:10">
      <c r="J6925" s="36"/>
    </row>
    <row r="6926" spans="10:10">
      <c r="J6926" s="36"/>
    </row>
    <row r="6927" spans="10:10">
      <c r="J6927" s="36"/>
    </row>
    <row r="6928" spans="10:10">
      <c r="J6928" s="36"/>
    </row>
    <row r="6929" spans="10:10">
      <c r="J6929" s="36"/>
    </row>
    <row r="6930" spans="10:10">
      <c r="J6930" s="36"/>
    </row>
    <row r="6931" spans="10:10">
      <c r="J6931" s="36"/>
    </row>
    <row r="6932" spans="10:10">
      <c r="J6932" s="36"/>
    </row>
    <row r="6933" spans="10:10">
      <c r="J6933" s="36"/>
    </row>
    <row r="6934" spans="10:10">
      <c r="J6934" s="36"/>
    </row>
    <row r="6935" spans="10:10">
      <c r="J6935" s="36"/>
    </row>
    <row r="6936" spans="10:10">
      <c r="J6936" s="36"/>
    </row>
    <row r="6937" spans="10:10">
      <c r="J6937" s="36"/>
    </row>
    <row r="6938" spans="10:10">
      <c r="J6938" s="36"/>
    </row>
    <row r="6939" spans="10:10">
      <c r="J6939" s="36"/>
    </row>
    <row r="6940" spans="10:10">
      <c r="J6940" s="36"/>
    </row>
    <row r="6941" spans="10:10">
      <c r="J6941" s="36"/>
    </row>
    <row r="6942" spans="10:10">
      <c r="J6942" s="36"/>
    </row>
    <row r="6943" spans="10:10">
      <c r="J6943" s="36"/>
    </row>
    <row r="6944" spans="10:10">
      <c r="J6944" s="36"/>
    </row>
    <row r="6945" spans="10:10">
      <c r="J6945" s="36"/>
    </row>
    <row r="6946" spans="10:10">
      <c r="J6946" s="36"/>
    </row>
    <row r="6947" spans="10:10">
      <c r="J6947" s="36"/>
    </row>
    <row r="6948" spans="10:10">
      <c r="J6948" s="36"/>
    </row>
    <row r="6949" spans="10:10">
      <c r="J6949" s="36"/>
    </row>
    <row r="6950" spans="10:10">
      <c r="J6950" s="36"/>
    </row>
    <row r="6951" spans="10:10">
      <c r="J6951" s="36"/>
    </row>
    <row r="6952" spans="10:10">
      <c r="J6952" s="36"/>
    </row>
    <row r="6953" spans="10:10">
      <c r="J6953" s="36"/>
    </row>
    <row r="6954" spans="10:10">
      <c r="J6954" s="36"/>
    </row>
    <row r="6955" spans="10:10">
      <c r="J6955" s="36"/>
    </row>
    <row r="6956" spans="10:10">
      <c r="J6956" s="36"/>
    </row>
    <row r="6957" spans="10:10">
      <c r="J6957" s="36"/>
    </row>
    <row r="6958" spans="10:10">
      <c r="J6958" s="36"/>
    </row>
    <row r="6959" spans="10:10">
      <c r="J6959" s="36"/>
    </row>
    <row r="6960" spans="10:10">
      <c r="J6960" s="36"/>
    </row>
    <row r="6961" spans="10:10">
      <c r="J6961" s="36"/>
    </row>
    <row r="6962" spans="10:10">
      <c r="J6962" s="36"/>
    </row>
    <row r="6963" spans="10:10">
      <c r="J6963" s="36"/>
    </row>
    <row r="6964" spans="10:10">
      <c r="J6964" s="36"/>
    </row>
    <row r="6965" spans="10:10">
      <c r="J6965" s="36"/>
    </row>
    <row r="6966" spans="10:10">
      <c r="J6966" s="36"/>
    </row>
    <row r="6967" spans="10:10">
      <c r="J6967" s="36"/>
    </row>
    <row r="6968" spans="10:10">
      <c r="J6968" s="36"/>
    </row>
    <row r="6969" spans="10:10">
      <c r="J6969" s="36"/>
    </row>
    <row r="6970" spans="10:10">
      <c r="J6970" s="36"/>
    </row>
    <row r="6971" spans="10:10">
      <c r="J6971" s="36"/>
    </row>
    <row r="6972" spans="10:10">
      <c r="J6972" s="36"/>
    </row>
    <row r="6973" spans="10:10">
      <c r="J6973" s="36"/>
    </row>
    <row r="6974" spans="10:10">
      <c r="J6974" s="36"/>
    </row>
    <row r="6975" spans="10:10">
      <c r="J6975" s="36"/>
    </row>
    <row r="6976" spans="10:10">
      <c r="J6976" s="36"/>
    </row>
    <row r="6977" spans="10:10">
      <c r="J6977" s="36"/>
    </row>
    <row r="6978" spans="10:10">
      <c r="J6978" s="36"/>
    </row>
    <row r="6979" spans="10:10">
      <c r="J6979" s="36"/>
    </row>
    <row r="6980" spans="10:10">
      <c r="J6980" s="36"/>
    </row>
    <row r="6981" spans="10:10">
      <c r="J6981" s="36"/>
    </row>
    <row r="6982" spans="10:10">
      <c r="J6982" s="36"/>
    </row>
    <row r="6983" spans="10:10">
      <c r="J6983" s="36"/>
    </row>
    <row r="6984" spans="10:10">
      <c r="J6984" s="36"/>
    </row>
    <row r="6985" spans="10:10">
      <c r="J6985" s="36"/>
    </row>
    <row r="6986" spans="10:10">
      <c r="J6986" s="36"/>
    </row>
    <row r="6987" spans="10:10">
      <c r="J6987" s="36"/>
    </row>
    <row r="6988" spans="10:10">
      <c r="J6988" s="36"/>
    </row>
    <row r="6989" spans="10:10">
      <c r="J6989" s="36"/>
    </row>
    <row r="6990" spans="10:10">
      <c r="J6990" s="36"/>
    </row>
    <row r="6991" spans="10:10">
      <c r="J6991" s="36"/>
    </row>
    <row r="6992" spans="10:10">
      <c r="J6992" s="36"/>
    </row>
    <row r="6993" spans="10:10">
      <c r="J6993" s="36"/>
    </row>
    <row r="6994" spans="10:10">
      <c r="J6994" s="36"/>
    </row>
    <row r="6995" spans="10:10">
      <c r="J6995" s="36"/>
    </row>
    <row r="6996" spans="10:10">
      <c r="J6996" s="36"/>
    </row>
    <row r="6997" spans="10:10">
      <c r="J6997" s="36"/>
    </row>
    <row r="6998" spans="10:10">
      <c r="J6998" s="36"/>
    </row>
    <row r="6999" spans="10:10">
      <c r="J6999" s="36"/>
    </row>
    <row r="7000" spans="10:10">
      <c r="J7000" s="36"/>
    </row>
    <row r="7001" spans="10:10">
      <c r="J7001" s="36"/>
    </row>
    <row r="7002" spans="10:10">
      <c r="J7002" s="36"/>
    </row>
    <row r="7003" spans="10:10">
      <c r="J7003" s="36"/>
    </row>
    <row r="7004" spans="10:10">
      <c r="J7004" s="36"/>
    </row>
    <row r="7005" spans="10:10">
      <c r="J7005" s="36"/>
    </row>
    <row r="7006" spans="10:10">
      <c r="J7006" s="36"/>
    </row>
    <row r="7007" spans="10:10">
      <c r="J7007" s="36"/>
    </row>
    <row r="7008" spans="10:10">
      <c r="J7008" s="36"/>
    </row>
    <row r="7009" spans="10:10">
      <c r="J7009" s="36"/>
    </row>
    <row r="7010" spans="10:10">
      <c r="J7010" s="36"/>
    </row>
    <row r="7011" spans="10:10">
      <c r="J7011" s="36"/>
    </row>
    <row r="7012" spans="10:10">
      <c r="J7012" s="36"/>
    </row>
    <row r="7013" spans="10:10">
      <c r="J7013" s="36"/>
    </row>
    <row r="7014" spans="10:10">
      <c r="J7014" s="36"/>
    </row>
    <row r="7015" spans="10:10">
      <c r="J7015" s="36"/>
    </row>
    <row r="7016" spans="10:10">
      <c r="J7016" s="36"/>
    </row>
    <row r="7017" spans="10:10">
      <c r="J7017" s="36"/>
    </row>
    <row r="7018" spans="10:10">
      <c r="J7018" s="36"/>
    </row>
    <row r="7019" spans="10:10">
      <c r="J7019" s="36"/>
    </row>
    <row r="7020" spans="10:10">
      <c r="J7020" s="36"/>
    </row>
    <row r="7021" spans="10:10">
      <c r="J7021" s="36"/>
    </row>
    <row r="7022" spans="10:10">
      <c r="J7022" s="36"/>
    </row>
    <row r="7023" spans="10:10">
      <c r="J7023" s="36"/>
    </row>
    <row r="7024" spans="10:10">
      <c r="J7024" s="36"/>
    </row>
    <row r="7025" spans="10:10">
      <c r="J7025" s="36"/>
    </row>
    <row r="7026" spans="10:10">
      <c r="J7026" s="36"/>
    </row>
    <row r="7027" spans="10:10">
      <c r="J7027" s="36"/>
    </row>
    <row r="7028" spans="10:10">
      <c r="J7028" s="36"/>
    </row>
    <row r="7029" spans="10:10">
      <c r="J7029" s="36"/>
    </row>
    <row r="7030" spans="10:10">
      <c r="J7030" s="36"/>
    </row>
    <row r="7031" spans="10:10">
      <c r="J7031" s="36"/>
    </row>
    <row r="7032" spans="10:10">
      <c r="J7032" s="36"/>
    </row>
    <row r="7033" spans="10:10">
      <c r="J7033" s="36"/>
    </row>
    <row r="7034" spans="10:10">
      <c r="J7034" s="36"/>
    </row>
    <row r="7035" spans="10:10">
      <c r="J7035" s="36"/>
    </row>
    <row r="7036" spans="10:10">
      <c r="J7036" s="36"/>
    </row>
    <row r="7037" spans="10:10">
      <c r="J7037" s="36"/>
    </row>
    <row r="7038" spans="10:10">
      <c r="J7038" s="36"/>
    </row>
    <row r="7039" spans="10:10">
      <c r="J7039" s="36"/>
    </row>
    <row r="7040" spans="10:10">
      <c r="J7040" s="36"/>
    </row>
    <row r="7041" spans="10:10">
      <c r="J7041" s="36"/>
    </row>
    <row r="7042" spans="10:10">
      <c r="J7042" s="36"/>
    </row>
    <row r="7043" spans="10:10">
      <c r="J7043" s="36"/>
    </row>
    <row r="7044" spans="10:10">
      <c r="J7044" s="36"/>
    </row>
    <row r="7045" spans="10:10">
      <c r="J7045" s="36"/>
    </row>
    <row r="7046" spans="10:10">
      <c r="J7046" s="36"/>
    </row>
    <row r="7047" spans="10:10">
      <c r="J7047" s="36"/>
    </row>
    <row r="7048" spans="10:10">
      <c r="J7048" s="36"/>
    </row>
    <row r="7049" spans="10:10">
      <c r="J7049" s="36"/>
    </row>
    <row r="7050" spans="10:10">
      <c r="J7050" s="36"/>
    </row>
    <row r="7051" spans="10:10">
      <c r="J7051" s="36"/>
    </row>
    <row r="7052" spans="10:10">
      <c r="J7052" s="36"/>
    </row>
    <row r="7053" spans="10:10">
      <c r="J7053" s="36"/>
    </row>
    <row r="7054" spans="10:10">
      <c r="J7054" s="36"/>
    </row>
    <row r="7055" spans="10:10">
      <c r="J7055" s="36"/>
    </row>
    <row r="7056" spans="10:10">
      <c r="J7056" s="36"/>
    </row>
    <row r="7057" spans="10:10">
      <c r="J7057" s="36"/>
    </row>
    <row r="7058" spans="10:10">
      <c r="J7058" s="36"/>
    </row>
    <row r="7059" spans="10:10">
      <c r="J7059" s="36"/>
    </row>
    <row r="7060" spans="10:10">
      <c r="J7060" s="36"/>
    </row>
    <row r="7061" spans="10:10">
      <c r="J7061" s="36"/>
    </row>
    <row r="7062" spans="10:10">
      <c r="J7062" s="36"/>
    </row>
    <row r="7063" spans="10:10">
      <c r="J7063" s="36"/>
    </row>
    <row r="7064" spans="10:10">
      <c r="J7064" s="36"/>
    </row>
    <row r="7065" spans="10:10">
      <c r="J7065" s="36"/>
    </row>
    <row r="7066" spans="10:10">
      <c r="J7066" s="36"/>
    </row>
    <row r="7067" spans="10:10">
      <c r="J7067" s="36"/>
    </row>
    <row r="7068" spans="10:10">
      <c r="J7068" s="36"/>
    </row>
    <row r="7069" spans="10:10">
      <c r="J7069" s="36"/>
    </row>
    <row r="7070" spans="10:10">
      <c r="J7070" s="36"/>
    </row>
    <row r="7071" spans="10:10">
      <c r="J7071" s="36"/>
    </row>
    <row r="7072" spans="10:10">
      <c r="J7072" s="36"/>
    </row>
    <row r="7073" spans="10:10">
      <c r="J7073" s="36"/>
    </row>
    <row r="7074" spans="10:10">
      <c r="J7074" s="36"/>
    </row>
    <row r="7075" spans="10:10">
      <c r="J7075" s="36"/>
    </row>
    <row r="7076" spans="10:10">
      <c r="J7076" s="36"/>
    </row>
    <row r="7077" spans="10:10">
      <c r="J7077" s="36"/>
    </row>
    <row r="7078" spans="10:10">
      <c r="J7078" s="36"/>
    </row>
    <row r="7079" spans="10:10">
      <c r="J7079" s="36"/>
    </row>
    <row r="7080" spans="10:10">
      <c r="J7080" s="36"/>
    </row>
    <row r="7081" spans="10:10">
      <c r="J7081" s="36"/>
    </row>
    <row r="7082" spans="10:10">
      <c r="J7082" s="36"/>
    </row>
    <row r="7083" spans="10:10">
      <c r="J7083" s="36"/>
    </row>
    <row r="7084" spans="10:10">
      <c r="J7084" s="36"/>
    </row>
    <row r="7085" spans="10:10">
      <c r="J7085" s="36"/>
    </row>
    <row r="7086" spans="10:10">
      <c r="J7086" s="36"/>
    </row>
    <row r="7087" spans="10:10">
      <c r="J7087" s="36"/>
    </row>
    <row r="7088" spans="10:10">
      <c r="J7088" s="36"/>
    </row>
    <row r="7089" spans="10:10">
      <c r="J7089" s="36"/>
    </row>
    <row r="7090" spans="10:10">
      <c r="J7090" s="36"/>
    </row>
    <row r="7091" spans="10:10">
      <c r="J7091" s="36"/>
    </row>
    <row r="7092" spans="10:10">
      <c r="J7092" s="36"/>
    </row>
    <row r="7093" spans="10:10">
      <c r="J7093" s="36"/>
    </row>
    <row r="7094" spans="10:10">
      <c r="J7094" s="36"/>
    </row>
    <row r="7095" spans="10:10">
      <c r="J7095" s="36"/>
    </row>
    <row r="7096" spans="10:10">
      <c r="J7096" s="36"/>
    </row>
    <row r="7097" spans="10:10">
      <c r="J7097" s="36"/>
    </row>
    <row r="7098" spans="10:10">
      <c r="J7098" s="36"/>
    </row>
    <row r="7099" spans="10:10">
      <c r="J7099" s="36"/>
    </row>
    <row r="7100" spans="10:10">
      <c r="J7100" s="36"/>
    </row>
    <row r="7101" spans="10:10">
      <c r="J7101" s="36"/>
    </row>
    <row r="7102" spans="10:10">
      <c r="J7102" s="36"/>
    </row>
    <row r="7103" spans="10:10">
      <c r="J7103" s="36"/>
    </row>
    <row r="7104" spans="10:10">
      <c r="J7104" s="36"/>
    </row>
    <row r="7105" spans="10:10">
      <c r="J7105" s="36"/>
    </row>
    <row r="7106" spans="10:10">
      <c r="J7106" s="36"/>
    </row>
    <row r="7107" spans="10:10">
      <c r="J7107" s="36"/>
    </row>
    <row r="7108" spans="10:10">
      <c r="J7108" s="36"/>
    </row>
    <row r="7109" spans="10:10">
      <c r="J7109" s="36"/>
    </row>
    <row r="7110" spans="10:10">
      <c r="J7110" s="36"/>
    </row>
    <row r="7111" spans="10:10">
      <c r="J7111" s="36"/>
    </row>
    <row r="7112" spans="10:10">
      <c r="J7112" s="36"/>
    </row>
    <row r="7113" spans="10:10">
      <c r="J7113" s="36"/>
    </row>
    <row r="7114" spans="10:10">
      <c r="J7114" s="36"/>
    </row>
    <row r="7115" spans="10:10">
      <c r="J7115" s="36"/>
    </row>
    <row r="7116" spans="10:10">
      <c r="J7116" s="36"/>
    </row>
    <row r="7117" spans="10:10">
      <c r="J7117" s="36"/>
    </row>
    <row r="7118" spans="10:10">
      <c r="J7118" s="36"/>
    </row>
    <row r="7119" spans="10:10">
      <c r="J7119" s="36"/>
    </row>
    <row r="7120" spans="10:10">
      <c r="J7120" s="36"/>
    </row>
    <row r="7121" spans="10:10">
      <c r="J7121" s="36"/>
    </row>
    <row r="7122" spans="10:10">
      <c r="J7122" s="36"/>
    </row>
    <row r="7123" spans="10:10">
      <c r="J7123" s="36"/>
    </row>
    <row r="7124" spans="10:10">
      <c r="J7124" s="36"/>
    </row>
    <row r="7125" spans="10:10">
      <c r="J7125" s="36"/>
    </row>
    <row r="7126" spans="10:10">
      <c r="J7126" s="36"/>
    </row>
    <row r="7127" spans="10:10">
      <c r="J7127" s="36"/>
    </row>
    <row r="7128" spans="10:10">
      <c r="J7128" s="36"/>
    </row>
    <row r="7129" spans="10:10">
      <c r="J7129" s="36"/>
    </row>
    <row r="7130" spans="10:10">
      <c r="J7130" s="36"/>
    </row>
    <row r="7131" spans="10:10">
      <c r="J7131" s="36"/>
    </row>
    <row r="7132" spans="10:10">
      <c r="J7132" s="36"/>
    </row>
    <row r="7133" spans="10:10">
      <c r="J7133" s="36"/>
    </row>
    <row r="7134" spans="10:10">
      <c r="J7134" s="36"/>
    </row>
    <row r="7135" spans="10:10">
      <c r="J7135" s="36"/>
    </row>
    <row r="7136" spans="10:10">
      <c r="J7136" s="36"/>
    </row>
    <row r="7137" spans="10:10">
      <c r="J7137" s="36"/>
    </row>
    <row r="7138" spans="10:10">
      <c r="J7138" s="36"/>
    </row>
    <row r="7139" spans="10:10">
      <c r="J7139" s="36"/>
    </row>
    <row r="7140" spans="10:10">
      <c r="J7140" s="36"/>
    </row>
    <row r="7141" spans="10:10">
      <c r="J7141" s="36"/>
    </row>
    <row r="7142" spans="10:10">
      <c r="J7142" s="36"/>
    </row>
    <row r="7143" spans="10:10">
      <c r="J7143" s="36"/>
    </row>
    <row r="7144" spans="10:10">
      <c r="J7144" s="36"/>
    </row>
    <row r="7145" spans="10:10">
      <c r="J7145" s="36"/>
    </row>
    <row r="7146" spans="10:10">
      <c r="J7146" s="36"/>
    </row>
    <row r="7147" spans="10:10">
      <c r="J7147" s="36"/>
    </row>
    <row r="7148" spans="10:10">
      <c r="J7148" s="36"/>
    </row>
    <row r="7149" spans="10:10">
      <c r="J7149" s="36"/>
    </row>
    <row r="7150" spans="10:10">
      <c r="J7150" s="36"/>
    </row>
    <row r="7151" spans="10:10">
      <c r="J7151" s="36"/>
    </row>
    <row r="7152" spans="10:10">
      <c r="J7152" s="36"/>
    </row>
    <row r="7153" spans="10:10">
      <c r="J7153" s="36"/>
    </row>
    <row r="7154" spans="10:10">
      <c r="J7154" s="36"/>
    </row>
    <row r="7155" spans="10:10">
      <c r="J7155" s="36"/>
    </row>
    <row r="7156" spans="10:10">
      <c r="J7156" s="36"/>
    </row>
    <row r="7157" spans="10:10">
      <c r="J7157" s="36"/>
    </row>
    <row r="7158" spans="10:10">
      <c r="J7158" s="36"/>
    </row>
    <row r="7159" spans="10:10">
      <c r="J7159" s="36"/>
    </row>
    <row r="7160" spans="10:10">
      <c r="J7160" s="36"/>
    </row>
    <row r="7161" spans="10:10">
      <c r="J7161" s="36"/>
    </row>
    <row r="7162" spans="10:10">
      <c r="J7162" s="36"/>
    </row>
    <row r="7163" spans="10:10">
      <c r="J7163" s="36"/>
    </row>
    <row r="7164" spans="10:10">
      <c r="J7164" s="36"/>
    </row>
    <row r="7165" spans="10:10">
      <c r="J7165" s="36"/>
    </row>
    <row r="7166" spans="10:10">
      <c r="J7166" s="36"/>
    </row>
    <row r="7167" spans="10:10">
      <c r="J7167" s="36"/>
    </row>
    <row r="7168" spans="10:10">
      <c r="J7168" s="36"/>
    </row>
    <row r="7169" spans="10:10">
      <c r="J7169" s="36"/>
    </row>
    <row r="7170" spans="10:10">
      <c r="J7170" s="36"/>
    </row>
    <row r="7171" spans="10:10">
      <c r="J7171" s="36"/>
    </row>
    <row r="7172" spans="10:10">
      <c r="J7172" s="36"/>
    </row>
    <row r="7173" spans="10:10">
      <c r="J7173" s="36"/>
    </row>
    <row r="7174" spans="10:10">
      <c r="J7174" s="36"/>
    </row>
    <row r="7175" spans="10:10">
      <c r="J7175" s="36"/>
    </row>
    <row r="7176" spans="10:10">
      <c r="J7176" s="36"/>
    </row>
    <row r="7177" spans="10:10">
      <c r="J7177" s="36"/>
    </row>
    <row r="7178" spans="10:10">
      <c r="J7178" s="36"/>
    </row>
    <row r="7179" spans="10:10">
      <c r="J7179" s="36"/>
    </row>
    <row r="7180" spans="10:10">
      <c r="J7180" s="36"/>
    </row>
    <row r="7181" spans="10:10">
      <c r="J7181" s="36"/>
    </row>
    <row r="7182" spans="10:10">
      <c r="J7182" s="36"/>
    </row>
    <row r="7183" spans="10:10">
      <c r="J7183" s="36"/>
    </row>
    <row r="7184" spans="10:10">
      <c r="J7184" s="36"/>
    </row>
    <row r="7185" spans="10:10">
      <c r="J7185" s="36"/>
    </row>
    <row r="7186" spans="10:10">
      <c r="J7186" s="36"/>
    </row>
    <row r="7187" spans="10:10">
      <c r="J7187" s="36"/>
    </row>
    <row r="7188" spans="10:10">
      <c r="J7188" s="36"/>
    </row>
    <row r="7189" spans="10:10">
      <c r="J7189" s="36"/>
    </row>
    <row r="7190" spans="10:10">
      <c r="J7190" s="36"/>
    </row>
    <row r="7191" spans="10:10">
      <c r="J7191" s="36"/>
    </row>
    <row r="7192" spans="10:10">
      <c r="J7192" s="36"/>
    </row>
    <row r="7193" spans="10:10">
      <c r="J7193" s="36"/>
    </row>
    <row r="7194" spans="10:10">
      <c r="J7194" s="36"/>
    </row>
    <row r="7195" spans="10:10">
      <c r="J7195" s="36"/>
    </row>
    <row r="7196" spans="10:10">
      <c r="J7196" s="36"/>
    </row>
    <row r="7197" spans="10:10">
      <c r="J7197" s="36"/>
    </row>
    <row r="7198" spans="10:10">
      <c r="J7198" s="36"/>
    </row>
    <row r="7199" spans="10:10">
      <c r="J7199" s="36"/>
    </row>
    <row r="7200" spans="10:10">
      <c r="J7200" s="36"/>
    </row>
    <row r="7201" spans="10:10">
      <c r="J7201" s="36"/>
    </row>
    <row r="7202" spans="10:10">
      <c r="J7202" s="36"/>
    </row>
    <row r="7203" spans="10:10">
      <c r="J7203" s="36"/>
    </row>
    <row r="7204" spans="10:10">
      <c r="J7204" s="36"/>
    </row>
    <row r="7205" spans="10:10">
      <c r="J7205" s="36"/>
    </row>
    <row r="7206" spans="10:10">
      <c r="J7206" s="36"/>
    </row>
    <row r="7207" spans="10:10">
      <c r="J7207" s="36"/>
    </row>
    <row r="7208" spans="10:10">
      <c r="J7208" s="36"/>
    </row>
    <row r="7209" spans="10:10">
      <c r="J7209" s="36"/>
    </row>
    <row r="7210" spans="10:10">
      <c r="J7210" s="36"/>
    </row>
    <row r="7211" spans="10:10">
      <c r="J7211" s="36"/>
    </row>
    <row r="7212" spans="10:10">
      <c r="J7212" s="36"/>
    </row>
    <row r="7213" spans="10:10">
      <c r="J7213" s="36"/>
    </row>
    <row r="7214" spans="10:10">
      <c r="J7214" s="36"/>
    </row>
    <row r="7215" spans="10:10">
      <c r="J7215" s="36"/>
    </row>
    <row r="7216" spans="10:10">
      <c r="J7216" s="36"/>
    </row>
    <row r="7217" spans="10:10">
      <c r="J7217" s="36"/>
    </row>
    <row r="7218" spans="10:10">
      <c r="J7218" s="36"/>
    </row>
    <row r="7219" spans="10:10">
      <c r="J7219" s="36"/>
    </row>
    <row r="7220" spans="10:10">
      <c r="J7220" s="36"/>
    </row>
    <row r="7221" spans="10:10">
      <c r="J7221" s="36"/>
    </row>
    <row r="7222" spans="10:10">
      <c r="J7222" s="36"/>
    </row>
    <row r="7223" spans="10:10">
      <c r="J7223" s="36"/>
    </row>
    <row r="7224" spans="10:10">
      <c r="J7224" s="36"/>
    </row>
    <row r="7225" spans="10:10">
      <c r="J7225" s="36"/>
    </row>
    <row r="7226" spans="10:10">
      <c r="J7226" s="36"/>
    </row>
    <row r="7227" spans="10:10">
      <c r="J7227" s="36"/>
    </row>
    <row r="7228" spans="10:10">
      <c r="J7228" s="36"/>
    </row>
    <row r="7229" spans="10:10">
      <c r="J7229" s="36"/>
    </row>
    <row r="7230" spans="10:10">
      <c r="J7230" s="36"/>
    </row>
    <row r="7231" spans="10:10">
      <c r="J7231" s="36"/>
    </row>
    <row r="7232" spans="10:10">
      <c r="J7232" s="36"/>
    </row>
    <row r="7233" spans="10:10">
      <c r="J7233" s="36"/>
    </row>
    <row r="7234" spans="10:10">
      <c r="J7234" s="36"/>
    </row>
    <row r="7235" spans="10:10">
      <c r="J7235" s="36"/>
    </row>
    <row r="7236" spans="10:10">
      <c r="J7236" s="36"/>
    </row>
    <row r="7237" spans="10:10">
      <c r="J7237" s="36"/>
    </row>
    <row r="7238" spans="10:10">
      <c r="J7238" s="36"/>
    </row>
    <row r="7239" spans="10:10">
      <c r="J7239" s="36"/>
    </row>
    <row r="7240" spans="10:10">
      <c r="J7240" s="36"/>
    </row>
    <row r="7241" spans="10:10">
      <c r="J7241" s="36"/>
    </row>
    <row r="7242" spans="10:10">
      <c r="J7242" s="36"/>
    </row>
    <row r="7243" spans="10:10">
      <c r="J7243" s="36"/>
    </row>
    <row r="7244" spans="10:10">
      <c r="J7244" s="36"/>
    </row>
    <row r="7245" spans="10:10">
      <c r="J7245" s="36"/>
    </row>
    <row r="7246" spans="10:10">
      <c r="J7246" s="36"/>
    </row>
    <row r="7247" spans="10:10">
      <c r="J7247" s="36"/>
    </row>
    <row r="7248" spans="10:10">
      <c r="J7248" s="36"/>
    </row>
    <row r="7249" spans="10:10">
      <c r="J7249" s="36"/>
    </row>
    <row r="7250" spans="10:10">
      <c r="J7250" s="36"/>
    </row>
    <row r="7251" spans="10:10">
      <c r="J7251" s="36"/>
    </row>
    <row r="7252" spans="10:10">
      <c r="J7252" s="36"/>
    </row>
    <row r="7253" spans="10:10">
      <c r="J7253" s="36"/>
    </row>
    <row r="7254" spans="10:10">
      <c r="J7254" s="36"/>
    </row>
    <row r="7255" spans="10:10">
      <c r="J7255" s="36"/>
    </row>
    <row r="7256" spans="10:10">
      <c r="J7256" s="36"/>
    </row>
    <row r="7257" spans="10:10">
      <c r="J7257" s="36"/>
    </row>
    <row r="7258" spans="10:10">
      <c r="J7258" s="36"/>
    </row>
    <row r="7259" spans="10:10">
      <c r="J7259" s="36"/>
    </row>
    <row r="7260" spans="10:10">
      <c r="J7260" s="36"/>
    </row>
    <row r="7261" spans="10:10">
      <c r="J7261" s="36"/>
    </row>
    <row r="7262" spans="10:10">
      <c r="J7262" s="36"/>
    </row>
    <row r="7263" spans="10:10">
      <c r="J7263" s="36"/>
    </row>
    <row r="7264" spans="10:10">
      <c r="J7264" s="36"/>
    </row>
    <row r="7265" spans="10:10">
      <c r="J7265" s="36"/>
    </row>
    <row r="7266" spans="10:10">
      <c r="J7266" s="36"/>
    </row>
    <row r="7267" spans="10:10">
      <c r="J7267" s="36"/>
    </row>
    <row r="7268" spans="10:10">
      <c r="J7268" s="36"/>
    </row>
    <row r="7269" spans="10:10">
      <c r="J7269" s="36"/>
    </row>
    <row r="7270" spans="10:10">
      <c r="J7270" s="36"/>
    </row>
    <row r="7271" spans="10:10">
      <c r="J7271" s="36"/>
    </row>
    <row r="7272" spans="10:10">
      <c r="J7272" s="36"/>
    </row>
    <row r="7273" spans="10:10">
      <c r="J7273" s="36"/>
    </row>
    <row r="7274" spans="10:10">
      <c r="J7274" s="36"/>
    </row>
    <row r="7275" spans="10:10">
      <c r="J7275" s="36"/>
    </row>
    <row r="7276" spans="10:10">
      <c r="J7276" s="36"/>
    </row>
    <row r="7277" spans="10:10">
      <c r="J7277" s="36"/>
    </row>
    <row r="7278" spans="10:10">
      <c r="J7278" s="36"/>
    </row>
    <row r="7279" spans="10:10">
      <c r="J7279" s="36"/>
    </row>
    <row r="7280" spans="10:10">
      <c r="J7280" s="36"/>
    </row>
    <row r="7281" spans="10:10">
      <c r="J7281" s="36"/>
    </row>
    <row r="7282" spans="10:10">
      <c r="J7282" s="36"/>
    </row>
    <row r="7283" spans="10:10">
      <c r="J7283" s="36"/>
    </row>
    <row r="7284" spans="10:10">
      <c r="J7284" s="36"/>
    </row>
    <row r="7285" spans="10:10">
      <c r="J7285" s="36"/>
    </row>
    <row r="7286" spans="10:10">
      <c r="J7286" s="36"/>
    </row>
    <row r="7287" spans="10:10">
      <c r="J7287" s="36"/>
    </row>
    <row r="7288" spans="10:10">
      <c r="J7288" s="36"/>
    </row>
    <row r="7289" spans="10:10">
      <c r="J7289" s="36"/>
    </row>
    <row r="7290" spans="10:10">
      <c r="J7290" s="36"/>
    </row>
    <row r="7291" spans="10:10">
      <c r="J7291" s="36"/>
    </row>
    <row r="7292" spans="10:10">
      <c r="J7292" s="36"/>
    </row>
    <row r="7293" spans="10:10">
      <c r="J7293" s="36"/>
    </row>
    <row r="7294" spans="10:10">
      <c r="J7294" s="36"/>
    </row>
    <row r="7295" spans="10:10">
      <c r="J7295" s="36"/>
    </row>
    <row r="7296" spans="10:10">
      <c r="J7296" s="36"/>
    </row>
    <row r="7297" spans="10:10">
      <c r="J7297" s="36"/>
    </row>
    <row r="7298" spans="10:10">
      <c r="J7298" s="36"/>
    </row>
    <row r="7299" spans="10:10">
      <c r="J7299" s="36"/>
    </row>
    <row r="7300" spans="10:10">
      <c r="J7300" s="36"/>
    </row>
    <row r="7301" spans="10:10">
      <c r="J7301" s="36"/>
    </row>
    <row r="7302" spans="10:10">
      <c r="J7302" s="36"/>
    </row>
    <row r="7303" spans="10:10">
      <c r="J7303" s="36"/>
    </row>
    <row r="7304" spans="10:10">
      <c r="J7304" s="36"/>
    </row>
    <row r="7305" spans="10:10">
      <c r="J7305" s="36"/>
    </row>
    <row r="7306" spans="10:10">
      <c r="J7306" s="36"/>
    </row>
    <row r="7307" spans="10:10">
      <c r="J7307" s="36"/>
    </row>
    <row r="7308" spans="10:10">
      <c r="J7308" s="36"/>
    </row>
    <row r="7309" spans="10:10">
      <c r="J7309" s="36"/>
    </row>
    <row r="7310" spans="10:10">
      <c r="J7310" s="36"/>
    </row>
    <row r="7311" spans="10:10">
      <c r="J7311" s="36"/>
    </row>
    <row r="7312" spans="10:10">
      <c r="J7312" s="36"/>
    </row>
    <row r="7313" spans="10:10">
      <c r="J7313" s="36"/>
    </row>
    <row r="7314" spans="10:10">
      <c r="J7314" s="36"/>
    </row>
    <row r="7315" spans="10:10">
      <c r="J7315" s="36"/>
    </row>
    <row r="7316" spans="10:10">
      <c r="J7316" s="36"/>
    </row>
    <row r="7317" spans="10:10">
      <c r="J7317" s="36"/>
    </row>
    <row r="7318" spans="10:10">
      <c r="J7318" s="36"/>
    </row>
    <row r="7319" spans="10:10">
      <c r="J7319" s="36"/>
    </row>
    <row r="7320" spans="10:10">
      <c r="J7320" s="36"/>
    </row>
    <row r="7321" spans="10:10">
      <c r="J7321" s="36"/>
    </row>
    <row r="7322" spans="10:10">
      <c r="J7322" s="36"/>
    </row>
    <row r="7323" spans="10:10">
      <c r="J7323" s="36"/>
    </row>
    <row r="7324" spans="10:10">
      <c r="J7324" s="36"/>
    </row>
    <row r="7325" spans="10:10">
      <c r="J7325" s="36"/>
    </row>
    <row r="7326" spans="10:10">
      <c r="J7326" s="36"/>
    </row>
    <row r="7327" spans="10:10">
      <c r="J7327" s="36"/>
    </row>
    <row r="7328" spans="10:10">
      <c r="J7328" s="36"/>
    </row>
    <row r="7329" spans="10:10">
      <c r="J7329" s="36"/>
    </row>
    <row r="7330" spans="10:10">
      <c r="J7330" s="36"/>
    </row>
    <row r="7331" spans="10:10">
      <c r="J7331" s="36"/>
    </row>
    <row r="7332" spans="10:10">
      <c r="J7332" s="36"/>
    </row>
    <row r="7333" spans="10:10">
      <c r="J7333" s="36"/>
    </row>
    <row r="7334" spans="10:10">
      <c r="J7334" s="36"/>
    </row>
    <row r="7335" spans="10:10">
      <c r="J7335" s="36"/>
    </row>
    <row r="7336" spans="10:10">
      <c r="J7336" s="36"/>
    </row>
    <row r="7337" spans="10:10">
      <c r="J7337" s="36"/>
    </row>
    <row r="7338" spans="10:10">
      <c r="J7338" s="36"/>
    </row>
    <row r="7339" spans="10:10">
      <c r="J7339" s="36"/>
    </row>
    <row r="7340" spans="10:10">
      <c r="J7340" s="36"/>
    </row>
    <row r="7341" spans="10:10">
      <c r="J7341" s="36"/>
    </row>
    <row r="7342" spans="10:10">
      <c r="J7342" s="36"/>
    </row>
    <row r="7343" spans="10:10">
      <c r="J7343" s="36"/>
    </row>
    <row r="7344" spans="10:10">
      <c r="J7344" s="36"/>
    </row>
    <row r="7345" spans="10:10">
      <c r="J7345" s="36"/>
    </row>
    <row r="7346" spans="10:10">
      <c r="J7346" s="36"/>
    </row>
    <row r="7347" spans="10:10">
      <c r="J7347" s="36"/>
    </row>
    <row r="7348" spans="10:10">
      <c r="J7348" s="36"/>
    </row>
    <row r="7349" spans="10:10">
      <c r="J7349" s="36"/>
    </row>
    <row r="7350" spans="10:10">
      <c r="J7350" s="36"/>
    </row>
    <row r="7351" spans="10:10">
      <c r="J7351" s="36"/>
    </row>
    <row r="7352" spans="10:10">
      <c r="J7352" s="36"/>
    </row>
    <row r="7353" spans="10:10">
      <c r="J7353" s="36"/>
    </row>
    <row r="7354" spans="10:10">
      <c r="J7354" s="36"/>
    </row>
    <row r="7355" spans="10:10">
      <c r="J7355" s="36"/>
    </row>
    <row r="7356" spans="10:10">
      <c r="J7356" s="36"/>
    </row>
    <row r="7357" spans="10:10">
      <c r="J7357" s="36"/>
    </row>
    <row r="7358" spans="10:10">
      <c r="J7358" s="36"/>
    </row>
    <row r="7359" spans="10:10">
      <c r="J7359" s="36"/>
    </row>
    <row r="7360" spans="10:10">
      <c r="J7360" s="36"/>
    </row>
    <row r="7361" spans="10:10">
      <c r="J7361" s="36"/>
    </row>
    <row r="7362" spans="10:10">
      <c r="J7362" s="36"/>
    </row>
    <row r="7363" spans="10:10">
      <c r="J7363" s="36"/>
    </row>
    <row r="7364" spans="10:10">
      <c r="J7364" s="36"/>
    </row>
    <row r="7365" spans="10:10">
      <c r="J7365" s="36"/>
    </row>
    <row r="7366" spans="10:10">
      <c r="J7366" s="36"/>
    </row>
    <row r="7367" spans="10:10">
      <c r="J7367" s="36"/>
    </row>
    <row r="7368" spans="10:10">
      <c r="J7368" s="36"/>
    </row>
    <row r="7369" spans="10:10">
      <c r="J7369" s="36"/>
    </row>
    <row r="7370" spans="10:10">
      <c r="J7370" s="36"/>
    </row>
    <row r="7371" spans="10:10">
      <c r="J7371" s="36"/>
    </row>
    <row r="7372" spans="10:10">
      <c r="J7372" s="36"/>
    </row>
    <row r="7373" spans="10:10">
      <c r="J7373" s="36"/>
    </row>
    <row r="7374" spans="10:10">
      <c r="J7374" s="36"/>
    </row>
    <row r="7375" spans="10:10">
      <c r="J7375" s="36"/>
    </row>
    <row r="7376" spans="10:10">
      <c r="J7376" s="36"/>
    </row>
    <row r="7377" spans="10:10">
      <c r="J7377" s="36"/>
    </row>
    <row r="7378" spans="10:10">
      <c r="J7378" s="36"/>
    </row>
    <row r="7379" spans="10:10">
      <c r="J7379" s="36"/>
    </row>
    <row r="7380" spans="10:10">
      <c r="J7380" s="36"/>
    </row>
    <row r="7381" spans="10:10">
      <c r="J7381" s="36"/>
    </row>
    <row r="7382" spans="10:10">
      <c r="J7382" s="36"/>
    </row>
    <row r="7383" spans="10:10">
      <c r="J7383" s="36"/>
    </row>
    <row r="7384" spans="10:10">
      <c r="J7384" s="36"/>
    </row>
    <row r="7385" spans="10:10">
      <c r="J7385" s="36"/>
    </row>
    <row r="7386" spans="10:10">
      <c r="J7386" s="36"/>
    </row>
    <row r="7387" spans="10:10">
      <c r="J7387" s="36"/>
    </row>
    <row r="7388" spans="10:10">
      <c r="J7388" s="36"/>
    </row>
    <row r="7389" spans="10:10">
      <c r="J7389" s="36"/>
    </row>
    <row r="7390" spans="10:10">
      <c r="J7390" s="36"/>
    </row>
    <row r="7391" spans="10:10">
      <c r="J7391" s="36"/>
    </row>
    <row r="7392" spans="10:10">
      <c r="J7392" s="36"/>
    </row>
    <row r="7393" spans="10:10">
      <c r="J7393" s="36"/>
    </row>
    <row r="7394" spans="10:10">
      <c r="J7394" s="36"/>
    </row>
    <row r="7395" spans="10:10">
      <c r="J7395" s="36"/>
    </row>
    <row r="7396" spans="10:10">
      <c r="J7396" s="36"/>
    </row>
    <row r="7397" spans="10:10">
      <c r="J7397" s="36"/>
    </row>
    <row r="7398" spans="10:10">
      <c r="J7398" s="36"/>
    </row>
    <row r="7399" spans="10:10">
      <c r="J7399" s="36"/>
    </row>
    <row r="7400" spans="10:10">
      <c r="J7400" s="36"/>
    </row>
    <row r="7401" spans="10:10">
      <c r="J7401" s="36"/>
    </row>
    <row r="7402" spans="10:10">
      <c r="J7402" s="36"/>
    </row>
    <row r="7403" spans="10:10">
      <c r="J7403" s="36"/>
    </row>
    <row r="7404" spans="10:10">
      <c r="J7404" s="36"/>
    </row>
    <row r="7405" spans="10:10">
      <c r="J7405" s="36"/>
    </row>
    <row r="7406" spans="10:10">
      <c r="J7406" s="36"/>
    </row>
    <row r="7407" spans="10:10">
      <c r="J7407" s="36"/>
    </row>
    <row r="7408" spans="10:10">
      <c r="J7408" s="36"/>
    </row>
    <row r="7409" spans="10:10">
      <c r="J7409" s="36"/>
    </row>
    <row r="7410" spans="10:10">
      <c r="J7410" s="36"/>
    </row>
    <row r="7411" spans="10:10">
      <c r="J7411" s="36"/>
    </row>
    <row r="7412" spans="10:10">
      <c r="J7412" s="36"/>
    </row>
    <row r="7413" spans="10:10">
      <c r="J7413" s="36"/>
    </row>
    <row r="7414" spans="10:10">
      <c r="J7414" s="36"/>
    </row>
    <row r="7415" spans="10:10">
      <c r="J7415" s="36"/>
    </row>
    <row r="7416" spans="10:10">
      <c r="J7416" s="36"/>
    </row>
    <row r="7417" spans="10:10">
      <c r="J7417" s="36"/>
    </row>
    <row r="7418" spans="10:10">
      <c r="J7418" s="36"/>
    </row>
    <row r="7419" spans="10:10">
      <c r="J7419" s="36"/>
    </row>
    <row r="7420" spans="10:10">
      <c r="J7420" s="36"/>
    </row>
    <row r="7421" spans="10:10">
      <c r="J7421" s="36"/>
    </row>
    <row r="7422" spans="10:10">
      <c r="J7422" s="36"/>
    </row>
    <row r="7423" spans="10:10">
      <c r="J7423" s="36"/>
    </row>
    <row r="7424" spans="10:10">
      <c r="J7424" s="36"/>
    </row>
    <row r="7425" spans="10:10">
      <c r="J7425" s="36"/>
    </row>
    <row r="7426" spans="10:10">
      <c r="J7426" s="36"/>
    </row>
    <row r="7427" spans="10:10">
      <c r="J7427" s="36"/>
    </row>
    <row r="7428" spans="10:10">
      <c r="J7428" s="36"/>
    </row>
    <row r="7429" spans="10:10">
      <c r="J7429" s="36"/>
    </row>
    <row r="7430" spans="10:10">
      <c r="J7430" s="36"/>
    </row>
    <row r="7431" spans="10:10">
      <c r="J7431" s="36"/>
    </row>
    <row r="7432" spans="10:10">
      <c r="J7432" s="36"/>
    </row>
    <row r="7433" spans="10:10">
      <c r="J7433" s="36"/>
    </row>
    <row r="7434" spans="10:10">
      <c r="J7434" s="36"/>
    </row>
    <row r="7435" spans="10:10">
      <c r="J7435" s="36"/>
    </row>
    <row r="7436" spans="10:10">
      <c r="J7436" s="36"/>
    </row>
    <row r="7437" spans="10:10">
      <c r="J7437" s="36"/>
    </row>
    <row r="7438" spans="10:10">
      <c r="J7438" s="36"/>
    </row>
    <row r="7439" spans="10:10">
      <c r="J7439" s="36"/>
    </row>
    <row r="7440" spans="10:10">
      <c r="J7440" s="36"/>
    </row>
    <row r="7441" spans="10:10">
      <c r="J7441" s="36"/>
    </row>
    <row r="7442" spans="10:10">
      <c r="J7442" s="36"/>
    </row>
    <row r="7443" spans="10:10">
      <c r="J7443" s="36"/>
    </row>
    <row r="7444" spans="10:10">
      <c r="J7444" s="36"/>
    </row>
    <row r="7445" spans="10:10">
      <c r="J7445" s="36"/>
    </row>
    <row r="7446" spans="10:10">
      <c r="J7446" s="36"/>
    </row>
    <row r="7447" spans="10:10">
      <c r="J7447" s="36"/>
    </row>
    <row r="7448" spans="10:10">
      <c r="J7448" s="36"/>
    </row>
    <row r="7449" spans="10:10">
      <c r="J7449" s="36"/>
    </row>
    <row r="7450" spans="10:10">
      <c r="J7450" s="36"/>
    </row>
    <row r="7451" spans="10:10">
      <c r="J7451" s="36"/>
    </row>
    <row r="7452" spans="10:10">
      <c r="J7452" s="36"/>
    </row>
    <row r="7453" spans="10:10">
      <c r="J7453" s="36"/>
    </row>
    <row r="7454" spans="10:10">
      <c r="J7454" s="36"/>
    </row>
    <row r="7455" spans="10:10">
      <c r="J7455" s="36"/>
    </row>
    <row r="7456" spans="10:10">
      <c r="J7456" s="36"/>
    </row>
    <row r="7457" spans="10:10">
      <c r="J7457" s="36"/>
    </row>
    <row r="7458" spans="10:10">
      <c r="J7458" s="36"/>
    </row>
    <row r="7459" spans="10:10">
      <c r="J7459" s="36"/>
    </row>
    <row r="7460" spans="10:10">
      <c r="J7460" s="36"/>
    </row>
    <row r="7461" spans="10:10">
      <c r="J7461" s="36"/>
    </row>
    <row r="7462" spans="10:10">
      <c r="J7462" s="36"/>
    </row>
    <row r="7463" spans="10:10">
      <c r="J7463" s="36"/>
    </row>
    <row r="7464" spans="10:10">
      <c r="J7464" s="36"/>
    </row>
    <row r="7465" spans="10:10">
      <c r="J7465" s="36"/>
    </row>
    <row r="7466" spans="10:10">
      <c r="J7466" s="36"/>
    </row>
    <row r="7467" spans="10:10">
      <c r="J7467" s="36"/>
    </row>
    <row r="7468" spans="10:10">
      <c r="J7468" s="36"/>
    </row>
    <row r="7469" spans="10:10">
      <c r="J7469" s="36"/>
    </row>
    <row r="7470" spans="10:10">
      <c r="J7470" s="36"/>
    </row>
    <row r="7471" spans="10:10">
      <c r="J7471" s="36"/>
    </row>
    <row r="7472" spans="10:10">
      <c r="J7472" s="36"/>
    </row>
    <row r="7473" spans="10:10">
      <c r="J7473" s="36"/>
    </row>
    <row r="7474" spans="10:10">
      <c r="J7474" s="36"/>
    </row>
    <row r="7475" spans="10:10">
      <c r="J7475" s="36"/>
    </row>
    <row r="7476" spans="10:10">
      <c r="J7476" s="36"/>
    </row>
    <row r="7477" spans="10:10">
      <c r="J7477" s="36"/>
    </row>
    <row r="7478" spans="10:10">
      <c r="J7478" s="36"/>
    </row>
    <row r="7479" spans="10:10">
      <c r="J7479" s="36"/>
    </row>
    <row r="7480" spans="10:10">
      <c r="J7480" s="36"/>
    </row>
    <row r="7481" spans="10:10">
      <c r="J7481" s="36"/>
    </row>
    <row r="7482" spans="10:10">
      <c r="J7482" s="36"/>
    </row>
    <row r="7483" spans="10:10">
      <c r="J7483" s="36"/>
    </row>
    <row r="7484" spans="10:10">
      <c r="J7484" s="36"/>
    </row>
    <row r="7485" spans="10:10">
      <c r="J7485" s="36"/>
    </row>
    <row r="7486" spans="10:10">
      <c r="J7486" s="36"/>
    </row>
    <row r="7487" spans="10:10">
      <c r="J7487" s="36"/>
    </row>
    <row r="7488" spans="10:10">
      <c r="J7488" s="36"/>
    </row>
    <row r="7489" spans="10:10">
      <c r="J7489" s="36"/>
    </row>
    <row r="7490" spans="10:10">
      <c r="J7490" s="36"/>
    </row>
    <row r="7491" spans="10:10">
      <c r="J7491" s="36"/>
    </row>
    <row r="7492" spans="10:10">
      <c r="J7492" s="36"/>
    </row>
    <row r="7493" spans="10:10">
      <c r="J7493" s="36"/>
    </row>
    <row r="7494" spans="10:10">
      <c r="J7494" s="36"/>
    </row>
    <row r="7495" spans="10:10">
      <c r="J7495" s="36"/>
    </row>
    <row r="7496" spans="10:10">
      <c r="J7496" s="36"/>
    </row>
    <row r="7497" spans="10:10">
      <c r="J7497" s="36"/>
    </row>
    <row r="7498" spans="10:10">
      <c r="J7498" s="36"/>
    </row>
    <row r="7499" spans="10:10">
      <c r="J7499" s="36"/>
    </row>
    <row r="7500" spans="10:10">
      <c r="J7500" s="36"/>
    </row>
    <row r="7501" spans="10:10">
      <c r="J7501" s="36"/>
    </row>
    <row r="7502" spans="10:10">
      <c r="J7502" s="36"/>
    </row>
    <row r="7503" spans="10:10">
      <c r="J7503" s="36"/>
    </row>
    <row r="7504" spans="10:10">
      <c r="J7504" s="36"/>
    </row>
    <row r="7505" spans="10:10">
      <c r="J7505" s="36"/>
    </row>
    <row r="7506" spans="10:10">
      <c r="J7506" s="36"/>
    </row>
    <row r="7507" spans="10:10">
      <c r="J7507" s="36"/>
    </row>
    <row r="7508" spans="10:10">
      <c r="J7508" s="36"/>
    </row>
    <row r="7509" spans="10:10">
      <c r="J7509" s="36"/>
    </row>
    <row r="7510" spans="10:10">
      <c r="J7510" s="36"/>
    </row>
    <row r="7511" spans="10:10">
      <c r="J7511" s="36"/>
    </row>
    <row r="7512" spans="10:10">
      <c r="J7512" s="36"/>
    </row>
    <row r="7513" spans="10:10">
      <c r="J7513" s="36"/>
    </row>
    <row r="7514" spans="10:10">
      <c r="J7514" s="36"/>
    </row>
    <row r="7515" spans="10:10">
      <c r="J7515" s="36"/>
    </row>
    <row r="7516" spans="10:10">
      <c r="J7516" s="36"/>
    </row>
    <row r="7517" spans="10:10">
      <c r="J7517" s="36"/>
    </row>
    <row r="7518" spans="10:10">
      <c r="J7518" s="36"/>
    </row>
    <row r="7519" spans="10:10">
      <c r="J7519" s="36"/>
    </row>
    <row r="7520" spans="10:10">
      <c r="J7520" s="36"/>
    </row>
    <row r="7521" spans="10:10">
      <c r="J7521" s="36"/>
    </row>
    <row r="7522" spans="10:10">
      <c r="J7522" s="36"/>
    </row>
    <row r="7523" spans="10:10">
      <c r="J7523" s="36"/>
    </row>
    <row r="7524" spans="10:10">
      <c r="J7524" s="36"/>
    </row>
    <row r="7525" spans="10:10">
      <c r="J7525" s="36"/>
    </row>
    <row r="7526" spans="10:10">
      <c r="J7526" s="36"/>
    </row>
    <row r="7527" spans="10:10">
      <c r="J7527" s="36"/>
    </row>
    <row r="7528" spans="10:10">
      <c r="J7528" s="36"/>
    </row>
    <row r="7529" spans="10:10">
      <c r="J7529" s="36"/>
    </row>
    <row r="7530" spans="10:10">
      <c r="J7530" s="36"/>
    </row>
    <row r="7531" spans="10:10">
      <c r="J7531" s="36"/>
    </row>
    <row r="7532" spans="10:10">
      <c r="J7532" s="36"/>
    </row>
    <row r="7533" spans="10:10">
      <c r="J7533" s="36"/>
    </row>
    <row r="7534" spans="10:10">
      <c r="J7534" s="36"/>
    </row>
    <row r="7535" spans="10:10">
      <c r="J7535" s="36"/>
    </row>
    <row r="7536" spans="10:10">
      <c r="J7536" s="36"/>
    </row>
    <row r="7537" spans="10:10">
      <c r="J7537" s="36"/>
    </row>
    <row r="7538" spans="10:10">
      <c r="J7538" s="36"/>
    </row>
    <row r="7539" spans="10:10">
      <c r="J7539" s="36"/>
    </row>
    <row r="7540" spans="10:10">
      <c r="J7540" s="36"/>
    </row>
    <row r="7541" spans="10:10">
      <c r="J7541" s="36"/>
    </row>
    <row r="7542" spans="10:10">
      <c r="J7542" s="36"/>
    </row>
    <row r="7543" spans="10:10">
      <c r="J7543" s="36"/>
    </row>
    <row r="7544" spans="10:10">
      <c r="J7544" s="36"/>
    </row>
    <row r="7545" spans="10:10">
      <c r="J7545" s="36"/>
    </row>
    <row r="7546" spans="10:10">
      <c r="J7546" s="36"/>
    </row>
    <row r="7547" spans="10:10">
      <c r="J7547" s="36"/>
    </row>
    <row r="7548" spans="10:10">
      <c r="J7548" s="36"/>
    </row>
    <row r="7549" spans="10:10">
      <c r="J7549" s="36"/>
    </row>
    <row r="7550" spans="10:10">
      <c r="J7550" s="36"/>
    </row>
    <row r="7551" spans="10:10">
      <c r="J7551" s="36"/>
    </row>
    <row r="7552" spans="10:10">
      <c r="J7552" s="36"/>
    </row>
    <row r="7553" spans="10:10">
      <c r="J7553" s="36"/>
    </row>
    <row r="7554" spans="10:10">
      <c r="J7554" s="36"/>
    </row>
    <row r="7555" spans="10:10">
      <c r="J7555" s="36"/>
    </row>
    <row r="7556" spans="10:10">
      <c r="J7556" s="36"/>
    </row>
    <row r="7557" spans="10:10">
      <c r="J7557" s="36"/>
    </row>
    <row r="7558" spans="10:10">
      <c r="J7558" s="36"/>
    </row>
    <row r="7559" spans="10:10">
      <c r="J7559" s="36"/>
    </row>
    <row r="7560" spans="10:10">
      <c r="J7560" s="36"/>
    </row>
    <row r="7561" spans="10:10">
      <c r="J7561" s="36"/>
    </row>
    <row r="7562" spans="10:10">
      <c r="J7562" s="36"/>
    </row>
    <row r="7563" spans="10:10">
      <c r="J7563" s="36"/>
    </row>
    <row r="7564" spans="10:10">
      <c r="J7564" s="36"/>
    </row>
    <row r="7565" spans="10:10">
      <c r="J7565" s="36"/>
    </row>
    <row r="7566" spans="10:10">
      <c r="J7566" s="36"/>
    </row>
    <row r="7567" spans="10:10">
      <c r="J7567" s="36"/>
    </row>
    <row r="7568" spans="10:10">
      <c r="J7568" s="36"/>
    </row>
    <row r="7569" spans="10:10">
      <c r="J7569" s="36"/>
    </row>
    <row r="7570" spans="10:10">
      <c r="J7570" s="36"/>
    </row>
    <row r="7571" spans="10:10">
      <c r="J7571" s="36"/>
    </row>
    <row r="7572" spans="10:10">
      <c r="J7572" s="36"/>
    </row>
    <row r="7573" spans="10:10">
      <c r="J7573" s="36"/>
    </row>
    <row r="7574" spans="10:10">
      <c r="J7574" s="36"/>
    </row>
    <row r="7575" spans="10:10">
      <c r="J7575" s="36"/>
    </row>
    <row r="7576" spans="10:10">
      <c r="J7576" s="36"/>
    </row>
    <row r="7577" spans="10:10">
      <c r="J7577" s="36"/>
    </row>
    <row r="7578" spans="10:10">
      <c r="J7578" s="36"/>
    </row>
    <row r="7579" spans="10:10">
      <c r="J7579" s="36"/>
    </row>
    <row r="7580" spans="10:10">
      <c r="J7580" s="36"/>
    </row>
    <row r="7581" spans="10:10">
      <c r="J7581" s="36"/>
    </row>
    <row r="7582" spans="10:10">
      <c r="J7582" s="36"/>
    </row>
    <row r="7583" spans="10:10">
      <c r="J7583" s="36"/>
    </row>
    <row r="7584" spans="10:10">
      <c r="J7584" s="36"/>
    </row>
    <row r="7585" spans="10:10">
      <c r="J7585" s="36"/>
    </row>
    <row r="7586" spans="10:10">
      <c r="J7586" s="36"/>
    </row>
    <row r="7587" spans="10:10">
      <c r="J7587" s="36"/>
    </row>
    <row r="7588" spans="10:10">
      <c r="J7588" s="36"/>
    </row>
    <row r="7589" spans="10:10">
      <c r="J7589" s="36"/>
    </row>
    <row r="7590" spans="10:10">
      <c r="J7590" s="36"/>
    </row>
    <row r="7591" spans="10:10">
      <c r="J7591" s="36"/>
    </row>
    <row r="7592" spans="10:10">
      <c r="J7592" s="36"/>
    </row>
    <row r="7593" spans="10:10">
      <c r="J7593" s="36"/>
    </row>
    <row r="7594" spans="10:10">
      <c r="J7594" s="36"/>
    </row>
    <row r="7595" spans="10:10">
      <c r="J7595" s="36"/>
    </row>
    <row r="7596" spans="10:10">
      <c r="J7596" s="36"/>
    </row>
    <row r="7597" spans="10:10">
      <c r="J7597" s="36"/>
    </row>
    <row r="7598" spans="10:10">
      <c r="J7598" s="36"/>
    </row>
    <row r="7599" spans="10:10">
      <c r="J7599" s="36"/>
    </row>
    <row r="7600" spans="10:10">
      <c r="J7600" s="36"/>
    </row>
    <row r="7601" spans="10:10">
      <c r="J7601" s="36"/>
    </row>
    <row r="7602" spans="10:10">
      <c r="J7602" s="36"/>
    </row>
    <row r="7603" spans="10:10">
      <c r="J7603" s="36"/>
    </row>
    <row r="7604" spans="10:10">
      <c r="J7604" s="36"/>
    </row>
    <row r="7605" spans="10:10">
      <c r="J7605" s="36"/>
    </row>
    <row r="7606" spans="10:10">
      <c r="J7606" s="36"/>
    </row>
    <row r="7607" spans="10:10">
      <c r="J7607" s="36"/>
    </row>
    <row r="7608" spans="10:10">
      <c r="J7608" s="36"/>
    </row>
    <row r="7609" spans="10:10">
      <c r="J7609" s="36"/>
    </row>
    <row r="7610" spans="10:10">
      <c r="J7610" s="36"/>
    </row>
    <row r="7611" spans="10:10">
      <c r="J7611" s="36"/>
    </row>
    <row r="7612" spans="10:10">
      <c r="J7612" s="36"/>
    </row>
    <row r="7613" spans="10:10">
      <c r="J7613" s="36"/>
    </row>
    <row r="7614" spans="10:10">
      <c r="J7614" s="36"/>
    </row>
    <row r="7615" spans="10:10">
      <c r="J7615" s="36"/>
    </row>
    <row r="7616" spans="10:10">
      <c r="J7616" s="36"/>
    </row>
    <row r="7617" spans="10:10">
      <c r="J7617" s="36"/>
    </row>
    <row r="7618" spans="10:10">
      <c r="J7618" s="36"/>
    </row>
    <row r="7619" spans="10:10">
      <c r="J7619" s="36"/>
    </row>
    <row r="7620" spans="10:10">
      <c r="J7620" s="36"/>
    </row>
    <row r="7621" spans="10:10">
      <c r="J7621" s="36"/>
    </row>
    <row r="7622" spans="10:10">
      <c r="J7622" s="36"/>
    </row>
    <row r="7623" spans="10:10">
      <c r="J7623" s="36"/>
    </row>
    <row r="7624" spans="10:10">
      <c r="J7624" s="36"/>
    </row>
    <row r="7625" spans="10:10">
      <c r="J7625" s="36"/>
    </row>
    <row r="7626" spans="10:10">
      <c r="J7626" s="36"/>
    </row>
    <row r="7627" spans="10:10">
      <c r="J7627" s="36"/>
    </row>
    <row r="7628" spans="10:10">
      <c r="J7628" s="36"/>
    </row>
    <row r="7629" spans="10:10">
      <c r="J7629" s="36"/>
    </row>
    <row r="7630" spans="10:10">
      <c r="J7630" s="36"/>
    </row>
    <row r="7631" spans="10:10">
      <c r="J7631" s="36"/>
    </row>
    <row r="7632" spans="10:10">
      <c r="J7632" s="36"/>
    </row>
    <row r="7633" spans="10:10">
      <c r="J7633" s="36"/>
    </row>
    <row r="7634" spans="10:10">
      <c r="J7634" s="36"/>
    </row>
    <row r="7635" spans="10:10">
      <c r="J7635" s="36"/>
    </row>
    <row r="7636" spans="10:10">
      <c r="J7636" s="36"/>
    </row>
    <row r="7637" spans="10:10">
      <c r="J7637" s="36"/>
    </row>
    <row r="7638" spans="10:10">
      <c r="J7638" s="36"/>
    </row>
    <row r="7639" spans="10:10">
      <c r="J7639" s="36"/>
    </row>
    <row r="7640" spans="10:10">
      <c r="J7640" s="36"/>
    </row>
    <row r="7641" spans="10:10">
      <c r="J7641" s="36"/>
    </row>
    <row r="7642" spans="10:10">
      <c r="J7642" s="36"/>
    </row>
    <row r="7643" spans="10:10">
      <c r="J7643" s="36"/>
    </row>
    <row r="7644" spans="10:10">
      <c r="J7644" s="36"/>
    </row>
    <row r="7645" spans="10:10">
      <c r="J7645" s="36"/>
    </row>
    <row r="7646" spans="10:10">
      <c r="J7646" s="36"/>
    </row>
    <row r="7647" spans="10:10">
      <c r="J7647" s="36"/>
    </row>
    <row r="7648" spans="10:10">
      <c r="J7648" s="36"/>
    </row>
    <row r="7649" spans="10:10">
      <c r="J7649" s="36"/>
    </row>
    <row r="7650" spans="10:10">
      <c r="J7650" s="36"/>
    </row>
    <row r="7651" spans="10:10">
      <c r="J7651" s="36"/>
    </row>
    <row r="7652" spans="10:10">
      <c r="J7652" s="36"/>
    </row>
    <row r="7653" spans="10:10">
      <c r="J7653" s="36"/>
    </row>
    <row r="7654" spans="10:10">
      <c r="J7654" s="36"/>
    </row>
    <row r="7655" spans="10:10">
      <c r="J7655" s="36"/>
    </row>
    <row r="7656" spans="10:10">
      <c r="J7656" s="36"/>
    </row>
    <row r="7657" spans="10:10">
      <c r="J7657" s="36"/>
    </row>
    <row r="7658" spans="10:10">
      <c r="J7658" s="36"/>
    </row>
    <row r="7659" spans="10:10">
      <c r="J7659" s="36"/>
    </row>
    <row r="7660" spans="10:10">
      <c r="J7660" s="36"/>
    </row>
    <row r="7661" spans="10:10">
      <c r="J7661" s="36"/>
    </row>
    <row r="7662" spans="10:10">
      <c r="J7662" s="36"/>
    </row>
    <row r="7663" spans="10:10">
      <c r="J7663" s="36"/>
    </row>
    <row r="7664" spans="10:10">
      <c r="J7664" s="36"/>
    </row>
    <row r="7665" spans="10:10">
      <c r="J7665" s="36"/>
    </row>
    <row r="7666" spans="10:10">
      <c r="J7666" s="36"/>
    </row>
    <row r="7667" spans="10:10">
      <c r="J7667" s="36"/>
    </row>
    <row r="7668" spans="10:10">
      <c r="J7668" s="36"/>
    </row>
    <row r="7669" spans="10:10">
      <c r="J7669" s="36"/>
    </row>
    <row r="7670" spans="10:10">
      <c r="J7670" s="36"/>
    </row>
    <row r="7671" spans="10:10">
      <c r="J7671" s="36"/>
    </row>
    <row r="7672" spans="10:10">
      <c r="J7672" s="36"/>
    </row>
    <row r="7673" spans="10:10">
      <c r="J7673" s="36"/>
    </row>
    <row r="7674" spans="10:10">
      <c r="J7674" s="36"/>
    </row>
    <row r="7675" spans="10:10">
      <c r="J7675" s="36"/>
    </row>
    <row r="7676" spans="10:10">
      <c r="J7676" s="36"/>
    </row>
    <row r="7677" spans="10:10">
      <c r="J7677" s="36"/>
    </row>
    <row r="7678" spans="10:10">
      <c r="J7678" s="36"/>
    </row>
    <row r="7679" spans="10:10">
      <c r="J7679" s="36"/>
    </row>
    <row r="7680" spans="10:10">
      <c r="J7680" s="36"/>
    </row>
    <row r="7681" spans="10:10">
      <c r="J7681" s="36"/>
    </row>
    <row r="7682" spans="10:10">
      <c r="J7682" s="36"/>
    </row>
    <row r="7683" spans="10:10">
      <c r="J7683" s="36"/>
    </row>
    <row r="7684" spans="10:10">
      <c r="J7684" s="36"/>
    </row>
    <row r="7685" spans="10:10">
      <c r="J7685" s="36"/>
    </row>
    <row r="7686" spans="10:10">
      <c r="J7686" s="36"/>
    </row>
    <row r="7687" spans="10:10">
      <c r="J7687" s="36"/>
    </row>
    <row r="7688" spans="10:10">
      <c r="J7688" s="36"/>
    </row>
    <row r="7689" spans="10:10">
      <c r="J7689" s="36"/>
    </row>
    <row r="7690" spans="10:10">
      <c r="J7690" s="36"/>
    </row>
    <row r="7691" spans="10:10">
      <c r="J7691" s="36"/>
    </row>
    <row r="7692" spans="10:10">
      <c r="J7692" s="36"/>
    </row>
    <row r="7693" spans="10:10">
      <c r="J7693" s="36"/>
    </row>
    <row r="7694" spans="10:10">
      <c r="J7694" s="36"/>
    </row>
    <row r="7695" spans="10:10">
      <c r="J7695" s="36"/>
    </row>
    <row r="7696" spans="10:10">
      <c r="J7696" s="36"/>
    </row>
    <row r="7697" spans="10:10">
      <c r="J7697" s="36"/>
    </row>
    <row r="7698" spans="10:10">
      <c r="J7698" s="36"/>
    </row>
    <row r="7699" spans="10:10">
      <c r="J7699" s="36"/>
    </row>
    <row r="7700" spans="10:10">
      <c r="J7700" s="36"/>
    </row>
    <row r="7701" spans="10:10">
      <c r="J7701" s="36"/>
    </row>
    <row r="7702" spans="10:10">
      <c r="J7702" s="36"/>
    </row>
    <row r="7703" spans="10:10">
      <c r="J7703" s="36"/>
    </row>
    <row r="7704" spans="10:10">
      <c r="J7704" s="36"/>
    </row>
    <row r="7705" spans="10:10">
      <c r="J7705" s="36"/>
    </row>
    <row r="7706" spans="10:10">
      <c r="J7706" s="36"/>
    </row>
    <row r="7707" spans="10:10">
      <c r="J7707" s="36"/>
    </row>
    <row r="7708" spans="10:10">
      <c r="J7708" s="36"/>
    </row>
    <row r="7709" spans="10:10">
      <c r="J7709" s="36"/>
    </row>
    <row r="7710" spans="10:10">
      <c r="J7710" s="36"/>
    </row>
    <row r="7711" spans="10:10">
      <c r="J7711" s="36"/>
    </row>
    <row r="7712" spans="10:10">
      <c r="J7712" s="36"/>
    </row>
    <row r="7713" spans="10:10">
      <c r="J7713" s="36"/>
    </row>
    <row r="7714" spans="10:10">
      <c r="J7714" s="36"/>
    </row>
    <row r="7715" spans="10:10">
      <c r="J7715" s="36"/>
    </row>
    <row r="7716" spans="10:10">
      <c r="J7716" s="36"/>
    </row>
    <row r="7717" spans="10:10">
      <c r="J7717" s="36"/>
    </row>
    <row r="7718" spans="10:10">
      <c r="J7718" s="36"/>
    </row>
    <row r="7719" spans="10:10">
      <c r="J7719" s="36"/>
    </row>
    <row r="7720" spans="10:10">
      <c r="J7720" s="36"/>
    </row>
    <row r="7721" spans="10:10">
      <c r="J7721" s="36"/>
    </row>
    <row r="7722" spans="10:10">
      <c r="J7722" s="36"/>
    </row>
    <row r="7723" spans="10:10">
      <c r="J7723" s="36"/>
    </row>
    <row r="7724" spans="10:10">
      <c r="J7724" s="36"/>
    </row>
    <row r="7725" spans="10:10">
      <c r="J7725" s="36"/>
    </row>
    <row r="7726" spans="10:10">
      <c r="J7726" s="36"/>
    </row>
    <row r="7727" spans="10:10">
      <c r="J7727" s="36"/>
    </row>
    <row r="7728" spans="10:10">
      <c r="J7728" s="36"/>
    </row>
    <row r="7729" spans="10:10">
      <c r="J7729" s="36"/>
    </row>
    <row r="7730" spans="10:10">
      <c r="J7730" s="36"/>
    </row>
    <row r="7731" spans="10:10">
      <c r="J7731" s="36"/>
    </row>
    <row r="7732" spans="10:10">
      <c r="J7732" s="36"/>
    </row>
    <row r="7733" spans="10:10">
      <c r="J7733" s="36"/>
    </row>
    <row r="7734" spans="10:10">
      <c r="J7734" s="36"/>
    </row>
    <row r="7735" spans="10:10">
      <c r="J7735" s="36"/>
    </row>
    <row r="7736" spans="10:10">
      <c r="J7736" s="36"/>
    </row>
    <row r="7737" spans="10:10">
      <c r="J7737" s="36"/>
    </row>
    <row r="7738" spans="10:10">
      <c r="J7738" s="36"/>
    </row>
    <row r="7739" spans="10:10">
      <c r="J7739" s="36"/>
    </row>
    <row r="7740" spans="10:10">
      <c r="J7740" s="36"/>
    </row>
    <row r="7741" spans="10:10">
      <c r="J7741" s="36"/>
    </row>
    <row r="7742" spans="10:10">
      <c r="J7742" s="36"/>
    </row>
    <row r="7743" spans="10:10">
      <c r="J7743" s="36"/>
    </row>
    <row r="7744" spans="10:10">
      <c r="J7744" s="36"/>
    </row>
    <row r="7745" spans="10:10">
      <c r="J7745" s="36"/>
    </row>
    <row r="7746" spans="10:10">
      <c r="J7746" s="36"/>
    </row>
    <row r="7747" spans="10:10">
      <c r="J7747" s="36"/>
    </row>
    <row r="7748" spans="10:10">
      <c r="J7748" s="36"/>
    </row>
    <row r="7749" spans="10:10">
      <c r="J7749" s="36"/>
    </row>
    <row r="7750" spans="10:10">
      <c r="J7750" s="36"/>
    </row>
    <row r="7751" spans="10:10">
      <c r="J7751" s="36"/>
    </row>
    <row r="7752" spans="10:10">
      <c r="J7752" s="36"/>
    </row>
    <row r="7753" spans="10:10">
      <c r="J7753" s="36"/>
    </row>
    <row r="7754" spans="10:10">
      <c r="J7754" s="36"/>
    </row>
    <row r="7755" spans="10:10">
      <c r="J7755" s="36"/>
    </row>
    <row r="7756" spans="10:10">
      <c r="J7756" s="36"/>
    </row>
    <row r="7757" spans="10:10">
      <c r="J7757" s="36"/>
    </row>
    <row r="7758" spans="10:10">
      <c r="J7758" s="36"/>
    </row>
    <row r="7759" spans="10:10">
      <c r="J7759" s="36"/>
    </row>
    <row r="7760" spans="10:10">
      <c r="J7760" s="36"/>
    </row>
    <row r="7761" spans="10:10">
      <c r="J7761" s="36"/>
    </row>
    <row r="7762" spans="10:10">
      <c r="J7762" s="36"/>
    </row>
    <row r="7763" spans="10:10">
      <c r="J7763" s="36"/>
    </row>
    <row r="7764" spans="10:10">
      <c r="J7764" s="36"/>
    </row>
    <row r="7765" spans="10:10">
      <c r="J7765" s="36"/>
    </row>
    <row r="7766" spans="10:10">
      <c r="J7766" s="36"/>
    </row>
    <row r="7767" spans="10:10">
      <c r="J7767" s="36"/>
    </row>
    <row r="7768" spans="10:10">
      <c r="J7768" s="36"/>
    </row>
    <row r="7769" spans="10:10">
      <c r="J7769" s="36"/>
    </row>
    <row r="7770" spans="10:10">
      <c r="J7770" s="36"/>
    </row>
    <row r="7771" spans="10:10">
      <c r="J7771" s="36"/>
    </row>
    <row r="7772" spans="10:10">
      <c r="J7772" s="36"/>
    </row>
    <row r="7773" spans="10:10">
      <c r="J7773" s="36"/>
    </row>
    <row r="7774" spans="10:10">
      <c r="J7774" s="36"/>
    </row>
    <row r="7775" spans="10:10">
      <c r="J7775" s="36"/>
    </row>
    <row r="7776" spans="10:10">
      <c r="J7776" s="36"/>
    </row>
    <row r="7777" spans="10:10">
      <c r="J7777" s="36"/>
    </row>
    <row r="7778" spans="10:10">
      <c r="J7778" s="36"/>
    </row>
    <row r="7779" spans="10:10">
      <c r="J7779" s="36"/>
    </row>
    <row r="7780" spans="10:10">
      <c r="J7780" s="36"/>
    </row>
    <row r="7781" spans="10:10">
      <c r="J7781" s="36"/>
    </row>
    <row r="7782" spans="10:10">
      <c r="J7782" s="36"/>
    </row>
    <row r="7783" spans="10:10">
      <c r="J7783" s="36"/>
    </row>
    <row r="7784" spans="10:10">
      <c r="J7784" s="36"/>
    </row>
    <row r="7785" spans="10:10">
      <c r="J7785" s="36"/>
    </row>
    <row r="7786" spans="10:10">
      <c r="J7786" s="36"/>
    </row>
    <row r="7787" spans="10:10">
      <c r="J7787" s="36"/>
    </row>
    <row r="7788" spans="10:10">
      <c r="J7788" s="36"/>
    </row>
    <row r="7789" spans="10:10">
      <c r="J7789" s="36"/>
    </row>
    <row r="7790" spans="10:10">
      <c r="J7790" s="36"/>
    </row>
    <row r="7791" spans="10:10">
      <c r="J7791" s="36"/>
    </row>
    <row r="7792" spans="10:10">
      <c r="J7792" s="36"/>
    </row>
    <row r="7793" spans="10:10">
      <c r="J7793" s="36"/>
    </row>
    <row r="7794" spans="10:10">
      <c r="J7794" s="36"/>
    </row>
    <row r="7795" spans="10:10">
      <c r="J7795" s="36"/>
    </row>
    <row r="7796" spans="10:10">
      <c r="J7796" s="36"/>
    </row>
    <row r="7797" spans="10:10">
      <c r="J7797" s="36"/>
    </row>
    <row r="7798" spans="10:10">
      <c r="J7798" s="36"/>
    </row>
    <row r="7799" spans="10:10">
      <c r="J7799" s="36"/>
    </row>
    <row r="7800" spans="10:10">
      <c r="J7800" s="36"/>
    </row>
    <row r="7801" spans="10:10">
      <c r="J7801" s="36"/>
    </row>
    <row r="7802" spans="10:10">
      <c r="J7802" s="36"/>
    </row>
    <row r="7803" spans="10:10">
      <c r="J7803" s="36"/>
    </row>
    <row r="7804" spans="10:10">
      <c r="J7804" s="36"/>
    </row>
    <row r="7805" spans="10:10">
      <c r="J7805" s="36"/>
    </row>
    <row r="7806" spans="10:10">
      <c r="J7806" s="36"/>
    </row>
    <row r="7807" spans="10:10">
      <c r="J7807" s="36"/>
    </row>
    <row r="7808" spans="10:10">
      <c r="J7808" s="36"/>
    </row>
    <row r="7809" spans="10:10">
      <c r="J7809" s="36"/>
    </row>
    <row r="7810" spans="10:10">
      <c r="J7810" s="36"/>
    </row>
    <row r="7811" spans="10:10">
      <c r="J7811" s="36"/>
    </row>
    <row r="7812" spans="10:10">
      <c r="J7812" s="36"/>
    </row>
    <row r="7813" spans="10:10">
      <c r="J7813" s="36"/>
    </row>
    <row r="7814" spans="10:10">
      <c r="J7814" s="36"/>
    </row>
    <row r="7815" spans="10:10">
      <c r="J7815" s="36"/>
    </row>
    <row r="7816" spans="10:10">
      <c r="J7816" s="36"/>
    </row>
    <row r="7817" spans="10:10">
      <c r="J7817" s="36"/>
    </row>
    <row r="7818" spans="10:10">
      <c r="J7818" s="36"/>
    </row>
    <row r="7819" spans="10:10">
      <c r="J7819" s="36"/>
    </row>
    <row r="7820" spans="10:10">
      <c r="J7820" s="36"/>
    </row>
    <row r="7821" spans="10:10">
      <c r="J7821" s="36"/>
    </row>
    <row r="7822" spans="10:10">
      <c r="J7822" s="36"/>
    </row>
    <row r="7823" spans="10:10">
      <c r="J7823" s="36"/>
    </row>
    <row r="7824" spans="10:10">
      <c r="J7824" s="36"/>
    </row>
    <row r="7825" spans="10:10">
      <c r="J7825" s="36"/>
    </row>
    <row r="7826" spans="10:10">
      <c r="J7826" s="36"/>
    </row>
    <row r="7827" spans="10:10">
      <c r="J7827" s="36"/>
    </row>
    <row r="7828" spans="10:10">
      <c r="J7828" s="36"/>
    </row>
    <row r="7829" spans="10:10">
      <c r="J7829" s="36"/>
    </row>
    <row r="7830" spans="10:10">
      <c r="J7830" s="36"/>
    </row>
    <row r="7831" spans="10:10">
      <c r="J7831" s="36"/>
    </row>
    <row r="7832" spans="10:10">
      <c r="J7832" s="36"/>
    </row>
    <row r="7833" spans="10:10">
      <c r="J7833" s="36"/>
    </row>
    <row r="7834" spans="10:10">
      <c r="J7834" s="36"/>
    </row>
    <row r="7835" spans="10:10">
      <c r="J7835" s="36"/>
    </row>
    <row r="7836" spans="10:10">
      <c r="J7836" s="36"/>
    </row>
    <row r="7837" spans="10:10">
      <c r="J7837" s="36"/>
    </row>
    <row r="7838" spans="10:10">
      <c r="J7838" s="36"/>
    </row>
    <row r="7839" spans="10:10">
      <c r="J7839" s="36"/>
    </row>
    <row r="7840" spans="10:10">
      <c r="J7840" s="36"/>
    </row>
    <row r="7841" spans="10:10">
      <c r="J7841" s="36"/>
    </row>
    <row r="7842" spans="10:10">
      <c r="J7842" s="36"/>
    </row>
    <row r="7843" spans="10:10">
      <c r="J7843" s="36"/>
    </row>
    <row r="7844" spans="10:10">
      <c r="J7844" s="36"/>
    </row>
    <row r="7845" spans="10:10">
      <c r="J7845" s="36"/>
    </row>
    <row r="7846" spans="10:10">
      <c r="J7846" s="36"/>
    </row>
    <row r="7847" spans="10:10">
      <c r="J7847" s="36"/>
    </row>
    <row r="7848" spans="10:10">
      <c r="J7848" s="36"/>
    </row>
    <row r="7849" spans="10:10">
      <c r="J7849" s="36"/>
    </row>
    <row r="7850" spans="10:10">
      <c r="J7850" s="36"/>
    </row>
    <row r="7851" spans="10:10">
      <c r="J7851" s="36"/>
    </row>
    <row r="7852" spans="10:10">
      <c r="J7852" s="36"/>
    </row>
    <row r="7853" spans="10:10">
      <c r="J7853" s="36"/>
    </row>
    <row r="7854" spans="10:10">
      <c r="J7854" s="36"/>
    </row>
    <row r="7855" spans="10:10">
      <c r="J7855" s="36"/>
    </row>
    <row r="7856" spans="10:10">
      <c r="J7856" s="36"/>
    </row>
    <row r="7857" spans="10:10">
      <c r="J7857" s="36"/>
    </row>
    <row r="7858" spans="10:10">
      <c r="J7858" s="36"/>
    </row>
    <row r="7859" spans="10:10">
      <c r="J7859" s="36"/>
    </row>
    <row r="7860" spans="10:10">
      <c r="J7860" s="36"/>
    </row>
    <row r="7861" spans="10:10">
      <c r="J7861" s="36"/>
    </row>
    <row r="7862" spans="10:10">
      <c r="J7862" s="36"/>
    </row>
    <row r="7863" spans="10:10">
      <c r="J7863" s="36"/>
    </row>
    <row r="7864" spans="10:10">
      <c r="J7864" s="36"/>
    </row>
    <row r="7865" spans="10:10">
      <c r="J7865" s="36"/>
    </row>
    <row r="7866" spans="10:10">
      <c r="J7866" s="36"/>
    </row>
    <row r="7867" spans="10:10">
      <c r="J7867" s="36"/>
    </row>
    <row r="7868" spans="10:10">
      <c r="J7868" s="36"/>
    </row>
    <row r="7869" spans="10:10">
      <c r="J7869" s="36"/>
    </row>
    <row r="7870" spans="10:10">
      <c r="J7870" s="36"/>
    </row>
    <row r="7871" spans="10:10">
      <c r="J7871" s="36"/>
    </row>
    <row r="7872" spans="10:10">
      <c r="J7872" s="36"/>
    </row>
    <row r="7873" spans="10:10">
      <c r="J7873" s="36"/>
    </row>
    <row r="7874" spans="10:10">
      <c r="J7874" s="36"/>
    </row>
    <row r="7875" spans="10:10">
      <c r="J7875" s="36"/>
    </row>
    <row r="7876" spans="10:10">
      <c r="J7876" s="36"/>
    </row>
    <row r="7877" spans="10:10">
      <c r="J7877" s="36"/>
    </row>
    <row r="7878" spans="10:10">
      <c r="J7878" s="36"/>
    </row>
    <row r="7879" spans="10:10">
      <c r="J7879" s="36"/>
    </row>
    <row r="7880" spans="10:10">
      <c r="J7880" s="36"/>
    </row>
    <row r="7881" spans="10:10">
      <c r="J7881" s="36"/>
    </row>
    <row r="7882" spans="10:10">
      <c r="J7882" s="36"/>
    </row>
    <row r="7883" spans="10:10">
      <c r="J7883" s="36"/>
    </row>
    <row r="7884" spans="10:10">
      <c r="J7884" s="36"/>
    </row>
    <row r="7885" spans="10:10">
      <c r="J7885" s="36"/>
    </row>
    <row r="7886" spans="10:10">
      <c r="J7886" s="36"/>
    </row>
    <row r="7887" spans="10:10">
      <c r="J7887" s="36"/>
    </row>
    <row r="7888" spans="10:10">
      <c r="J7888" s="36"/>
    </row>
    <row r="7889" spans="10:10">
      <c r="J7889" s="36"/>
    </row>
    <row r="7890" spans="10:10">
      <c r="J7890" s="36"/>
    </row>
    <row r="7891" spans="10:10">
      <c r="J7891" s="36"/>
    </row>
    <row r="7892" spans="10:10">
      <c r="J7892" s="36"/>
    </row>
    <row r="7893" spans="10:10">
      <c r="J7893" s="36"/>
    </row>
    <row r="7894" spans="10:10">
      <c r="J7894" s="36"/>
    </row>
    <row r="7895" spans="10:10">
      <c r="J7895" s="36"/>
    </row>
    <row r="7896" spans="10:10">
      <c r="J7896" s="36"/>
    </row>
    <row r="7897" spans="10:10">
      <c r="J7897" s="36"/>
    </row>
    <row r="7898" spans="10:10">
      <c r="J7898" s="36"/>
    </row>
    <row r="7899" spans="10:10">
      <c r="J7899" s="36"/>
    </row>
    <row r="7900" spans="10:10">
      <c r="J7900" s="36"/>
    </row>
    <row r="7901" spans="10:10">
      <c r="J7901" s="36"/>
    </row>
    <row r="7902" spans="10:10">
      <c r="J7902" s="36"/>
    </row>
    <row r="7903" spans="10:10">
      <c r="J7903" s="36"/>
    </row>
    <row r="7904" spans="10:10">
      <c r="J7904" s="36"/>
    </row>
    <row r="7905" spans="10:10">
      <c r="J7905" s="36"/>
    </row>
    <row r="7906" spans="10:10">
      <c r="J7906" s="36"/>
    </row>
    <row r="7907" spans="10:10">
      <c r="J7907" s="36"/>
    </row>
    <row r="7908" spans="10:10">
      <c r="J7908" s="36"/>
    </row>
    <row r="7909" spans="10:10">
      <c r="J7909" s="36"/>
    </row>
    <row r="7910" spans="10:10">
      <c r="J7910" s="36"/>
    </row>
    <row r="7911" spans="10:10">
      <c r="J7911" s="36"/>
    </row>
    <row r="7912" spans="10:10">
      <c r="J7912" s="36"/>
    </row>
    <row r="7913" spans="10:10">
      <c r="J7913" s="36"/>
    </row>
    <row r="7914" spans="10:10">
      <c r="J7914" s="36"/>
    </row>
    <row r="7915" spans="10:10">
      <c r="J7915" s="36"/>
    </row>
    <row r="7916" spans="10:10">
      <c r="J7916" s="36"/>
    </row>
    <row r="7917" spans="10:10">
      <c r="J7917" s="36"/>
    </row>
    <row r="7918" spans="10:10">
      <c r="J7918" s="36"/>
    </row>
    <row r="7919" spans="10:10">
      <c r="J7919" s="36"/>
    </row>
    <row r="7920" spans="10:10">
      <c r="J7920" s="36"/>
    </row>
    <row r="7921" spans="10:10">
      <c r="J7921" s="36"/>
    </row>
    <row r="7922" spans="10:10">
      <c r="J7922" s="36"/>
    </row>
    <row r="7923" spans="10:10">
      <c r="J7923" s="36"/>
    </row>
    <row r="7924" spans="10:10">
      <c r="J7924" s="36"/>
    </row>
    <row r="7925" spans="10:10">
      <c r="J7925" s="36"/>
    </row>
    <row r="7926" spans="10:10">
      <c r="J7926" s="36"/>
    </row>
    <row r="7927" spans="10:10">
      <c r="J7927" s="36"/>
    </row>
    <row r="7928" spans="10:10">
      <c r="J7928" s="36"/>
    </row>
    <row r="7929" spans="10:10">
      <c r="J7929" s="36"/>
    </row>
    <row r="7930" spans="10:10">
      <c r="J7930" s="36"/>
    </row>
    <row r="7931" spans="10:10">
      <c r="J7931" s="36"/>
    </row>
    <row r="7932" spans="10:10">
      <c r="J7932" s="36"/>
    </row>
    <row r="7933" spans="10:10">
      <c r="J7933" s="36"/>
    </row>
    <row r="7934" spans="10:10">
      <c r="J7934" s="36"/>
    </row>
    <row r="7935" spans="10:10">
      <c r="J7935" s="36"/>
    </row>
    <row r="7936" spans="10:10">
      <c r="J7936" s="36"/>
    </row>
    <row r="7937" spans="10:10">
      <c r="J7937" s="36"/>
    </row>
    <row r="7938" spans="10:10">
      <c r="J7938" s="36"/>
    </row>
    <row r="7939" spans="10:10">
      <c r="J7939" s="36"/>
    </row>
    <row r="7940" spans="10:10">
      <c r="J7940" s="36"/>
    </row>
    <row r="7941" spans="10:10">
      <c r="J7941" s="36"/>
    </row>
    <row r="7942" spans="10:10">
      <c r="J7942" s="36"/>
    </row>
    <row r="7943" spans="10:10">
      <c r="J7943" s="36"/>
    </row>
    <row r="7944" spans="10:10">
      <c r="J7944" s="36"/>
    </row>
    <row r="7945" spans="10:10">
      <c r="J7945" s="36"/>
    </row>
    <row r="7946" spans="10:10">
      <c r="J7946" s="36"/>
    </row>
    <row r="7947" spans="10:10">
      <c r="J7947" s="36"/>
    </row>
    <row r="7948" spans="10:10">
      <c r="J7948" s="36"/>
    </row>
    <row r="7949" spans="10:10">
      <c r="J7949" s="36"/>
    </row>
    <row r="7950" spans="10:10">
      <c r="J7950" s="36"/>
    </row>
    <row r="7951" spans="10:10">
      <c r="J7951" s="36"/>
    </row>
    <row r="7952" spans="10:10">
      <c r="J7952" s="36"/>
    </row>
    <row r="7953" spans="10:10">
      <c r="J7953" s="36"/>
    </row>
    <row r="7954" spans="10:10">
      <c r="J7954" s="36"/>
    </row>
    <row r="7955" spans="10:10">
      <c r="J7955" s="36"/>
    </row>
    <row r="7956" spans="10:10">
      <c r="J7956" s="36"/>
    </row>
    <row r="7957" spans="10:10">
      <c r="J7957" s="36"/>
    </row>
    <row r="7958" spans="10:10">
      <c r="J7958" s="36"/>
    </row>
    <row r="7959" spans="10:10">
      <c r="J7959" s="36"/>
    </row>
    <row r="7960" spans="10:10">
      <c r="J7960" s="36"/>
    </row>
    <row r="7961" spans="10:10">
      <c r="J7961" s="36"/>
    </row>
    <row r="7962" spans="10:10">
      <c r="J7962" s="36"/>
    </row>
    <row r="7963" spans="10:10">
      <c r="J7963" s="36"/>
    </row>
    <row r="7964" spans="10:10">
      <c r="J7964" s="36"/>
    </row>
    <row r="7965" spans="10:10">
      <c r="J7965" s="36"/>
    </row>
    <row r="7966" spans="10:10">
      <c r="J7966" s="36"/>
    </row>
    <row r="7967" spans="10:10">
      <c r="J7967" s="36"/>
    </row>
    <row r="7968" spans="10:10">
      <c r="J7968" s="36"/>
    </row>
    <row r="7969" spans="10:10">
      <c r="J7969" s="36"/>
    </row>
    <row r="7970" spans="10:10">
      <c r="J7970" s="36"/>
    </row>
    <row r="7971" spans="10:10">
      <c r="J7971" s="36"/>
    </row>
    <row r="7972" spans="10:10">
      <c r="J7972" s="36"/>
    </row>
    <row r="7973" spans="10:10">
      <c r="J7973" s="36"/>
    </row>
    <row r="7974" spans="10:10">
      <c r="J7974" s="36"/>
    </row>
    <row r="7975" spans="10:10">
      <c r="J7975" s="36"/>
    </row>
    <row r="7976" spans="10:10">
      <c r="J7976" s="36"/>
    </row>
    <row r="7977" spans="10:10">
      <c r="J7977" s="36"/>
    </row>
    <row r="7978" spans="10:10">
      <c r="J7978" s="36"/>
    </row>
    <row r="7979" spans="10:10">
      <c r="J7979" s="36"/>
    </row>
    <row r="7980" spans="10:10">
      <c r="J7980" s="36"/>
    </row>
    <row r="7981" spans="10:10">
      <c r="J7981" s="36"/>
    </row>
    <row r="7982" spans="10:10">
      <c r="J7982" s="36"/>
    </row>
    <row r="7983" spans="10:10">
      <c r="J7983" s="36"/>
    </row>
    <row r="7984" spans="10:10">
      <c r="J7984" s="36"/>
    </row>
    <row r="7985" spans="10:10">
      <c r="J7985" s="36"/>
    </row>
    <row r="7986" spans="10:10">
      <c r="J7986" s="36"/>
    </row>
    <row r="7987" spans="10:10">
      <c r="J7987" s="36"/>
    </row>
    <row r="7988" spans="10:10">
      <c r="J7988" s="36"/>
    </row>
    <row r="7989" spans="10:10">
      <c r="J7989" s="36"/>
    </row>
    <row r="7990" spans="10:10">
      <c r="J7990" s="36"/>
    </row>
    <row r="7991" spans="10:10">
      <c r="J7991" s="36"/>
    </row>
    <row r="7992" spans="10:10">
      <c r="J7992" s="36"/>
    </row>
    <row r="7993" spans="10:10">
      <c r="J7993" s="36"/>
    </row>
    <row r="7994" spans="10:10">
      <c r="J7994" s="36"/>
    </row>
    <row r="7995" spans="10:10">
      <c r="J7995" s="36"/>
    </row>
    <row r="7996" spans="10:10">
      <c r="J7996" s="36"/>
    </row>
    <row r="7997" spans="10:10">
      <c r="J7997" s="36"/>
    </row>
    <row r="7998" spans="10:10">
      <c r="J7998" s="36"/>
    </row>
    <row r="7999" spans="10:10">
      <c r="J7999" s="36"/>
    </row>
    <row r="8000" spans="10:10">
      <c r="J8000" s="36"/>
    </row>
    <row r="8001" spans="10:10">
      <c r="J8001" s="36"/>
    </row>
    <row r="8002" spans="10:10">
      <c r="J8002" s="36"/>
    </row>
    <row r="8003" spans="10:10">
      <c r="J8003" s="36"/>
    </row>
    <row r="8004" spans="10:10">
      <c r="J8004" s="36"/>
    </row>
    <row r="8005" spans="10:10">
      <c r="J8005" s="36"/>
    </row>
    <row r="8006" spans="10:10">
      <c r="J8006" s="36"/>
    </row>
    <row r="8007" spans="10:10">
      <c r="J8007" s="36"/>
    </row>
    <row r="8008" spans="10:10">
      <c r="J8008" s="36"/>
    </row>
    <row r="8009" spans="10:10">
      <c r="J8009" s="36"/>
    </row>
    <row r="8010" spans="10:10">
      <c r="J8010" s="36"/>
    </row>
    <row r="8011" spans="10:10">
      <c r="J8011" s="36"/>
    </row>
    <row r="8012" spans="10:10">
      <c r="J8012" s="36"/>
    </row>
    <row r="8013" spans="10:10">
      <c r="J8013" s="36"/>
    </row>
    <row r="8014" spans="10:10">
      <c r="J8014" s="36"/>
    </row>
    <row r="8015" spans="10:10">
      <c r="J8015" s="36"/>
    </row>
    <row r="8016" spans="10:10">
      <c r="J8016" s="36"/>
    </row>
    <row r="8017" spans="10:10">
      <c r="J8017" s="36"/>
    </row>
    <row r="8018" spans="10:10">
      <c r="J8018" s="36"/>
    </row>
    <row r="8019" spans="10:10">
      <c r="J8019" s="36"/>
    </row>
    <row r="8020" spans="10:10">
      <c r="J8020" s="36"/>
    </row>
    <row r="8021" spans="10:10">
      <c r="J8021" s="36"/>
    </row>
    <row r="8022" spans="10:10">
      <c r="J8022" s="36"/>
    </row>
    <row r="8023" spans="10:10">
      <c r="J8023" s="36"/>
    </row>
    <row r="8024" spans="10:10">
      <c r="J8024" s="36"/>
    </row>
    <row r="8025" spans="10:10">
      <c r="J8025" s="36"/>
    </row>
    <row r="8026" spans="10:10">
      <c r="J8026" s="36"/>
    </row>
    <row r="8027" spans="10:10">
      <c r="J8027" s="36"/>
    </row>
    <row r="8028" spans="10:10">
      <c r="J8028" s="36"/>
    </row>
    <row r="8029" spans="10:10">
      <c r="J8029" s="36"/>
    </row>
    <row r="8030" spans="10:10">
      <c r="J8030" s="36"/>
    </row>
    <row r="8031" spans="10:10">
      <c r="J8031" s="36"/>
    </row>
    <row r="8032" spans="10:10">
      <c r="J8032" s="36"/>
    </row>
    <row r="8033" spans="10:10">
      <c r="J8033" s="36"/>
    </row>
    <row r="8034" spans="10:10">
      <c r="J8034" s="36"/>
    </row>
    <row r="8035" spans="10:10">
      <c r="J8035" s="36"/>
    </row>
    <row r="8036" spans="10:10">
      <c r="J8036" s="36"/>
    </row>
    <row r="8037" spans="10:10">
      <c r="J8037" s="36"/>
    </row>
    <row r="8038" spans="10:10">
      <c r="J8038" s="36"/>
    </row>
    <row r="8039" spans="10:10">
      <c r="J8039" s="36"/>
    </row>
    <row r="8040" spans="10:10">
      <c r="J8040" s="36"/>
    </row>
    <row r="8041" spans="10:10">
      <c r="J8041" s="36"/>
    </row>
    <row r="8042" spans="10:10">
      <c r="J8042" s="36"/>
    </row>
    <row r="8043" spans="10:10">
      <c r="J8043" s="36"/>
    </row>
    <row r="8044" spans="10:10">
      <c r="J8044" s="36"/>
    </row>
    <row r="8045" spans="10:10">
      <c r="J8045" s="36"/>
    </row>
    <row r="8046" spans="10:10">
      <c r="J8046" s="36"/>
    </row>
    <row r="8047" spans="10:10">
      <c r="J8047" s="36"/>
    </row>
    <row r="8048" spans="10:10">
      <c r="J8048" s="36"/>
    </row>
    <row r="8049" spans="10:10">
      <c r="J8049" s="36"/>
    </row>
    <row r="8050" spans="10:10">
      <c r="J8050" s="36"/>
    </row>
    <row r="8051" spans="10:10">
      <c r="J8051" s="36"/>
    </row>
    <row r="8052" spans="10:10">
      <c r="J8052" s="36"/>
    </row>
    <row r="8053" spans="10:10">
      <c r="J8053" s="36"/>
    </row>
    <row r="8054" spans="10:10">
      <c r="J8054" s="36"/>
    </row>
    <row r="8055" spans="10:10">
      <c r="J8055" s="36"/>
    </row>
    <row r="8056" spans="10:10">
      <c r="J8056" s="36"/>
    </row>
    <row r="8057" spans="10:10">
      <c r="J8057" s="36"/>
    </row>
    <row r="8058" spans="10:10">
      <c r="J8058" s="36"/>
    </row>
    <row r="8059" spans="10:10">
      <c r="J8059" s="36"/>
    </row>
    <row r="8060" spans="10:10">
      <c r="J8060" s="36"/>
    </row>
    <row r="8061" spans="10:10">
      <c r="J8061" s="36"/>
    </row>
    <row r="8062" spans="10:10">
      <c r="J8062" s="36"/>
    </row>
    <row r="8063" spans="10:10">
      <c r="J8063" s="36"/>
    </row>
    <row r="8064" spans="10:10">
      <c r="J8064" s="36"/>
    </row>
    <row r="8065" spans="10:10">
      <c r="J8065" s="36"/>
    </row>
    <row r="8066" spans="10:10">
      <c r="J8066" s="36"/>
    </row>
    <row r="8067" spans="10:10">
      <c r="J8067" s="36"/>
    </row>
    <row r="8068" spans="10:10">
      <c r="J8068" s="36"/>
    </row>
    <row r="8069" spans="10:10">
      <c r="J8069" s="36"/>
    </row>
    <row r="8070" spans="10:10">
      <c r="J8070" s="36"/>
    </row>
    <row r="8071" spans="10:10">
      <c r="J8071" s="36"/>
    </row>
    <row r="8072" spans="10:10">
      <c r="J8072" s="36"/>
    </row>
    <row r="8073" spans="10:10">
      <c r="J8073" s="36"/>
    </row>
    <row r="8074" spans="10:10">
      <c r="J8074" s="36"/>
    </row>
    <row r="8075" spans="10:10">
      <c r="J8075" s="36"/>
    </row>
    <row r="8076" spans="10:10">
      <c r="J8076" s="36"/>
    </row>
    <row r="8077" spans="10:10">
      <c r="J8077" s="36"/>
    </row>
    <row r="8078" spans="10:10">
      <c r="J8078" s="36"/>
    </row>
    <row r="8079" spans="10:10">
      <c r="J8079" s="36"/>
    </row>
    <row r="8080" spans="10:10">
      <c r="J8080" s="36"/>
    </row>
    <row r="8081" spans="10:10">
      <c r="J8081" s="36"/>
    </row>
    <row r="8082" spans="10:10">
      <c r="J8082" s="36"/>
    </row>
    <row r="8083" spans="10:10">
      <c r="J8083" s="36"/>
    </row>
    <row r="8084" spans="10:10">
      <c r="J8084" s="36"/>
    </row>
    <row r="8085" spans="10:10">
      <c r="J8085" s="36"/>
    </row>
    <row r="8086" spans="10:10">
      <c r="J8086" s="36"/>
    </row>
    <row r="8087" spans="10:10">
      <c r="J8087" s="36"/>
    </row>
    <row r="8088" spans="10:10">
      <c r="J8088" s="36"/>
    </row>
    <row r="8089" spans="10:10">
      <c r="J8089" s="36"/>
    </row>
    <row r="8090" spans="10:10">
      <c r="J8090" s="36"/>
    </row>
    <row r="8091" spans="10:10">
      <c r="J8091" s="36"/>
    </row>
    <row r="8092" spans="10:10">
      <c r="J8092" s="36"/>
    </row>
    <row r="8093" spans="10:10">
      <c r="J8093" s="36"/>
    </row>
    <row r="8094" spans="10:10">
      <c r="J8094" s="36"/>
    </row>
    <row r="8095" spans="10:10">
      <c r="J8095" s="36"/>
    </row>
    <row r="8096" spans="10:10">
      <c r="J8096" s="36"/>
    </row>
    <row r="8097" spans="10:10">
      <c r="J8097" s="36"/>
    </row>
    <row r="8098" spans="10:10">
      <c r="J8098" s="36"/>
    </row>
    <row r="8099" spans="10:10">
      <c r="J8099" s="36"/>
    </row>
    <row r="8100" spans="10:10">
      <c r="J8100" s="36"/>
    </row>
    <row r="8101" spans="10:10">
      <c r="J8101" s="36"/>
    </row>
    <row r="8102" spans="10:10">
      <c r="J8102" s="36"/>
    </row>
    <row r="8103" spans="10:10">
      <c r="J8103" s="36"/>
    </row>
    <row r="8104" spans="10:10">
      <c r="J8104" s="36"/>
    </row>
    <row r="8105" spans="10:10">
      <c r="J8105" s="36"/>
    </row>
    <row r="8106" spans="10:10">
      <c r="J8106" s="36"/>
    </row>
    <row r="8107" spans="10:10">
      <c r="J8107" s="36"/>
    </row>
    <row r="8108" spans="10:10">
      <c r="J8108" s="36"/>
    </row>
    <row r="8109" spans="10:10">
      <c r="J8109" s="36"/>
    </row>
    <row r="8110" spans="10:10">
      <c r="J8110" s="36"/>
    </row>
    <row r="8111" spans="10:10">
      <c r="J8111" s="36"/>
    </row>
    <row r="8112" spans="10:10">
      <c r="J8112" s="36"/>
    </row>
    <row r="8113" spans="10:10">
      <c r="J8113" s="36"/>
    </row>
    <row r="8114" spans="10:10">
      <c r="J8114" s="36"/>
    </row>
    <row r="8115" spans="10:10">
      <c r="J8115" s="36"/>
    </row>
    <row r="8116" spans="10:10">
      <c r="J8116" s="36"/>
    </row>
    <row r="8117" spans="10:10">
      <c r="J8117" s="36"/>
    </row>
    <row r="8118" spans="10:10">
      <c r="J8118" s="36"/>
    </row>
    <row r="8119" spans="10:10">
      <c r="J8119" s="36"/>
    </row>
    <row r="8120" spans="10:10">
      <c r="J8120" s="36"/>
    </row>
    <row r="8121" spans="10:10">
      <c r="J8121" s="36"/>
    </row>
    <row r="8122" spans="10:10">
      <c r="J8122" s="36"/>
    </row>
    <row r="8123" spans="10:10">
      <c r="J8123" s="36"/>
    </row>
    <row r="8124" spans="10:10">
      <c r="J8124" s="36"/>
    </row>
    <row r="8125" spans="10:10">
      <c r="J8125" s="36"/>
    </row>
    <row r="8126" spans="10:10">
      <c r="J8126" s="36"/>
    </row>
    <row r="8127" spans="10:10">
      <c r="J8127" s="36"/>
    </row>
    <row r="8128" spans="10:10">
      <c r="J8128" s="36"/>
    </row>
    <row r="8129" spans="10:10">
      <c r="J8129" s="36"/>
    </row>
    <row r="8130" spans="10:10">
      <c r="J8130" s="36"/>
    </row>
    <row r="8131" spans="10:10">
      <c r="J8131" s="36"/>
    </row>
    <row r="8132" spans="10:10">
      <c r="J8132" s="36"/>
    </row>
    <row r="8133" spans="10:10">
      <c r="J8133" s="36"/>
    </row>
    <row r="8134" spans="10:10">
      <c r="J8134" s="36"/>
    </row>
    <row r="8135" spans="10:10">
      <c r="J8135" s="36"/>
    </row>
    <row r="8136" spans="10:10">
      <c r="J8136" s="36"/>
    </row>
    <row r="8137" spans="10:10">
      <c r="J8137" s="36"/>
    </row>
    <row r="8138" spans="10:10">
      <c r="J8138" s="36"/>
    </row>
    <row r="8139" spans="10:10">
      <c r="J8139" s="36"/>
    </row>
    <row r="8140" spans="10:10">
      <c r="J8140" s="36"/>
    </row>
    <row r="8141" spans="10:10">
      <c r="J8141" s="36"/>
    </row>
    <row r="8142" spans="10:10">
      <c r="J8142" s="36"/>
    </row>
    <row r="8143" spans="10:10">
      <c r="J8143" s="36"/>
    </row>
    <row r="8144" spans="10:10">
      <c r="J8144" s="36"/>
    </row>
    <row r="8145" spans="10:10">
      <c r="J8145" s="36"/>
    </row>
    <row r="8146" spans="10:10">
      <c r="J8146" s="36"/>
    </row>
    <row r="8147" spans="10:10">
      <c r="J8147" s="36"/>
    </row>
    <row r="8148" spans="10:10">
      <c r="J8148" s="36"/>
    </row>
    <row r="8149" spans="10:10">
      <c r="J8149" s="36"/>
    </row>
    <row r="8150" spans="10:10">
      <c r="J8150" s="36"/>
    </row>
    <row r="8151" spans="10:10">
      <c r="J8151" s="36"/>
    </row>
    <row r="8152" spans="10:10">
      <c r="J8152" s="36"/>
    </row>
    <row r="8153" spans="10:10">
      <c r="J8153" s="36"/>
    </row>
    <row r="8154" spans="10:10">
      <c r="J8154" s="36"/>
    </row>
    <row r="8155" spans="10:10">
      <c r="J8155" s="36"/>
    </row>
    <row r="8156" spans="10:10">
      <c r="J8156" s="36"/>
    </row>
    <row r="8157" spans="10:10">
      <c r="J8157" s="36"/>
    </row>
    <row r="8158" spans="10:10">
      <c r="J8158" s="36"/>
    </row>
    <row r="8159" spans="10:10">
      <c r="J8159" s="36"/>
    </row>
    <row r="8160" spans="10:10">
      <c r="J8160" s="36"/>
    </row>
    <row r="8161" spans="10:10">
      <c r="J8161" s="36"/>
    </row>
    <row r="8162" spans="10:10">
      <c r="J8162" s="36"/>
    </row>
    <row r="8163" spans="10:10">
      <c r="J8163" s="36"/>
    </row>
    <row r="8164" spans="10:10">
      <c r="J8164" s="36"/>
    </row>
    <row r="8165" spans="10:10">
      <c r="J8165" s="36"/>
    </row>
    <row r="8166" spans="10:10">
      <c r="J8166" s="36"/>
    </row>
    <row r="8167" spans="10:10">
      <c r="J8167" s="36"/>
    </row>
    <row r="8168" spans="10:10">
      <c r="J8168" s="36"/>
    </row>
    <row r="8169" spans="10:10">
      <c r="J8169" s="36"/>
    </row>
    <row r="8170" spans="10:10">
      <c r="J8170" s="36"/>
    </row>
    <row r="8171" spans="10:10">
      <c r="J8171" s="36"/>
    </row>
    <row r="8172" spans="10:10">
      <c r="J8172" s="36"/>
    </row>
    <row r="8173" spans="10:10">
      <c r="J8173" s="36"/>
    </row>
    <row r="8174" spans="10:10">
      <c r="J8174" s="36"/>
    </row>
    <row r="8175" spans="10:10">
      <c r="J8175" s="36"/>
    </row>
    <row r="8176" spans="10:10">
      <c r="J8176" s="36"/>
    </row>
    <row r="8177" spans="10:10">
      <c r="J8177" s="36"/>
    </row>
    <row r="8178" spans="10:10">
      <c r="J8178" s="36"/>
    </row>
    <row r="8179" spans="10:10">
      <c r="J8179" s="36"/>
    </row>
    <row r="8180" spans="10:10">
      <c r="J8180" s="36"/>
    </row>
    <row r="8181" spans="10:10">
      <c r="J8181" s="36"/>
    </row>
    <row r="8182" spans="10:10">
      <c r="J8182" s="36"/>
    </row>
    <row r="8183" spans="10:10">
      <c r="J8183" s="36"/>
    </row>
    <row r="8184" spans="10:10">
      <c r="J8184" s="36"/>
    </row>
    <row r="8185" spans="10:10">
      <c r="J8185" s="36"/>
    </row>
    <row r="8186" spans="10:10">
      <c r="J8186" s="36"/>
    </row>
    <row r="8187" spans="10:10">
      <c r="J8187" s="36"/>
    </row>
    <row r="8188" spans="10:10">
      <c r="J8188" s="36"/>
    </row>
    <row r="8189" spans="10:10">
      <c r="J8189" s="36"/>
    </row>
    <row r="8190" spans="10:10">
      <c r="J8190" s="36"/>
    </row>
    <row r="8191" spans="10:10">
      <c r="J8191" s="36"/>
    </row>
    <row r="8192" spans="10:10">
      <c r="J8192" s="36"/>
    </row>
    <row r="8193" spans="10:10">
      <c r="J8193" s="36"/>
    </row>
    <row r="8194" spans="10:10">
      <c r="J8194" s="36"/>
    </row>
    <row r="8195" spans="10:10">
      <c r="J8195" s="36"/>
    </row>
    <row r="8196" spans="10:10">
      <c r="J8196" s="36"/>
    </row>
    <row r="8197" spans="10:10">
      <c r="J8197" s="36"/>
    </row>
    <row r="8198" spans="10:10">
      <c r="J8198" s="36"/>
    </row>
    <row r="8199" spans="10:10">
      <c r="J8199" s="36"/>
    </row>
    <row r="8200" spans="10:10">
      <c r="J8200" s="36"/>
    </row>
    <row r="8201" spans="10:10">
      <c r="J8201" s="36"/>
    </row>
    <row r="8202" spans="10:10">
      <c r="J8202" s="36"/>
    </row>
    <row r="8203" spans="10:10">
      <c r="J8203" s="36"/>
    </row>
    <row r="8204" spans="10:10">
      <c r="J8204" s="36"/>
    </row>
    <row r="8205" spans="10:10">
      <c r="J8205" s="36"/>
    </row>
    <row r="8206" spans="10:10">
      <c r="J8206" s="36"/>
    </row>
    <row r="8207" spans="10:10">
      <c r="J8207" s="36"/>
    </row>
    <row r="8208" spans="10:10">
      <c r="J8208" s="36"/>
    </row>
    <row r="8209" spans="10:10">
      <c r="J8209" s="36"/>
    </row>
    <row r="8210" spans="10:10">
      <c r="J8210" s="36"/>
    </row>
    <row r="8211" spans="10:10">
      <c r="J8211" s="36"/>
    </row>
    <row r="8212" spans="10:10">
      <c r="J8212" s="36"/>
    </row>
    <row r="8213" spans="10:10">
      <c r="J8213" s="36"/>
    </row>
    <row r="8214" spans="10:10">
      <c r="J8214" s="36"/>
    </row>
    <row r="8215" spans="10:10">
      <c r="J8215" s="36"/>
    </row>
    <row r="8216" spans="10:10">
      <c r="J8216" s="36"/>
    </row>
    <row r="8217" spans="10:10">
      <c r="J8217" s="36"/>
    </row>
    <row r="8218" spans="10:10">
      <c r="J8218" s="36"/>
    </row>
    <row r="8219" spans="10:10">
      <c r="J8219" s="36"/>
    </row>
    <row r="8220" spans="10:10">
      <c r="J8220" s="36"/>
    </row>
    <row r="8221" spans="10:10">
      <c r="J8221" s="36"/>
    </row>
    <row r="8222" spans="10:10">
      <c r="J8222" s="36"/>
    </row>
    <row r="8223" spans="10:10">
      <c r="J8223" s="36"/>
    </row>
    <row r="8224" spans="10:10">
      <c r="J8224" s="36"/>
    </row>
    <row r="8225" spans="10:10">
      <c r="J8225" s="36"/>
    </row>
    <row r="8226" spans="10:10">
      <c r="J8226" s="36"/>
    </row>
    <row r="8227" spans="10:10">
      <c r="J8227" s="36"/>
    </row>
    <row r="8228" spans="10:10">
      <c r="J8228" s="36"/>
    </row>
    <row r="8229" spans="10:10">
      <c r="J8229" s="36"/>
    </row>
    <row r="8230" spans="10:10">
      <c r="J8230" s="36"/>
    </row>
    <row r="8231" spans="10:10">
      <c r="J8231" s="36"/>
    </row>
    <row r="8232" spans="10:10">
      <c r="J8232" s="36"/>
    </row>
    <row r="8233" spans="10:10">
      <c r="J8233" s="36"/>
    </row>
    <row r="8234" spans="10:10">
      <c r="J8234" s="36"/>
    </row>
    <row r="8235" spans="10:10">
      <c r="J8235" s="36"/>
    </row>
    <row r="8236" spans="10:10">
      <c r="J8236" s="36"/>
    </row>
    <row r="8237" spans="10:10">
      <c r="J8237" s="36"/>
    </row>
    <row r="8238" spans="10:10">
      <c r="J8238" s="36"/>
    </row>
    <row r="8239" spans="10:10">
      <c r="J8239" s="36"/>
    </row>
    <row r="8240" spans="10:10">
      <c r="J8240" s="36"/>
    </row>
    <row r="8241" spans="10:10">
      <c r="J8241" s="36"/>
    </row>
    <row r="8242" spans="10:10">
      <c r="J8242" s="36"/>
    </row>
    <row r="8243" spans="10:10">
      <c r="J8243" s="36"/>
    </row>
    <row r="8244" spans="10:10">
      <c r="J8244" s="36"/>
    </row>
    <row r="8245" spans="10:10">
      <c r="J8245" s="36"/>
    </row>
    <row r="8246" spans="10:10">
      <c r="J8246" s="36"/>
    </row>
    <row r="8247" spans="10:10">
      <c r="J8247" s="36"/>
    </row>
    <row r="8248" spans="10:10">
      <c r="J8248" s="36"/>
    </row>
    <row r="8249" spans="10:10">
      <c r="J8249" s="36"/>
    </row>
    <row r="8250" spans="10:10">
      <c r="J8250" s="36"/>
    </row>
    <row r="8251" spans="10:10">
      <c r="J8251" s="36"/>
    </row>
    <row r="8252" spans="10:10">
      <c r="J8252" s="36"/>
    </row>
    <row r="8253" spans="10:10">
      <c r="J8253" s="36"/>
    </row>
    <row r="8254" spans="10:10">
      <c r="J8254" s="36"/>
    </row>
    <row r="8255" spans="10:10">
      <c r="J8255" s="36"/>
    </row>
    <row r="8256" spans="10:10">
      <c r="J8256" s="36"/>
    </row>
    <row r="8257" spans="10:10">
      <c r="J8257" s="36"/>
    </row>
    <row r="8258" spans="10:10">
      <c r="J8258" s="36"/>
    </row>
    <row r="8259" spans="10:10">
      <c r="J8259" s="36"/>
    </row>
    <row r="8260" spans="10:10">
      <c r="J8260" s="36"/>
    </row>
    <row r="8261" spans="10:10">
      <c r="J8261" s="36"/>
    </row>
    <row r="8262" spans="10:10">
      <c r="J8262" s="36"/>
    </row>
    <row r="8263" spans="10:10">
      <c r="J8263" s="36"/>
    </row>
    <row r="8264" spans="10:10">
      <c r="J8264" s="36"/>
    </row>
    <row r="8265" spans="10:10">
      <c r="J8265" s="36"/>
    </row>
    <row r="8266" spans="10:10">
      <c r="J8266" s="36"/>
    </row>
    <row r="8267" spans="10:10">
      <c r="J8267" s="36"/>
    </row>
    <row r="8268" spans="10:10">
      <c r="J8268" s="36"/>
    </row>
    <row r="8269" spans="10:10">
      <c r="J8269" s="36"/>
    </row>
    <row r="8270" spans="10:10">
      <c r="J8270" s="36"/>
    </row>
    <row r="8271" spans="10:10">
      <c r="J8271" s="36"/>
    </row>
    <row r="8272" spans="10:10">
      <c r="J8272" s="36"/>
    </row>
    <row r="8273" spans="10:10">
      <c r="J8273" s="36"/>
    </row>
    <row r="8274" spans="10:10">
      <c r="J8274" s="36"/>
    </row>
    <row r="8275" spans="10:10">
      <c r="J8275" s="36"/>
    </row>
    <row r="8276" spans="10:10">
      <c r="J8276" s="36"/>
    </row>
    <row r="8277" spans="10:10">
      <c r="J8277" s="36"/>
    </row>
    <row r="8278" spans="10:10">
      <c r="J8278" s="36"/>
    </row>
    <row r="8279" spans="10:10">
      <c r="J8279" s="36"/>
    </row>
    <row r="8280" spans="10:10">
      <c r="J8280" s="36"/>
    </row>
    <row r="8281" spans="10:10">
      <c r="J8281" s="36"/>
    </row>
    <row r="8282" spans="10:10">
      <c r="J8282" s="36"/>
    </row>
    <row r="8283" spans="10:10">
      <c r="J8283" s="36"/>
    </row>
    <row r="8284" spans="10:10">
      <c r="J8284" s="36"/>
    </row>
    <row r="8285" spans="10:10">
      <c r="J8285" s="36"/>
    </row>
    <row r="8286" spans="10:10">
      <c r="J8286" s="36"/>
    </row>
    <row r="8287" spans="10:10">
      <c r="J8287" s="36"/>
    </row>
    <row r="8288" spans="10:10">
      <c r="J8288" s="36"/>
    </row>
    <row r="8289" spans="10:10">
      <c r="J8289" s="36"/>
    </row>
    <row r="8290" spans="10:10">
      <c r="J8290" s="36"/>
    </row>
    <row r="8291" spans="10:10">
      <c r="J8291" s="36"/>
    </row>
    <row r="8292" spans="10:10">
      <c r="J8292" s="36"/>
    </row>
    <row r="8293" spans="10:10">
      <c r="J8293" s="36"/>
    </row>
    <row r="8294" spans="10:10">
      <c r="J8294" s="36"/>
    </row>
    <row r="8295" spans="10:10">
      <c r="J8295" s="36"/>
    </row>
    <row r="8296" spans="10:10">
      <c r="J8296" s="36"/>
    </row>
    <row r="8297" spans="10:10">
      <c r="J8297" s="36"/>
    </row>
    <row r="8298" spans="10:10">
      <c r="J8298" s="36"/>
    </row>
    <row r="8299" spans="10:10">
      <c r="J8299" s="36"/>
    </row>
    <row r="8300" spans="10:10">
      <c r="J8300" s="36"/>
    </row>
    <row r="8301" spans="10:10">
      <c r="J8301" s="36"/>
    </row>
    <row r="8302" spans="10:10">
      <c r="J8302" s="36"/>
    </row>
    <row r="8303" spans="10:10">
      <c r="J8303" s="36"/>
    </row>
    <row r="8304" spans="10:10">
      <c r="J8304" s="36"/>
    </row>
    <row r="8305" spans="10:10">
      <c r="J8305" s="36"/>
    </row>
    <row r="8306" spans="10:10">
      <c r="J8306" s="36"/>
    </row>
    <row r="8307" spans="10:10">
      <c r="J8307" s="36"/>
    </row>
    <row r="8308" spans="10:10">
      <c r="J8308" s="36"/>
    </row>
    <row r="8309" spans="10:10">
      <c r="J8309" s="36"/>
    </row>
    <row r="8310" spans="10:10">
      <c r="J8310" s="36"/>
    </row>
    <row r="8311" spans="10:10">
      <c r="J8311" s="36"/>
    </row>
    <row r="8312" spans="10:10">
      <c r="J8312" s="36"/>
    </row>
    <row r="8313" spans="10:10">
      <c r="J8313" s="36"/>
    </row>
    <row r="8314" spans="10:10">
      <c r="J8314" s="36"/>
    </row>
    <row r="8315" spans="10:10">
      <c r="J8315" s="36"/>
    </row>
    <row r="8316" spans="10:10">
      <c r="J8316" s="36"/>
    </row>
    <row r="8317" spans="10:10">
      <c r="J8317" s="36"/>
    </row>
    <row r="8318" spans="10:10">
      <c r="J8318" s="36"/>
    </row>
    <row r="8319" spans="10:10">
      <c r="J8319" s="36"/>
    </row>
    <row r="8320" spans="10:10">
      <c r="J8320" s="36"/>
    </row>
    <row r="8321" spans="10:10">
      <c r="J8321" s="36"/>
    </row>
    <row r="8322" spans="10:10">
      <c r="J8322" s="36"/>
    </row>
    <row r="8323" spans="10:10">
      <c r="J8323" s="36"/>
    </row>
    <row r="8324" spans="10:10">
      <c r="J8324" s="36"/>
    </row>
    <row r="8325" spans="10:10">
      <c r="J8325" s="36"/>
    </row>
    <row r="8326" spans="10:10">
      <c r="J8326" s="36"/>
    </row>
    <row r="8327" spans="10:10">
      <c r="J8327" s="36"/>
    </row>
    <row r="8328" spans="10:10">
      <c r="J8328" s="36"/>
    </row>
    <row r="8329" spans="10:10">
      <c r="J8329" s="36"/>
    </row>
    <row r="8330" spans="10:10">
      <c r="J8330" s="36"/>
    </row>
    <row r="8331" spans="10:10">
      <c r="J8331" s="36"/>
    </row>
    <row r="8332" spans="10:10">
      <c r="J8332" s="36"/>
    </row>
    <row r="8333" spans="10:10">
      <c r="J8333" s="36"/>
    </row>
    <row r="8334" spans="10:10">
      <c r="J8334" s="36"/>
    </row>
    <row r="8335" spans="10:10">
      <c r="J8335" s="36"/>
    </row>
    <row r="8336" spans="10:10">
      <c r="J8336" s="36"/>
    </row>
    <row r="8337" spans="10:10">
      <c r="J8337" s="36"/>
    </row>
    <row r="8338" spans="10:10">
      <c r="J8338" s="36"/>
    </row>
    <row r="8339" spans="10:10">
      <c r="J8339" s="36"/>
    </row>
    <row r="8340" spans="10:10">
      <c r="J8340" s="36"/>
    </row>
    <row r="8341" spans="10:10">
      <c r="J8341" s="36"/>
    </row>
    <row r="8342" spans="10:10">
      <c r="J8342" s="36"/>
    </row>
    <row r="8343" spans="10:10">
      <c r="J8343" s="36"/>
    </row>
    <row r="8344" spans="10:10">
      <c r="J8344" s="36"/>
    </row>
    <row r="8345" spans="10:10">
      <c r="J8345" s="36"/>
    </row>
    <row r="8346" spans="10:10">
      <c r="J8346" s="36"/>
    </row>
    <row r="8347" spans="10:10">
      <c r="J8347" s="36"/>
    </row>
    <row r="8348" spans="10:10">
      <c r="J8348" s="36"/>
    </row>
    <row r="8349" spans="10:10">
      <c r="J8349" s="36"/>
    </row>
    <row r="8350" spans="10:10">
      <c r="J8350" s="36"/>
    </row>
    <row r="8351" spans="10:10">
      <c r="J8351" s="36"/>
    </row>
    <row r="8352" spans="10:10">
      <c r="J8352" s="36"/>
    </row>
    <row r="8353" spans="10:10">
      <c r="J8353" s="36"/>
    </row>
    <row r="8354" spans="10:10">
      <c r="J8354" s="36"/>
    </row>
    <row r="8355" spans="10:10">
      <c r="J8355" s="36"/>
    </row>
    <row r="8356" spans="10:10">
      <c r="J8356" s="36"/>
    </row>
    <row r="8357" spans="10:10">
      <c r="J8357" s="36"/>
    </row>
    <row r="8358" spans="10:10">
      <c r="J8358" s="36"/>
    </row>
    <row r="8359" spans="10:10">
      <c r="J8359" s="36"/>
    </row>
    <row r="8360" spans="10:10">
      <c r="J8360" s="36"/>
    </row>
    <row r="8361" spans="10:10">
      <c r="J8361" s="36"/>
    </row>
    <row r="8362" spans="10:10">
      <c r="J8362" s="36"/>
    </row>
    <row r="8363" spans="10:10">
      <c r="J8363" s="36"/>
    </row>
    <row r="8364" spans="10:10">
      <c r="J8364" s="36"/>
    </row>
    <row r="8365" spans="10:10">
      <c r="J8365" s="36"/>
    </row>
    <row r="8366" spans="10:10">
      <c r="J8366" s="36"/>
    </row>
    <row r="8367" spans="10:10">
      <c r="J8367" s="36"/>
    </row>
    <row r="8368" spans="10:10">
      <c r="J8368" s="36"/>
    </row>
    <row r="8369" spans="10:10">
      <c r="J8369" s="36"/>
    </row>
    <row r="8370" spans="10:10">
      <c r="J8370" s="36"/>
    </row>
    <row r="8371" spans="10:10">
      <c r="J8371" s="36"/>
    </row>
    <row r="8372" spans="10:10">
      <c r="J8372" s="36"/>
    </row>
    <row r="8373" spans="10:10">
      <c r="J8373" s="36"/>
    </row>
    <row r="8374" spans="10:10">
      <c r="J8374" s="36"/>
    </row>
    <row r="8375" spans="10:10">
      <c r="J8375" s="36"/>
    </row>
    <row r="8376" spans="10:10">
      <c r="J8376" s="36"/>
    </row>
    <row r="8377" spans="10:10">
      <c r="J8377" s="36"/>
    </row>
    <row r="8378" spans="10:10">
      <c r="J8378" s="36"/>
    </row>
    <row r="8379" spans="10:10">
      <c r="J8379" s="36"/>
    </row>
    <row r="8380" spans="10:10">
      <c r="J8380" s="36"/>
    </row>
    <row r="8381" spans="10:10">
      <c r="J8381" s="36"/>
    </row>
    <row r="8382" spans="10:10">
      <c r="J8382" s="36"/>
    </row>
    <row r="8383" spans="10:10">
      <c r="J8383" s="36"/>
    </row>
    <row r="8384" spans="10:10">
      <c r="J8384" s="36"/>
    </row>
    <row r="8385" spans="10:10">
      <c r="J8385" s="36"/>
    </row>
    <row r="8386" spans="10:10">
      <c r="J8386" s="36"/>
    </row>
    <row r="8387" spans="10:10">
      <c r="J8387" s="36"/>
    </row>
    <row r="8388" spans="10:10">
      <c r="J8388" s="36"/>
    </row>
    <row r="8389" spans="10:10">
      <c r="J8389" s="36"/>
    </row>
    <row r="8390" spans="10:10">
      <c r="J8390" s="36"/>
    </row>
    <row r="8391" spans="10:10">
      <c r="J8391" s="36"/>
    </row>
    <row r="8392" spans="10:10">
      <c r="J8392" s="36"/>
    </row>
    <row r="8393" spans="10:10">
      <c r="J8393" s="36"/>
    </row>
    <row r="8394" spans="10:10">
      <c r="J8394" s="36"/>
    </row>
    <row r="8395" spans="10:10">
      <c r="J8395" s="36"/>
    </row>
    <row r="8396" spans="10:10">
      <c r="J8396" s="36"/>
    </row>
    <row r="8397" spans="10:10">
      <c r="J8397" s="36"/>
    </row>
    <row r="8398" spans="10:10">
      <c r="J8398" s="36"/>
    </row>
    <row r="8399" spans="10:10">
      <c r="J8399" s="36"/>
    </row>
    <row r="8400" spans="10:10">
      <c r="J8400" s="36"/>
    </row>
    <row r="8401" spans="10:10">
      <c r="J8401" s="36"/>
    </row>
    <row r="8402" spans="10:10">
      <c r="J8402" s="36"/>
    </row>
    <row r="8403" spans="10:10">
      <c r="J8403" s="36"/>
    </row>
    <row r="8404" spans="10:10">
      <c r="J8404" s="36"/>
    </row>
    <row r="8405" spans="10:10">
      <c r="J8405" s="36"/>
    </row>
    <row r="8406" spans="10:10">
      <c r="J8406" s="36"/>
    </row>
    <row r="8407" spans="10:10">
      <c r="J8407" s="36"/>
    </row>
    <row r="8408" spans="10:10">
      <c r="J8408" s="36"/>
    </row>
    <row r="8409" spans="10:10">
      <c r="J8409" s="36"/>
    </row>
    <row r="8410" spans="10:10">
      <c r="J8410" s="36"/>
    </row>
    <row r="8411" spans="10:10">
      <c r="J8411" s="36"/>
    </row>
    <row r="8412" spans="10:10">
      <c r="J8412" s="36"/>
    </row>
    <row r="8413" spans="10:10">
      <c r="J8413" s="36"/>
    </row>
    <row r="8414" spans="10:10">
      <c r="J8414" s="36"/>
    </row>
    <row r="8415" spans="10:10">
      <c r="J8415" s="36"/>
    </row>
    <row r="8416" spans="10:10">
      <c r="J8416" s="36"/>
    </row>
    <row r="8417" spans="10:10">
      <c r="J8417" s="36"/>
    </row>
    <row r="8418" spans="10:10">
      <c r="J8418" s="36"/>
    </row>
    <row r="8419" spans="10:10">
      <c r="J8419" s="36"/>
    </row>
    <row r="8420" spans="10:10">
      <c r="J8420" s="36"/>
    </row>
    <row r="8421" spans="10:10">
      <c r="J8421" s="36"/>
    </row>
    <row r="8422" spans="10:10">
      <c r="J8422" s="36"/>
    </row>
    <row r="8423" spans="10:10">
      <c r="J8423" s="36"/>
    </row>
    <row r="8424" spans="10:10">
      <c r="J8424" s="36"/>
    </row>
    <row r="8425" spans="10:10">
      <c r="J8425" s="36"/>
    </row>
    <row r="8426" spans="10:10">
      <c r="J8426" s="36"/>
    </row>
    <row r="8427" spans="10:10">
      <c r="J8427" s="36"/>
    </row>
    <row r="8428" spans="10:10">
      <c r="J8428" s="36"/>
    </row>
    <row r="8429" spans="10:10">
      <c r="J8429" s="36"/>
    </row>
    <row r="8430" spans="10:10">
      <c r="J8430" s="36"/>
    </row>
    <row r="8431" spans="10:10">
      <c r="J8431" s="36"/>
    </row>
    <row r="8432" spans="10:10">
      <c r="J8432" s="36"/>
    </row>
    <row r="8433" spans="10:10">
      <c r="J8433" s="36"/>
    </row>
    <row r="8434" spans="10:10">
      <c r="J8434" s="36"/>
    </row>
    <row r="8435" spans="10:10">
      <c r="J8435" s="36"/>
    </row>
    <row r="8436" spans="10:10">
      <c r="J8436" s="36"/>
    </row>
    <row r="8437" spans="10:10">
      <c r="J8437" s="36"/>
    </row>
    <row r="8438" spans="10:10">
      <c r="J8438" s="36"/>
    </row>
    <row r="8439" spans="10:10">
      <c r="J8439" s="36"/>
    </row>
    <row r="8440" spans="10:10">
      <c r="J8440" s="36"/>
    </row>
    <row r="8441" spans="10:10">
      <c r="J8441" s="36"/>
    </row>
    <row r="8442" spans="10:10">
      <c r="J8442" s="36"/>
    </row>
    <row r="8443" spans="10:10">
      <c r="J8443" s="36"/>
    </row>
    <row r="8444" spans="10:10">
      <c r="J8444" s="36"/>
    </row>
    <row r="8445" spans="10:10">
      <c r="J8445" s="36"/>
    </row>
    <row r="8446" spans="10:10">
      <c r="J8446" s="36"/>
    </row>
    <row r="8447" spans="10:10">
      <c r="J8447" s="36"/>
    </row>
    <row r="8448" spans="10:10">
      <c r="J8448" s="36"/>
    </row>
    <row r="8449" spans="10:10">
      <c r="J8449" s="36"/>
    </row>
    <row r="8450" spans="10:10">
      <c r="J8450" s="36"/>
    </row>
    <row r="8451" spans="10:10">
      <c r="J8451" s="36"/>
    </row>
    <row r="8452" spans="10:10">
      <c r="J8452" s="36"/>
    </row>
    <row r="8453" spans="10:10">
      <c r="J8453" s="36"/>
    </row>
    <row r="8454" spans="10:10">
      <c r="J8454" s="36"/>
    </row>
    <row r="8455" spans="10:10">
      <c r="J8455" s="36"/>
    </row>
    <row r="8456" spans="10:10">
      <c r="J8456" s="36"/>
    </row>
    <row r="8457" spans="10:10">
      <c r="J8457" s="36"/>
    </row>
    <row r="8458" spans="10:10">
      <c r="J8458" s="36"/>
    </row>
    <row r="8459" spans="10:10">
      <c r="J8459" s="36"/>
    </row>
    <row r="8460" spans="10:10">
      <c r="J8460" s="36"/>
    </row>
    <row r="8461" spans="10:10">
      <c r="J8461" s="36"/>
    </row>
    <row r="8462" spans="10:10">
      <c r="J8462" s="36"/>
    </row>
    <row r="8463" spans="10:10">
      <c r="J8463" s="36"/>
    </row>
    <row r="8464" spans="10:10">
      <c r="J8464" s="36"/>
    </row>
    <row r="8465" spans="10:10">
      <c r="J8465" s="36"/>
    </row>
    <row r="8466" spans="10:10">
      <c r="J8466" s="36"/>
    </row>
    <row r="8467" spans="10:10">
      <c r="J8467" s="36"/>
    </row>
    <row r="8468" spans="10:10">
      <c r="J8468" s="36"/>
    </row>
    <row r="8469" spans="10:10">
      <c r="J8469" s="36"/>
    </row>
    <row r="8470" spans="10:10">
      <c r="J8470" s="36"/>
    </row>
    <row r="8471" spans="10:10">
      <c r="J8471" s="36"/>
    </row>
    <row r="8472" spans="10:10">
      <c r="J8472" s="36"/>
    </row>
    <row r="8473" spans="10:10">
      <c r="J8473" s="36"/>
    </row>
    <row r="8474" spans="10:10">
      <c r="J8474" s="36"/>
    </row>
    <row r="8475" spans="10:10">
      <c r="J8475" s="36"/>
    </row>
    <row r="8476" spans="10:10">
      <c r="J8476" s="36"/>
    </row>
    <row r="8477" spans="10:10">
      <c r="J8477" s="36"/>
    </row>
    <row r="8478" spans="10:10">
      <c r="J8478" s="36"/>
    </row>
    <row r="8479" spans="10:10">
      <c r="J8479" s="36"/>
    </row>
    <row r="8480" spans="10:10">
      <c r="J8480" s="36"/>
    </row>
    <row r="8481" spans="10:10">
      <c r="J8481" s="36"/>
    </row>
    <row r="8482" spans="10:10">
      <c r="J8482" s="36"/>
    </row>
    <row r="8483" spans="10:10">
      <c r="J8483" s="36"/>
    </row>
    <row r="8484" spans="10:10">
      <c r="J8484" s="36"/>
    </row>
    <row r="8485" spans="10:10">
      <c r="J8485" s="36"/>
    </row>
    <row r="8486" spans="10:10">
      <c r="J8486" s="36"/>
    </row>
    <row r="8487" spans="10:10">
      <c r="J8487" s="36"/>
    </row>
    <row r="8488" spans="10:10">
      <c r="J8488" s="36"/>
    </row>
    <row r="8489" spans="10:10">
      <c r="J8489" s="36"/>
    </row>
    <row r="8490" spans="10:10">
      <c r="J8490" s="36"/>
    </row>
    <row r="8491" spans="10:10">
      <c r="J8491" s="36"/>
    </row>
    <row r="8492" spans="10:10">
      <c r="J8492" s="36"/>
    </row>
    <row r="8493" spans="10:10">
      <c r="J8493" s="36"/>
    </row>
    <row r="8494" spans="10:10">
      <c r="J8494" s="36"/>
    </row>
    <row r="8495" spans="10:10">
      <c r="J8495" s="36"/>
    </row>
    <row r="8496" spans="10:10">
      <c r="J8496" s="36"/>
    </row>
    <row r="8497" spans="10:10">
      <c r="J8497" s="36"/>
    </row>
    <row r="8498" spans="10:10">
      <c r="J8498" s="36"/>
    </row>
    <row r="8499" spans="10:10">
      <c r="J8499" s="36"/>
    </row>
    <row r="8500" spans="10:10">
      <c r="J8500" s="36"/>
    </row>
    <row r="8501" spans="10:10">
      <c r="J8501" s="36"/>
    </row>
    <row r="8502" spans="10:10">
      <c r="J8502" s="36"/>
    </row>
    <row r="8503" spans="10:10">
      <c r="J8503" s="36"/>
    </row>
    <row r="8504" spans="10:10">
      <c r="J8504" s="36"/>
    </row>
    <row r="8505" spans="10:10">
      <c r="J8505" s="36"/>
    </row>
    <row r="8506" spans="10:10">
      <c r="J8506" s="36"/>
    </row>
    <row r="8507" spans="10:10">
      <c r="J8507" s="36"/>
    </row>
    <row r="8508" spans="10:10">
      <c r="J8508" s="36"/>
    </row>
    <row r="8509" spans="10:10">
      <c r="J8509" s="36"/>
    </row>
    <row r="8510" spans="10:10">
      <c r="J8510" s="36"/>
    </row>
    <row r="8511" spans="10:10">
      <c r="J8511" s="36"/>
    </row>
    <row r="8512" spans="10:10">
      <c r="J8512" s="36"/>
    </row>
    <row r="8513" spans="10:10">
      <c r="J8513" s="36"/>
    </row>
    <row r="8514" spans="10:10">
      <c r="J8514" s="36"/>
    </row>
    <row r="8515" spans="10:10">
      <c r="J8515" s="36"/>
    </row>
    <row r="8516" spans="10:10">
      <c r="J8516" s="36"/>
    </row>
    <row r="8517" spans="10:10">
      <c r="J8517" s="36"/>
    </row>
    <row r="8518" spans="10:10">
      <c r="J8518" s="36"/>
    </row>
    <row r="8519" spans="10:10">
      <c r="J8519" s="36"/>
    </row>
    <row r="8520" spans="10:10">
      <c r="J8520" s="36"/>
    </row>
    <row r="8521" spans="10:10">
      <c r="J8521" s="36"/>
    </row>
    <row r="8522" spans="10:10">
      <c r="J8522" s="36"/>
    </row>
    <row r="8523" spans="10:10">
      <c r="J8523" s="36"/>
    </row>
    <row r="8524" spans="10:10">
      <c r="J8524" s="36"/>
    </row>
    <row r="8525" spans="10:10">
      <c r="J8525" s="36"/>
    </row>
    <row r="8526" spans="10:10">
      <c r="J8526" s="36"/>
    </row>
    <row r="8527" spans="10:10">
      <c r="J8527" s="36"/>
    </row>
    <row r="8528" spans="10:10">
      <c r="J8528" s="36"/>
    </row>
    <row r="8529" spans="10:10">
      <c r="J8529" s="36"/>
    </row>
    <row r="8530" spans="10:10">
      <c r="J8530" s="36"/>
    </row>
    <row r="8531" spans="10:10">
      <c r="J8531" s="36"/>
    </row>
    <row r="8532" spans="10:10">
      <c r="J8532" s="36"/>
    </row>
    <row r="8533" spans="10:10">
      <c r="J8533" s="36"/>
    </row>
    <row r="8534" spans="10:10">
      <c r="J8534" s="36"/>
    </row>
    <row r="8535" spans="10:10">
      <c r="J8535" s="36"/>
    </row>
    <row r="8536" spans="10:10">
      <c r="J8536" s="36"/>
    </row>
    <row r="8537" spans="10:10">
      <c r="J8537" s="36"/>
    </row>
    <row r="8538" spans="10:10">
      <c r="J8538" s="36"/>
    </row>
    <row r="8539" spans="10:10">
      <c r="J8539" s="36"/>
    </row>
    <row r="8540" spans="10:10">
      <c r="J8540" s="36"/>
    </row>
    <row r="8541" spans="10:10">
      <c r="J8541" s="36"/>
    </row>
    <row r="8542" spans="10:10">
      <c r="J8542" s="36"/>
    </row>
    <row r="8543" spans="10:10">
      <c r="J8543" s="36"/>
    </row>
  </sheetData>
  <mergeCells count="12">
    <mergeCell ref="B6:K6"/>
    <mergeCell ref="J10:J11"/>
    <mergeCell ref="K10:K11"/>
    <mergeCell ref="F8:F11"/>
    <mergeCell ref="G9:G11"/>
    <mergeCell ref="H9:K9"/>
    <mergeCell ref="H10:H11"/>
    <mergeCell ref="I10:I11"/>
    <mergeCell ref="J7:K7"/>
    <mergeCell ref="B8:D10"/>
    <mergeCell ref="E8:E11"/>
    <mergeCell ref="G8:K8"/>
  </mergeCells>
  <phoneticPr fontId="5" type="noConversion"/>
  <printOptions horizontalCentered="1"/>
  <pageMargins left="0.15748031496062992" right="0.15748031496062992" top="0.27559055118110237" bottom="0.39370078740157483" header="0.15748031496062992" footer="0.15748031496062992"/>
  <pageSetup paperSize="9" scale="85" firstPageNumber="8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28"/>
  <sheetViews>
    <sheetView zoomScaleSheetLayoutView="80" workbookViewId="0">
      <selection activeCell="F2" sqref="F1:F1048576"/>
    </sheetView>
  </sheetViews>
  <sheetFormatPr defaultColWidth="9.109375" defaultRowHeight="15"/>
  <cols>
    <col min="1" max="3" width="5.88671875" style="1" customWidth="1"/>
    <col min="4" max="4" width="4.33203125" style="1" customWidth="1"/>
    <col min="5" max="5" width="60.33203125" style="1" customWidth="1"/>
    <col min="6" max="6" width="2" style="1" hidden="1" customWidth="1"/>
    <col min="7" max="7" width="14.109375" style="1" customWidth="1"/>
    <col min="8" max="9" width="13.88671875" style="1" customWidth="1"/>
    <col min="10" max="10" width="11.88671875" style="1" bestFit="1" customWidth="1"/>
    <col min="11" max="16384" width="9.109375" style="1"/>
  </cols>
  <sheetData>
    <row r="1" spans="1:9">
      <c r="A1" s="590" t="s">
        <v>267</v>
      </c>
      <c r="B1" s="590"/>
      <c r="C1" s="590"/>
      <c r="D1" s="590"/>
      <c r="E1" s="590"/>
      <c r="F1" s="590"/>
      <c r="G1" s="590"/>
      <c r="H1" s="590"/>
      <c r="I1" s="590"/>
    </row>
    <row r="2" spans="1:9">
      <c r="A2" s="241"/>
      <c r="B2" s="241"/>
      <c r="C2" s="241"/>
      <c r="D2" s="241"/>
      <c r="E2" s="241"/>
      <c r="F2" s="241"/>
      <c r="G2" s="241"/>
      <c r="H2" s="80"/>
      <c r="I2" s="79" t="s">
        <v>27</v>
      </c>
    </row>
    <row r="3" spans="1:9">
      <c r="A3" s="170"/>
      <c r="B3" s="170"/>
      <c r="C3" s="170"/>
      <c r="D3" s="170"/>
      <c r="E3" s="170"/>
      <c r="F3" s="170"/>
      <c r="G3" s="170"/>
      <c r="H3" s="80"/>
      <c r="I3" s="79" t="s">
        <v>238</v>
      </c>
    </row>
    <row r="4" spans="1:9">
      <c r="A4" s="170"/>
      <c r="B4" s="170"/>
      <c r="C4" s="170"/>
      <c r="D4" s="170"/>
      <c r="E4" s="170"/>
      <c r="F4" s="170"/>
      <c r="G4" s="170"/>
      <c r="H4" s="170"/>
      <c r="I4" s="79" t="s">
        <v>143</v>
      </c>
    </row>
    <row r="5" spans="1:9">
      <c r="A5" s="170"/>
      <c r="B5" s="170"/>
      <c r="C5" s="170"/>
      <c r="D5" s="170"/>
      <c r="E5" s="170"/>
      <c r="F5" s="170"/>
      <c r="G5" s="170"/>
      <c r="H5" s="170"/>
      <c r="I5" s="170"/>
    </row>
    <row r="6" spans="1:9" ht="60" customHeight="1">
      <c r="A6" s="591" t="s">
        <v>2</v>
      </c>
      <c r="B6" s="591"/>
      <c r="C6" s="591"/>
      <c r="D6" s="591"/>
      <c r="E6" s="591"/>
      <c r="F6" s="591"/>
      <c r="G6" s="591"/>
      <c r="H6" s="591"/>
      <c r="I6" s="591"/>
    </row>
    <row r="7" spans="1:9" ht="23.25" customHeight="1">
      <c r="A7" s="171"/>
      <c r="B7" s="171"/>
      <c r="C7" s="171"/>
      <c r="D7" s="171"/>
      <c r="E7" s="171"/>
      <c r="F7" s="171"/>
      <c r="G7" s="171"/>
      <c r="H7" s="594" t="s">
        <v>7</v>
      </c>
      <c r="I7" s="594"/>
    </row>
    <row r="8" spans="1:9" ht="114" customHeight="1">
      <c r="A8" s="556" t="s">
        <v>144</v>
      </c>
      <c r="B8" s="556"/>
      <c r="C8" s="556"/>
      <c r="D8" s="593" t="s">
        <v>261</v>
      </c>
      <c r="E8" s="589" t="s">
        <v>137</v>
      </c>
      <c r="F8" s="589" t="s">
        <v>265</v>
      </c>
      <c r="G8" s="589"/>
      <c r="H8" s="589"/>
      <c r="I8" s="589"/>
    </row>
    <row r="9" spans="1:9" ht="18.75" customHeight="1">
      <c r="A9" s="592" t="s">
        <v>262</v>
      </c>
      <c r="B9" s="592" t="s">
        <v>263</v>
      </c>
      <c r="C9" s="593" t="s">
        <v>264</v>
      </c>
      <c r="D9" s="593"/>
      <c r="E9" s="589"/>
      <c r="F9" s="589"/>
      <c r="G9" s="589"/>
      <c r="H9" s="589"/>
      <c r="I9" s="589"/>
    </row>
    <row r="10" spans="1:9" ht="39.75" customHeight="1">
      <c r="A10" s="592"/>
      <c r="B10" s="592"/>
      <c r="C10" s="593"/>
      <c r="D10" s="593"/>
      <c r="E10" s="589"/>
      <c r="F10" s="105" t="s">
        <v>152</v>
      </c>
      <c r="G10" s="105" t="s">
        <v>153</v>
      </c>
      <c r="H10" s="105" t="s">
        <v>154</v>
      </c>
      <c r="I10" s="105" t="s">
        <v>113</v>
      </c>
    </row>
    <row r="11" spans="1:9" ht="37.5" customHeight="1">
      <c r="A11" s="110"/>
      <c r="B11" s="110"/>
      <c r="C11" s="110"/>
      <c r="D11" s="110"/>
      <c r="E11" s="105" t="s">
        <v>114</v>
      </c>
      <c r="F11" s="108">
        <f>+F13</f>
        <v>211652.3</v>
      </c>
      <c r="G11" s="108">
        <f>+G13</f>
        <v>215692.79999999999</v>
      </c>
      <c r="H11" s="108">
        <f>+H13</f>
        <v>223242.4</v>
      </c>
      <c r="I11" s="232">
        <f>+I13</f>
        <v>279907.08999999997</v>
      </c>
    </row>
    <row r="12" spans="1:9" ht="21" customHeight="1">
      <c r="A12" s="110"/>
      <c r="B12" s="110"/>
      <c r="C12" s="110"/>
      <c r="D12" s="110"/>
      <c r="E12" s="173" t="s">
        <v>266</v>
      </c>
      <c r="F12" s="108"/>
      <c r="G12" s="108"/>
      <c r="H12" s="108"/>
      <c r="I12" s="232"/>
    </row>
    <row r="13" spans="1:9" ht="36" customHeight="1">
      <c r="A13" s="111"/>
      <c r="B13" s="111"/>
      <c r="C13" s="111"/>
      <c r="D13" s="111"/>
      <c r="E13" s="172" t="s">
        <v>1058</v>
      </c>
      <c r="F13" s="108">
        <f>+F15</f>
        <v>211652.3</v>
      </c>
      <c r="G13" s="108">
        <f>+G15</f>
        <v>215692.79999999999</v>
      </c>
      <c r="H13" s="108">
        <f>+H15</f>
        <v>223242.4</v>
      </c>
      <c r="I13" s="232">
        <f>+I15</f>
        <v>279907.08999999997</v>
      </c>
    </row>
    <row r="14" spans="1:9" ht="17.399999999999999">
      <c r="A14" s="111"/>
      <c r="B14" s="111"/>
      <c r="C14" s="111"/>
      <c r="D14" s="111"/>
      <c r="E14" s="173" t="s">
        <v>266</v>
      </c>
      <c r="F14" s="105"/>
      <c r="G14" s="105"/>
      <c r="H14" s="105"/>
      <c r="I14" s="233"/>
    </row>
    <row r="15" spans="1:9" ht="123" customHeight="1">
      <c r="A15" s="163" t="s">
        <v>70</v>
      </c>
      <c r="B15" s="163" t="s">
        <v>69</v>
      </c>
      <c r="C15" s="163" t="s">
        <v>69</v>
      </c>
      <c r="D15" s="163" t="s">
        <v>900</v>
      </c>
      <c r="E15" s="231" t="str">
        <f>'N 6.2'!F15</f>
        <v xml:space="preserve">ՀՀ  կառավարությանն առընթեր ոստիկանության ստորաբաժանումների կողմից ՀՀ անունից պայմանագրային հիմունքներով պահպանության և անվտանգության գծով իրականացվող ծառայությունների մատուցում </v>
      </c>
      <c r="F15" s="232">
        <f>'N 6,1'!F99</f>
        <v>211652.3</v>
      </c>
      <c r="G15" s="232">
        <f>'N 6,1'!G99</f>
        <v>215692.79999999999</v>
      </c>
      <c r="H15" s="232">
        <f>'N 6,1'!H99</f>
        <v>223242.4</v>
      </c>
      <c r="I15" s="232">
        <f>'N 6,1'!I99</f>
        <v>279907.08999999997</v>
      </c>
    </row>
    <row r="16" spans="1:9" hidden="1">
      <c r="A16" s="67"/>
      <c r="B16" s="68"/>
      <c r="C16" s="68"/>
      <c r="D16" s="68"/>
      <c r="E16" s="77" t="s">
        <v>145</v>
      </c>
      <c r="F16" s="76"/>
      <c r="G16" s="77"/>
      <c r="H16" s="76"/>
      <c r="I16" s="78"/>
    </row>
    <row r="17" spans="1:9" ht="26.4" hidden="1">
      <c r="A17" s="40"/>
      <c r="B17" s="41"/>
      <c r="C17" s="41"/>
      <c r="D17" s="41"/>
      <c r="E17" s="71" t="s">
        <v>183</v>
      </c>
      <c r="F17" s="72" t="e">
        <f>#REF!</f>
        <v>#REF!</v>
      </c>
      <c r="G17" s="72" t="e">
        <f>#REF!</f>
        <v>#REF!</v>
      </c>
      <c r="H17" s="72" t="e">
        <f>#REF!</f>
        <v>#REF!</v>
      </c>
      <c r="I17" s="72" t="e">
        <f>#REF!</f>
        <v>#REF!</v>
      </c>
    </row>
    <row r="18" spans="1:9" ht="42" hidden="1" customHeight="1" thickBot="1">
      <c r="A18" s="67"/>
      <c r="B18" s="68"/>
      <c r="C18" s="68"/>
      <c r="D18" s="68"/>
      <c r="E18" s="69" t="s">
        <v>176</v>
      </c>
      <c r="F18" s="66"/>
      <c r="G18" s="66"/>
      <c r="H18" s="66"/>
      <c r="I18" s="70"/>
    </row>
    <row r="19" spans="1:9" ht="70.5" hidden="1" customHeight="1" thickBot="1">
      <c r="A19" s="73"/>
      <c r="B19" s="74"/>
      <c r="C19" s="74"/>
      <c r="D19" s="74"/>
      <c r="E19" s="31" t="s">
        <v>182</v>
      </c>
      <c r="F19" s="64" t="e">
        <f>#REF!</f>
        <v>#REF!</v>
      </c>
      <c r="G19" s="64" t="e">
        <f>#REF!</f>
        <v>#REF!</v>
      </c>
      <c r="H19" s="64" t="e">
        <f>#REF!</f>
        <v>#REF!</v>
      </c>
      <c r="I19" s="75" t="e">
        <f>#REF!</f>
        <v>#REF!</v>
      </c>
    </row>
    <row r="20" spans="1:9" ht="41.25" hidden="1" customHeight="1" thickBot="1">
      <c r="A20" s="250"/>
      <c r="B20" s="251"/>
      <c r="C20" s="251"/>
      <c r="D20" s="251"/>
      <c r="E20" s="249" t="s">
        <v>177</v>
      </c>
      <c r="F20" s="252"/>
      <c r="G20" s="253"/>
      <c r="H20" s="252"/>
      <c r="I20" s="254"/>
    </row>
    <row r="21" spans="1:9" ht="17.399999999999999">
      <c r="A21" s="41"/>
      <c r="B21" s="41"/>
      <c r="C21" s="41"/>
      <c r="D21" s="41"/>
      <c r="E21" s="255" t="s">
        <v>29</v>
      </c>
      <c r="F21" s="256"/>
      <c r="G21" s="256"/>
      <c r="H21" s="256"/>
      <c r="I21" s="256"/>
    </row>
    <row r="22" spans="1:9" ht="45" customHeight="1">
      <c r="A22" s="257"/>
      <c r="B22" s="257"/>
      <c r="C22" s="257"/>
      <c r="D22" s="257"/>
      <c r="E22" s="244" t="str">
        <f>'N 6.2'!F17</f>
        <v>Զոհրապի փ,120թ.-ում շնաբուծարանի  կառուցում</v>
      </c>
      <c r="F22" s="259">
        <v>32000</v>
      </c>
      <c r="G22" s="259">
        <v>32000</v>
      </c>
      <c r="H22" s="259">
        <v>32000</v>
      </c>
      <c r="I22" s="259">
        <f>'N 6.2'!H17</f>
        <v>32000</v>
      </c>
    </row>
    <row r="23" spans="1:9" ht="44.25" customHeight="1">
      <c r="A23" s="257"/>
      <c r="B23" s="257"/>
      <c r="C23" s="257"/>
      <c r="D23" s="257"/>
      <c r="E23" s="244" t="str">
        <f>'N 6.2'!F18</f>
        <v>Զոհրապի փ,120թ.-ում  շնաբուծարանի կառուցման  տեխնիկական հսկողություն</v>
      </c>
      <c r="F23" s="258">
        <v>640</v>
      </c>
      <c r="G23" s="258">
        <v>640</v>
      </c>
      <c r="H23" s="258">
        <v>640</v>
      </c>
      <c r="I23" s="259">
        <f>'N 6.2'!H18</f>
        <v>640</v>
      </c>
    </row>
    <row r="24" spans="1:9" ht="46.5" customHeight="1">
      <c r="A24" s="257"/>
      <c r="B24" s="257"/>
      <c r="C24" s="257"/>
      <c r="D24" s="257"/>
      <c r="E24" s="244" t="str">
        <f>'N 6.2'!F19</f>
        <v>Զոհրապի փ,120թ.-ում  շնաբուծարանի կառուցման հեղինակային հսկողություն</v>
      </c>
      <c r="F24" s="258">
        <v>128</v>
      </c>
      <c r="G24" s="258">
        <v>128</v>
      </c>
      <c r="H24" s="258">
        <v>128</v>
      </c>
      <c r="I24" s="259">
        <f>'N 6.2'!H19</f>
        <v>128</v>
      </c>
    </row>
    <row r="25" spans="1:9" ht="45" customHeight="1">
      <c r="A25" s="257"/>
      <c r="B25" s="257"/>
      <c r="C25" s="257"/>
      <c r="D25" s="257"/>
      <c r="E25" s="244" t="str">
        <f>'N 6.2'!F20</f>
        <v>Թվով 6 ոստիկանական հենակետերի կառուցում</v>
      </c>
      <c r="F25" s="258">
        <v>97400</v>
      </c>
      <c r="G25" s="258">
        <v>97400</v>
      </c>
      <c r="H25" s="258">
        <v>97400</v>
      </c>
      <c r="I25" s="259">
        <f>'N 6.2'!H20</f>
        <v>140400</v>
      </c>
    </row>
    <row r="26" spans="1:9" ht="48" customHeight="1">
      <c r="A26" s="257"/>
      <c r="B26" s="257"/>
      <c r="C26" s="257"/>
      <c r="D26" s="257"/>
      <c r="E26" s="244" t="str">
        <f>'N 6.2'!F21</f>
        <v>Թվով 6 ոստիկանական հենակետերի կառուցման տեխնիկական հսկողություն</v>
      </c>
      <c r="F26" s="211">
        <v>1700</v>
      </c>
      <c r="G26" s="211">
        <v>1700</v>
      </c>
      <c r="H26" s="211">
        <v>1700</v>
      </c>
      <c r="I26" s="211">
        <f>'N 6.2'!H21</f>
        <v>1700</v>
      </c>
    </row>
    <row r="27" spans="1:9" ht="48.75" customHeight="1">
      <c r="A27" s="257"/>
      <c r="B27" s="257"/>
      <c r="C27" s="257"/>
      <c r="D27" s="257"/>
      <c r="E27" s="244" t="str">
        <f>'N 6.2'!F22</f>
        <v>Թվով 6 ոստիկանական հենակետերի կառուցման հեղինակային հսկողություն</v>
      </c>
      <c r="F27" s="211">
        <v>900</v>
      </c>
      <c r="G27" s="211">
        <v>900</v>
      </c>
      <c r="H27" s="211">
        <v>900</v>
      </c>
      <c r="I27" s="211">
        <f>'N 6.2'!H22</f>
        <v>900</v>
      </c>
    </row>
    <row r="28" spans="1:9" ht="64.5" customHeight="1">
      <c r="A28" s="257"/>
      <c r="B28" s="257"/>
      <c r="C28" s="257"/>
      <c r="D28" s="257"/>
      <c r="E28" s="244" t="str">
        <f>'N 6.2'!F23</f>
        <v>Թվով 6 ոստիկանական հենակետերի կառուցման նախագծանախահաշվային փաստաթղթերի կազմում</v>
      </c>
      <c r="F28" s="532">
        <f>'N 5'!C96</f>
        <v>5800</v>
      </c>
      <c r="G28" s="532">
        <f>'N 5'!D96</f>
        <v>5800</v>
      </c>
      <c r="H28" s="532">
        <f>'N 5'!E96</f>
        <v>5800</v>
      </c>
      <c r="I28" s="532">
        <f>'N 5'!F96</f>
        <v>5800</v>
      </c>
    </row>
  </sheetData>
  <mergeCells count="10">
    <mergeCell ref="E8:E10"/>
    <mergeCell ref="A1:I1"/>
    <mergeCell ref="A6:I6"/>
    <mergeCell ref="A9:A10"/>
    <mergeCell ref="B9:B10"/>
    <mergeCell ref="C9:C10"/>
    <mergeCell ref="A8:C8"/>
    <mergeCell ref="D8:D10"/>
    <mergeCell ref="F8:I9"/>
    <mergeCell ref="H7:I7"/>
  </mergeCells>
  <phoneticPr fontId="5" type="noConversion"/>
  <printOptions horizontalCentered="1"/>
  <pageMargins left="0.15748031496063" right="0.15748031496063" top="0.27559055118110198" bottom="0.27559055118110198" header="0.22" footer="0.196850393700787"/>
  <pageSetup paperSize="9" scale="80" firstPageNumber="9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2"/>
  <sheetViews>
    <sheetView topLeftCell="A4" zoomScaleSheetLayoutView="100" workbookViewId="0">
      <selection activeCell="A8" sqref="A8:C8"/>
    </sheetView>
  </sheetViews>
  <sheetFormatPr defaultColWidth="9.109375" defaultRowHeight="15"/>
  <cols>
    <col min="1" max="1" width="7.6640625" style="218" customWidth="1"/>
    <col min="2" max="2" width="7.88671875" style="218" customWidth="1"/>
    <col min="3" max="3" width="7.44140625" style="218" customWidth="1"/>
    <col min="4" max="4" width="29.33203125" style="219" customWidth="1"/>
    <col min="5" max="5" width="21.5546875" style="219" customWidth="1"/>
    <col min="6" max="6" width="17.109375" style="219" customWidth="1"/>
    <col min="7" max="7" width="37.44140625" style="218" customWidth="1"/>
    <col min="8" max="16384" width="9.109375" style="218"/>
  </cols>
  <sheetData>
    <row r="1" spans="1:9" s="1" customFormat="1">
      <c r="B1" s="243"/>
      <c r="C1" s="243"/>
      <c r="D1" s="243"/>
      <c r="E1" s="243"/>
      <c r="F1" s="243"/>
      <c r="G1" s="242" t="s">
        <v>267</v>
      </c>
      <c r="H1" s="243"/>
      <c r="I1" s="243"/>
    </row>
    <row r="2" spans="1:9" s="1" customFormat="1">
      <c r="A2" s="241"/>
      <c r="B2" s="241"/>
      <c r="C2" s="241"/>
      <c r="D2" s="241"/>
      <c r="E2" s="241"/>
      <c r="F2" s="241"/>
      <c r="G2" s="79" t="s">
        <v>27</v>
      </c>
      <c r="H2" s="80"/>
    </row>
    <row r="3" spans="1:9" s="1" customFormat="1">
      <c r="A3" s="170"/>
      <c r="B3" s="170"/>
      <c r="C3" s="170"/>
      <c r="D3" s="170"/>
      <c r="E3" s="170"/>
      <c r="F3" s="170"/>
      <c r="G3" s="79" t="s">
        <v>238</v>
      </c>
      <c r="H3" s="80"/>
    </row>
    <row r="4" spans="1:9">
      <c r="G4" s="79" t="s">
        <v>270</v>
      </c>
    </row>
    <row r="5" spans="1:9">
      <c r="B5" s="219"/>
      <c r="C5" s="219"/>
      <c r="G5" s="220"/>
    </row>
    <row r="6" spans="1:9" ht="46.5" customHeight="1">
      <c r="A6" s="595" t="s">
        <v>3</v>
      </c>
      <c r="B6" s="595"/>
      <c r="C6" s="595"/>
      <c r="D6" s="595"/>
      <c r="E6" s="595"/>
      <c r="F6" s="595"/>
      <c r="G6" s="595"/>
    </row>
    <row r="7" spans="1:9" ht="22.5" customHeight="1">
      <c r="A7" s="221"/>
      <c r="B7" s="221"/>
      <c r="C7" s="221"/>
      <c r="D7" s="221"/>
      <c r="E7" s="221"/>
      <c r="F7" s="596"/>
      <c r="G7" s="596"/>
    </row>
    <row r="8" spans="1:9" ht="68.25" customHeight="1">
      <c r="A8" s="597" t="s">
        <v>144</v>
      </c>
      <c r="B8" s="598"/>
      <c r="C8" s="599"/>
      <c r="D8" s="600" t="s">
        <v>271</v>
      </c>
      <c r="E8" s="601" t="s">
        <v>272</v>
      </c>
      <c r="F8" s="601" t="s">
        <v>5</v>
      </c>
      <c r="G8" s="601" t="s">
        <v>273</v>
      </c>
    </row>
    <row r="9" spans="1:9" ht="62.25" customHeight="1">
      <c r="A9" s="273" t="s">
        <v>117</v>
      </c>
      <c r="B9" s="273" t="s">
        <v>118</v>
      </c>
      <c r="C9" s="273" t="s">
        <v>119</v>
      </c>
      <c r="D9" s="600"/>
      <c r="E9" s="601"/>
      <c r="F9" s="601"/>
      <c r="G9" s="601"/>
    </row>
    <row r="10" spans="1:9" ht="85.5" customHeight="1">
      <c r="A10" s="273"/>
      <c r="B10" s="274"/>
      <c r="C10" s="274"/>
      <c r="D10" s="275"/>
      <c r="E10" s="276" t="s">
        <v>155</v>
      </c>
      <c r="F10" s="277">
        <f>F11</f>
        <v>19500</v>
      </c>
      <c r="G10" s="272"/>
    </row>
    <row r="11" spans="1:9" ht="217.5" customHeight="1" thickBot="1">
      <c r="A11" s="222" t="s">
        <v>70</v>
      </c>
      <c r="B11" s="223" t="s">
        <v>69</v>
      </c>
      <c r="C11" s="223" t="s">
        <v>69</v>
      </c>
      <c r="D11" s="278" t="s">
        <v>905</v>
      </c>
      <c r="E11" s="279"/>
      <c r="F11" s="280">
        <f>'N 6,1'!I77</f>
        <v>19500</v>
      </c>
      <c r="G11" s="224" t="s">
        <v>23</v>
      </c>
    </row>
    <row r="12" spans="1:9" ht="165" hidden="1">
      <c r="A12" s="225" t="s">
        <v>70</v>
      </c>
      <c r="B12" s="225" t="s">
        <v>69</v>
      </c>
      <c r="C12" s="225" t="s">
        <v>69</v>
      </c>
      <c r="D12" s="226" t="s">
        <v>274</v>
      </c>
      <c r="E12" s="227" t="s">
        <v>134</v>
      </c>
      <c r="F12" s="228">
        <v>70000</v>
      </c>
      <c r="G12" s="229" t="s">
        <v>275</v>
      </c>
    </row>
  </sheetData>
  <mergeCells count="7">
    <mergeCell ref="A6:G6"/>
    <mergeCell ref="F7:G7"/>
    <mergeCell ref="A8:C8"/>
    <mergeCell ref="D8:D9"/>
    <mergeCell ref="E8:E9"/>
    <mergeCell ref="F8:F9"/>
    <mergeCell ref="G8:G9"/>
  </mergeCells>
  <phoneticPr fontId="60" type="noConversion"/>
  <pageMargins left="0.2" right="0.36" top="1" bottom="0.64" header="0.47" footer="0.5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21</vt:i4>
      </vt:variant>
    </vt:vector>
  </HeadingPairs>
  <TitlesOfParts>
    <vt:vector size="34" baseType="lpstr">
      <vt:lpstr>N 1</vt:lpstr>
      <vt:lpstr>N 2</vt:lpstr>
      <vt:lpstr>N3</vt:lpstr>
      <vt:lpstr>N 4</vt:lpstr>
      <vt:lpstr>N 5</vt:lpstr>
      <vt:lpstr>N 6,1</vt:lpstr>
      <vt:lpstr>N 6.2</vt:lpstr>
      <vt:lpstr>N 6.3</vt:lpstr>
      <vt:lpstr>N 6.4</vt:lpstr>
      <vt:lpstr>N 7</vt:lpstr>
      <vt:lpstr>N 8</vt:lpstr>
      <vt:lpstr>N 9.1</vt:lpstr>
      <vt:lpstr>N 9.2</vt:lpstr>
      <vt:lpstr>'N 9.2'!_edn1</vt:lpstr>
      <vt:lpstr>'N 9.2'!_edn10</vt:lpstr>
      <vt:lpstr>'N 9.2'!_edn11</vt:lpstr>
      <vt:lpstr>'N 9.2'!_edn12</vt:lpstr>
      <vt:lpstr>'N 9.2'!_edn13</vt:lpstr>
      <vt:lpstr>'N 9.2'!_edn14</vt:lpstr>
      <vt:lpstr>'N 9.2'!_edn15</vt:lpstr>
      <vt:lpstr>'N 9.2'!_edn2</vt:lpstr>
      <vt:lpstr>'N 9.2'!_edn3</vt:lpstr>
      <vt:lpstr>'N 9.2'!_edn4</vt:lpstr>
      <vt:lpstr>'N 9.2'!_edn5</vt:lpstr>
      <vt:lpstr>'N 9.2'!_edn6</vt:lpstr>
      <vt:lpstr>'N 9.2'!_edn7</vt:lpstr>
      <vt:lpstr>'N 9.2'!_edn8</vt:lpstr>
      <vt:lpstr>'N 9.2'!_edn9</vt:lpstr>
      <vt:lpstr>'N 9.2'!_ednref14</vt:lpstr>
      <vt:lpstr>'N 2'!Print_Area</vt:lpstr>
      <vt:lpstr>'N 6,1'!Print_Area</vt:lpstr>
      <vt:lpstr>'N3'!Print_Area</vt:lpstr>
      <vt:lpstr>'N 2'!Print_Titles</vt:lpstr>
      <vt:lpstr>'N 4'!Print_Titles</vt:lpstr>
    </vt:vector>
  </TitlesOfParts>
  <Company>Power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Power User</dc:creator>
  <cp:lastModifiedBy>Admin</cp:lastModifiedBy>
  <cp:lastPrinted>2015-03-26T07:16:12Z</cp:lastPrinted>
  <dcterms:created xsi:type="dcterms:W3CDTF">2005-12-26T18:09:45Z</dcterms:created>
  <dcterms:modified xsi:type="dcterms:W3CDTF">2015-03-26T07:45:41Z</dcterms:modified>
</cp:coreProperties>
</file>