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15" yWindow="3525" windowWidth="11955" windowHeight="2985" activeTab="13"/>
  </bookViews>
  <sheets>
    <sheet name="N 1" sheetId="12" r:id="rId1"/>
    <sheet name="N 2" sheetId="31" r:id="rId2"/>
    <sheet name="N 3" sheetId="19" r:id="rId3"/>
    <sheet name="N 4" sheetId="7" r:id="rId4"/>
    <sheet name="N 5" sheetId="34" r:id="rId5"/>
    <sheet name="N 6,1" sheetId="33" r:id="rId6"/>
    <sheet name="N 6.2" sheetId="14" r:id="rId7"/>
    <sheet name="N 6.3" sheetId="15" r:id="rId8"/>
    <sheet name="N 6.4" sheetId="32" r:id="rId9"/>
    <sheet name="N 7" sheetId="11" r:id="rId10"/>
    <sheet name="N 8" sheetId="30" r:id="rId11"/>
    <sheet name="N 9.1" sheetId="35" r:id="rId12"/>
    <sheet name="N 9.2" sheetId="36" r:id="rId13"/>
    <sheet name="Sheet1" sheetId="37" r:id="rId14"/>
  </sheets>
  <externalReferences>
    <externalReference r:id="rId15"/>
    <externalReference r:id="rId16"/>
    <externalReference r:id="rId17"/>
    <externalReference r:id="rId18"/>
    <externalReference r:id="rId19"/>
  </externalReferences>
  <definedNames>
    <definedName name="_edn1" localSheetId="12">'N 9.2'!$A$197</definedName>
    <definedName name="_edn10" localSheetId="12">'N 9.2'!$A$208</definedName>
    <definedName name="_edn11" localSheetId="12">'N 9.2'!$A$209</definedName>
    <definedName name="_edn12" localSheetId="12">'N 9.2'!$A$210</definedName>
    <definedName name="_edn13" localSheetId="12">'N 9.2'!$A$211</definedName>
    <definedName name="_edn14" localSheetId="12">'N 9.2'!$A$212</definedName>
    <definedName name="_edn15" localSheetId="12">'N 9.2'!$A$213</definedName>
    <definedName name="_edn2" localSheetId="12">'N 9.2'!$A$198</definedName>
    <definedName name="_edn3" localSheetId="12">'N 9.2'!$A$199</definedName>
    <definedName name="_edn4" localSheetId="12">'N 9.2'!$A$200</definedName>
    <definedName name="_edn5" localSheetId="12">'N 9.2'!$A$203</definedName>
    <definedName name="_edn6" localSheetId="12">'N 9.2'!$A$204</definedName>
    <definedName name="_edn7" localSheetId="12">'N 9.2'!$A$205</definedName>
    <definedName name="_edn8" localSheetId="12">'N 9.2'!$A$206</definedName>
    <definedName name="_edn9" localSheetId="12">'N 9.2'!$A$207</definedName>
    <definedName name="_ednref1" localSheetId="12">'N 9.2'!#REF!</definedName>
    <definedName name="_ednref10" localSheetId="12">'N 9.2'!#REF!</definedName>
    <definedName name="_ednref11" localSheetId="12">'N 9.2'!#REF!</definedName>
    <definedName name="_ednref12" localSheetId="12">'N 9.2'!#REF!</definedName>
    <definedName name="_ednref13" localSheetId="12">'N 9.2'!#REF!</definedName>
    <definedName name="_ednref14" localSheetId="12">'N 9.2'!$D$130</definedName>
    <definedName name="_ednref15" localSheetId="12">'N 9.2'!#REF!</definedName>
    <definedName name="_ednref2" localSheetId="12">'N 9.2'!#REF!</definedName>
    <definedName name="_ednref3" localSheetId="12">'N 9.2'!#REF!</definedName>
    <definedName name="_ednref4" localSheetId="12">'N 9.2'!#REF!</definedName>
    <definedName name="_ednref5" localSheetId="12">'N 9.2'!#REF!</definedName>
    <definedName name="_ednref6" localSheetId="12">'N 9.2'!#REF!</definedName>
    <definedName name="_ednref7" localSheetId="12">'N 9.2'!#REF!</definedName>
    <definedName name="_ednref8" localSheetId="12">'N 9.2'!#REF!</definedName>
    <definedName name="_ednref9" localSheetId="12">'N 9.2'!#REF!</definedName>
    <definedName name="_xlnm._FilterDatabase" localSheetId="10" hidden="1">'N 8'!$A$14:$I$286</definedName>
    <definedName name="OLE_LINK1" localSheetId="12">'N 9.2'!#REF!</definedName>
    <definedName name="par_count" localSheetId="4">'[1]DOC 3'!$A$14,'[1]DOC 3'!$A$35,'[1]DOC 3'!$A$58,'[1]DOC 3'!$A$79,'[1]DOC 3'!$A$104,'[1]DOC 3'!$A$126,'[1]DOC 3'!$A$196,'[1]DOC 3'!$A$216,'[1]DOC 3'!$A$236,'[1]DOC 3'!$A$256,'[1]DOC 3'!$A$273,'[1]DOC 3'!#REF!,'[1]DOC 3'!$A$309,'[1]DOC 3'!$A$325,'[1]DOC 3'!$A$359</definedName>
    <definedName name="par_count" localSheetId="5">'[2]DOC 3'!$A$14,'[2]DOC 3'!$A$35,'[2]DOC 3'!$A$58,'[2]DOC 3'!$A$79,'[2]DOC 3'!$A$104,'[2]DOC 3'!$A$126,'[2]DOC 3'!$A$196,'[2]DOC 3'!$A$216,'[2]DOC 3'!$A$236,'[2]DOC 3'!$A$256,'[2]DOC 3'!$A$273,'[2]DOC 3'!#REF!,'[2]DOC 3'!$A$309,'[2]DOC 3'!$A$325,'[2]DOC 3'!$A$359</definedName>
    <definedName name="par_count">'[3]DOC 3'!$A$14,'[3]DOC 3'!$A$35,'[3]DOC 3'!$A$58,'[3]DOC 3'!$A$79,'[3]DOC 3'!$A$104,'[3]DOC 3'!$A$126,'[3]DOC 3'!$A$196,'[3]DOC 3'!$A$216,'[3]DOC 3'!$A$236,'[3]DOC 3'!$A$256,'[3]DOC 3'!$A$273,'[3]DOC 3'!#REF!,'[3]DOC 3'!$A$309,'[3]DOC 3'!$A$325,'[3]DOC 3'!$A$359</definedName>
    <definedName name="par_qual" localSheetId="4">'[1]DOC 3'!$A$15,'[1]DOC 3'!$A$127,'[1]DOC 3'!$A$257,'[1]DOC 3'!$A$310,'[1]DOC 3'!$A$327</definedName>
    <definedName name="par_qual" localSheetId="5">'[2]DOC 3'!$A$15,'[2]DOC 3'!$A$127,'[2]DOC 3'!$A$257,'[2]DOC 3'!$A$310,'[2]DOC 3'!$A$327</definedName>
    <definedName name="par_qual">'[3]DOC 3'!$A$15,'[3]DOC 3'!$A$127,'[3]DOC 3'!$A$257,'[3]DOC 3'!$A$310,'[3]DOC 3'!$A$327</definedName>
    <definedName name="par_time" localSheetId="4">'[1]DOC 3'!$A$16,'[1]DOC 3'!$A$128,'[1]DOC 3'!$A$311,'[1]DOC 3'!$A$328</definedName>
    <definedName name="par_time" localSheetId="5">'[2]DOC 3'!$A$16,'[2]DOC 3'!$A$128,'[2]DOC 3'!$A$311,'[2]DOC 3'!$A$328</definedName>
    <definedName name="par_time">'[3]DOC 3'!$A$16,'[3]DOC 3'!$A$128,'[3]DOC 3'!$A$311,'[3]DOC 3'!$A$328</definedName>
    <definedName name="par2.4s" localSheetId="4">'[1]DOC 3'!$A$20,'[1]DOC 3'!$A$49,'[1]DOC 3'!$A$93,'[1]DOC 3'!$A$132,'[1]DOC 3'!$A$152,'[1]DOC 3'!$A$166,'[1]DOC 3'!$A$186,'[1]DOC 3'!$A$206,'[1]DOC 3'!$A$226,'[1]DOC 3'!$A$246,'[1]DOC 3'!$A$263,'[1]DOC 3'!$A$286,'[1]DOC 3'!$A$299,'[1]DOC 3'!$A$315,'[1]DOC 3'!$A$332,'[1]DOC 3'!$A$349</definedName>
    <definedName name="par2.4s" localSheetId="5">'[2]DOC 3'!$A$20,'[2]DOC 3'!$A$49,'[2]DOC 3'!$A$93,'[2]DOC 3'!$A$132,'[2]DOC 3'!$A$152,'[2]DOC 3'!$A$166,'[2]DOC 3'!$A$186,'[2]DOC 3'!$A$206,'[2]DOC 3'!$A$226,'[2]DOC 3'!$A$246,'[2]DOC 3'!$A$263,'[2]DOC 3'!$A$286,'[2]DOC 3'!$A$299,'[2]DOC 3'!$A$315,'[2]DOC 3'!$A$332,'[2]DOC 3'!$A$349</definedName>
    <definedName name="par2.4s">'[3]DOC 3'!$A$20,'[3]DOC 3'!$A$49,'[3]DOC 3'!$A$93,'[3]DOC 3'!$A$132,'[3]DOC 3'!$A$152,'[3]DOC 3'!$A$166,'[3]DOC 3'!$A$186,'[3]DOC 3'!$A$206,'[3]DOC 3'!$A$226,'[3]DOC 3'!$A$246,'[3]DOC 3'!$A$263,'[3]DOC 3'!$A$286,'[3]DOC 3'!$A$299,'[3]DOC 3'!$A$315,'[3]DOC 3'!$A$332,'[3]DOC 3'!$A$349</definedName>
    <definedName name="par2.5s" localSheetId="4">'[1]DOC 3'!$A$22,'[1]DOC 3'!$A$134</definedName>
    <definedName name="par2.5s" localSheetId="5">'[2]DOC 3'!$A$22,'[2]DOC 3'!$A$134</definedName>
    <definedName name="par2.5s">'[3]DOC 3'!$A$22,'[3]DOC 3'!$A$134</definedName>
    <definedName name="par2.6s" localSheetId="4">'[1]DOC 3'!$A$40,'[1]DOC 3'!$A$65,'[1]DOC 3'!$A$89,'[1]DOC 3'!$A$111</definedName>
    <definedName name="par2.6s" localSheetId="5">'[2]DOC 3'!$A$40,'[2]DOC 3'!$A$65,'[2]DOC 3'!$A$89,'[2]DOC 3'!$A$111</definedName>
    <definedName name="par2.6s">'[3]DOC 3'!$A$40,'[3]DOC 3'!$A$65,'[3]DOC 3'!$A$89,'[3]DOC 3'!$A$111</definedName>
    <definedName name="par2.7s" localSheetId="4">'[1]DOC 3'!$A$178,'[1]DOC 3'!$A$343</definedName>
    <definedName name="par2.7s" localSheetId="5">'[2]DOC 3'!$A$178,'[2]DOC 3'!$A$343</definedName>
    <definedName name="par2.7s">'[3]DOC 3'!$A$178,'[3]DOC 3'!$A$343</definedName>
    <definedName name="par2.9s" localSheetId="4">'[1]DOC 3'!$A$18,'[1]DOC 3'!$A$47,'[1]DOC 3'!$A$91,'[1]DOC 3'!$A$130,'[1]DOC 3'!$A$150,'[1]DOC 3'!$A$164,'[1]DOC 3'!$A$184,'[1]DOC 3'!$A$204,'[1]DOC 3'!$A$224,'[1]DOC 3'!$A$244,'[1]DOC 3'!$A$261,'[1]DOC 3'!$A$284,'[1]DOC 3'!$A$297,'[1]DOC 3'!$A$313,'[1]DOC 3'!$A$330,'[1]DOC 3'!$A$347</definedName>
    <definedName name="par2.9s" localSheetId="5">'[2]DOC 3'!$A$18,'[2]DOC 3'!$A$47,'[2]DOC 3'!$A$91,'[2]DOC 3'!$A$130,'[2]DOC 3'!$A$150,'[2]DOC 3'!$A$164,'[2]DOC 3'!$A$184,'[2]DOC 3'!$A$204,'[2]DOC 3'!$A$224,'[2]DOC 3'!$A$244,'[2]DOC 3'!$A$261,'[2]DOC 3'!$A$284,'[2]DOC 3'!$A$297,'[2]DOC 3'!$A$313,'[2]DOC 3'!$A$330,'[2]DOC 3'!$A$347</definedName>
    <definedName name="par2.9s">'[3]DOC 3'!$A$18,'[3]DOC 3'!$A$47,'[3]DOC 3'!$A$91,'[3]DOC 3'!$A$130,'[3]DOC 3'!$A$150,'[3]DOC 3'!$A$164,'[3]DOC 3'!$A$184,'[3]DOC 3'!$A$204,'[3]DOC 3'!$A$224,'[3]DOC 3'!$A$244,'[3]DOC 3'!$A$261,'[3]DOC 3'!$A$284,'[3]DOC 3'!$A$297,'[3]DOC 3'!$A$313,'[3]DOC 3'!$A$330,'[3]DOC 3'!$A$347</definedName>
    <definedName name="par4.10s" localSheetId="4">'[1]DOC 3'!$A$42,'[1]DOC 3'!$A$84</definedName>
    <definedName name="par4.10s" localSheetId="5">'[2]DOC 3'!$A$42,'[2]DOC 3'!$A$84</definedName>
    <definedName name="par4.10s">'[3]DOC 3'!$A$42,'[3]DOC 3'!$A$84</definedName>
    <definedName name="par4.11d" localSheetId="4">'[1]DOC 3'!$A$44,'[1]DOC 3'!$A$86,'[1]DOC 3'!$A$201,'[1]DOC 3'!$A$221,'[1]DOC 3'!$A$241</definedName>
    <definedName name="par4.11d" localSheetId="5">'[2]DOC 3'!$A$44,'[2]DOC 3'!$A$86,'[2]DOC 3'!$A$201,'[2]DOC 3'!$A$221,'[2]DOC 3'!$A$241</definedName>
    <definedName name="par4.11d">'[3]DOC 3'!$A$44,'[3]DOC 3'!$A$86,'[3]DOC 3'!$A$201,'[3]DOC 3'!$A$221,'[3]DOC 3'!$A$241</definedName>
    <definedName name="par4.14" localSheetId="4">'[1]DOC 3'!$A$38,'[1]DOC 3'!$A$82,'[1]DOC 3'!$A$199,'[1]DOC 3'!$A$219,'[1]DOC 3'!$A$239,'[1]DOC 3'!$A$259</definedName>
    <definedName name="par4.14" localSheetId="5">'[2]DOC 3'!$A$38,'[2]DOC 3'!$A$82,'[2]DOC 3'!$A$199,'[2]DOC 3'!$A$219,'[2]DOC 3'!$A$239,'[2]DOC 3'!$A$259</definedName>
    <definedName name="par4.14">'[3]DOC 3'!$A$38,'[3]DOC 3'!$A$82,'[3]DOC 3'!$A$199,'[3]DOC 3'!$A$219,'[3]DOC 3'!$A$239,'[3]DOC 3'!$A$259</definedName>
    <definedName name="par4.15" localSheetId="4">'[1]DOC 3'!$A$60,'[1]DOC 3'!$A$106,'[1]DOC 3'!$A$275</definedName>
    <definedName name="par4.15" localSheetId="5">'[2]DOC 3'!$A$60,'[2]DOC 3'!$A$106,'[2]DOC 3'!$A$275</definedName>
    <definedName name="par4.15">'[3]DOC 3'!$A$60,'[3]DOC 3'!$A$106,'[3]DOC 3'!$A$275</definedName>
    <definedName name="par4.16" localSheetId="4">'[1]DOC 3'!$A$61,'[1]DOC 3'!$A$107,'[1]DOC 3'!$A$276</definedName>
    <definedName name="par4.16" localSheetId="5">'[2]DOC 3'!$A$61,'[2]DOC 3'!$A$107,'[2]DOC 3'!$A$276</definedName>
    <definedName name="par4.16">'[3]DOC 3'!$A$61,'[3]DOC 3'!$A$107,'[3]DOC 3'!$A$276</definedName>
    <definedName name="par4.17" localSheetId="4">'[1]DOC 3'!$A$59,'[1]DOC 3'!$A$105,'[1]DOC 3'!$A$274,'[1]DOC 3'!$A$364</definedName>
    <definedName name="par4.17" localSheetId="5">'[2]DOC 3'!$A$59,'[2]DOC 3'!$A$105,'[2]DOC 3'!$A$274,'[2]DOC 3'!$A$364</definedName>
    <definedName name="par4.17">'[3]DOC 3'!$A$59,'[3]DOC 3'!$A$105,'[3]DOC 3'!$A$274,'[3]DOC 3'!$A$364</definedName>
    <definedName name="par4.18d" localSheetId="4">'[1]DOC 3'!$A$62,'[1]DOC 3'!$A$108</definedName>
    <definedName name="par4.18d" localSheetId="5">'[2]DOC 3'!$A$62,'[2]DOC 3'!$A$108</definedName>
    <definedName name="par4.18d">'[3]DOC 3'!$A$62,'[3]DOC 3'!$A$108</definedName>
    <definedName name="par4.8" localSheetId="4">'[1]DOC 3'!$A$37,'[1]DOC 3'!$A$81,'[1]DOC 3'!$A$198,'[1]DOC 3'!$A$218,'[1]DOC 3'!$A$238</definedName>
    <definedName name="par4.8" localSheetId="5">'[2]DOC 3'!$A$37,'[2]DOC 3'!$A$81,'[2]DOC 3'!$A$198,'[2]DOC 3'!$A$218,'[2]DOC 3'!$A$238</definedName>
    <definedName name="par4.8">'[3]DOC 3'!$A$37,'[3]DOC 3'!$A$81,'[3]DOC 3'!$A$198,'[3]DOC 3'!$A$218,'[3]DOC 3'!$A$238</definedName>
    <definedName name="par4.9" localSheetId="4">'[1]DOC 3'!$A$39,'[1]DOC 3'!$A$83,'[1]DOC 3'!$A$200,'[1]DOC 3'!$A$220,'[1]DOC 3'!$A$240,'[1]DOC 3'!$A$260</definedName>
    <definedName name="par4.9" localSheetId="5">'[2]DOC 3'!$A$39,'[2]DOC 3'!$A$83,'[2]DOC 3'!$A$200,'[2]DOC 3'!$A$220,'[2]DOC 3'!$A$240,'[2]DOC 3'!$A$260</definedName>
    <definedName name="par4.9">'[3]DOC 3'!$A$39,'[3]DOC 3'!$A$83,'[3]DOC 3'!$A$200,'[3]DOC 3'!$A$220,'[3]DOC 3'!$A$240,'[3]DOC 3'!$A$260</definedName>
    <definedName name="par5.1" localSheetId="4">'[1]DOC 3'!$A$17,'[1]DOC 3'!$A$129</definedName>
    <definedName name="par5.1" localSheetId="5">'[2]DOC 3'!$A$17,'[2]DOC 3'!$A$129</definedName>
    <definedName name="par5.1">'[3]DOC 3'!$A$17,'[3]DOC 3'!$A$129</definedName>
    <definedName name="par5.3" localSheetId="4">'[1]DOC 3'!$A$36,'[1]DOC 3'!$A$80,'[1]DOC 3'!$A$197,'[1]DOC 3'!$A$217,'[1]DOC 3'!$A$237,'[1]DOC 3'!$A$258</definedName>
    <definedName name="par5.3" localSheetId="5">'[2]DOC 3'!$A$36,'[2]DOC 3'!$A$80,'[2]DOC 3'!$A$197,'[2]DOC 3'!$A$217,'[2]DOC 3'!$A$237,'[2]DOC 3'!$A$258</definedName>
    <definedName name="par5.3">'[3]DOC 3'!$A$36,'[3]DOC 3'!$A$80,'[3]DOC 3'!$A$197,'[3]DOC 3'!$A$217,'[3]DOC 3'!$A$237,'[3]DOC 3'!$A$258</definedName>
    <definedName name="par5.4" localSheetId="4">'[1]DOC 3'!$A$146,'[1]DOC 3'!$A$163,'[1]DOC 3'!$A$281,'[1]DOC 3'!#REF!,'[1]DOC 3'!$A$342</definedName>
    <definedName name="par5.4" localSheetId="5">'[2]DOC 3'!$A$146,'[2]DOC 3'!$A$163,'[2]DOC 3'!$A$281,'[2]DOC 3'!#REF!,'[2]DOC 3'!$A$342</definedName>
    <definedName name="par5.4">'[3]DOC 3'!$A$146,'[3]DOC 3'!$A$163,'[3]DOC 3'!$A$281,'[3]DOC 3'!#REF!,'[3]DOC 3'!$A$342</definedName>
    <definedName name="par5.6" localSheetId="4">'[1]DOC 3'!$A$312,'[1]DOC 3'!$A$329</definedName>
    <definedName name="par5.6" localSheetId="5">'[2]DOC 3'!$A$312,'[2]DOC 3'!$A$329</definedName>
    <definedName name="par5.6">'[3]DOC 3'!$A$312,'[3]DOC 3'!$A$329</definedName>
    <definedName name="_xlnm.Print_Area" localSheetId="1">'N 2'!$A$1:$E$16</definedName>
    <definedName name="_xlnm.Print_Area" localSheetId="2">'N 3'!$A$1:$F$15</definedName>
    <definedName name="_xlnm.Print_Area" localSheetId="4">'N 5'!$B$1:$F$97</definedName>
    <definedName name="_xlnm.Print_Area" localSheetId="5">'N 6,1'!$A$1:$H$113</definedName>
    <definedName name="_xlnm.Print_Area" localSheetId="10">'N 8'!$A$1:$G$286</definedName>
    <definedName name="_xlnm.Print_Area" localSheetId="11">'N 9.1'!$A$1:$J$81</definedName>
    <definedName name="_xlnm.Print_Area" localSheetId="13">Sheet1!$A$1:$J$35</definedName>
    <definedName name="_xlnm.Print_Titles" localSheetId="1">'N 2'!$7:$8</definedName>
    <definedName name="_xlnm.Print_Titles" localSheetId="3">'N 4'!$8:$8</definedName>
    <definedName name="program" localSheetId="4">'[1]DOC 3'!$A$9,'[1]DOC 3'!$A$30,'[1]DOC 3'!$A$53,'[1]DOC 3'!$A$74,'[1]DOC 3'!$A$99,'[1]DOC 3'!$A$121,'[1]DOC 3'!$A$140,'[1]DOC 3'!$A$158,'[1]DOC 3'!$A$172,'[1]DOC 3'!$A$191,'[1]DOC 3'!$A$211,'[1]DOC 3'!$A$231,'[1]DOC 3'!$A$251,'[1]DOC 3'!$A$268,'[1]DOC 3'!#REF!,'[1]DOC 3'!$A$291,'[1]DOC 3'!$A$304,'[1]DOC 3'!$A$320,'[1]DOC 3'!$A$337,'[1]DOC 3'!$A$354</definedName>
    <definedName name="program" localSheetId="5">'[2]DOC 3'!$A$9,'[2]DOC 3'!$A$30,'[2]DOC 3'!$A$53,'[2]DOC 3'!$A$74,'[2]DOC 3'!$A$99,'[2]DOC 3'!$A$121,'[2]DOC 3'!$A$140,'[2]DOC 3'!$A$158,'[2]DOC 3'!$A$172,'[2]DOC 3'!$A$191,'[2]DOC 3'!$A$211,'[2]DOC 3'!$A$231,'[2]DOC 3'!$A$251,'[2]DOC 3'!$A$268,'[2]DOC 3'!#REF!,'[2]DOC 3'!$A$291,'[2]DOC 3'!$A$304,'[2]DOC 3'!$A$320,'[2]DOC 3'!$A$337,'[2]DOC 3'!$A$354</definedName>
    <definedName name="program">'[3]DOC 3'!$A$9,'[3]DOC 3'!$A$30,'[3]DOC 3'!$A$53,'[3]DOC 3'!$A$74,'[3]DOC 3'!$A$99,'[3]DOC 3'!$A$121,'[3]DOC 3'!$A$140,'[3]DOC 3'!$A$158,'[3]DOC 3'!$A$172,'[3]DOC 3'!$A$191,'[3]DOC 3'!$A$211,'[3]DOC 3'!$A$231,'[3]DOC 3'!$A$251,'[3]DOC 3'!$A$268,'[3]DOC 3'!#REF!,'[3]DOC 3'!$A$291,'[3]DOC 3'!$A$304,'[3]DOC 3'!$A$320,'[3]DOC 3'!$A$337,'[3]DOC 3'!$A$354</definedName>
  </definedNames>
  <calcPr calcId="125725"/>
</workbook>
</file>

<file path=xl/calcChain.xml><?xml version="1.0" encoding="utf-8"?>
<calcChain xmlns="http://schemas.openxmlformats.org/spreadsheetml/2006/main">
  <c r="G35" i="37"/>
  <c r="G33"/>
  <c r="G21"/>
  <c r="G31"/>
  <c r="G30" s="1"/>
  <c r="G32"/>
  <c r="G16"/>
  <c r="G12"/>
  <c r="G4"/>
  <c r="G34"/>
  <c r="E34"/>
  <c r="G29"/>
  <c r="G28"/>
  <c r="G27"/>
  <c r="G26"/>
  <c r="G25"/>
  <c r="G24"/>
  <c r="G23"/>
  <c r="G22"/>
  <c r="G20"/>
  <c r="G19" s="1"/>
  <c r="G18"/>
  <c r="G17"/>
  <c r="G15"/>
  <c r="G14"/>
  <c r="G13"/>
  <c r="F11"/>
  <c r="G10"/>
  <c r="G9"/>
  <c r="F8"/>
  <c r="G8" s="1"/>
  <c r="F7"/>
  <c r="G7" s="1"/>
  <c r="F6"/>
  <c r="G6" s="1"/>
  <c r="G5"/>
  <c r="H89" i="33"/>
  <c r="G170" i="30"/>
  <c r="E198"/>
  <c r="H22" i="15" l="1"/>
  <c r="G22"/>
  <c r="F22"/>
  <c r="G283" i="30" l="1"/>
  <c r="H95" i="33"/>
  <c r="G282" i="30" l="1"/>
  <c r="G281"/>
  <c r="G280"/>
  <c r="G178"/>
  <c r="G176" l="1"/>
  <c r="G172"/>
  <c r="G173"/>
  <c r="G262" l="1"/>
  <c r="F219"/>
  <c r="E204"/>
  <c r="G202"/>
  <c r="G203"/>
  <c r="G211"/>
  <c r="G182"/>
  <c r="G124"/>
  <c r="G121"/>
  <c r="F21"/>
  <c r="H76" i="35"/>
  <c r="I76"/>
  <c r="G76"/>
  <c r="E286" i="30" l="1"/>
  <c r="G40"/>
  <c r="G39" s="1"/>
  <c r="H46" i="33" s="1"/>
  <c r="G249" i="30"/>
  <c r="C75" i="34"/>
  <c r="D75"/>
  <c r="E75"/>
  <c r="F15" i="19"/>
  <c r="C97" i="34"/>
  <c r="D97"/>
  <c r="E97"/>
  <c r="E26" i="15" l="1"/>
  <c r="H85" i="33" l="1"/>
  <c r="H25"/>
  <c r="G286" i="30"/>
  <c r="G284"/>
  <c r="G274"/>
  <c r="G275"/>
  <c r="G269"/>
  <c r="G279"/>
  <c r="G278"/>
  <c r="G277"/>
  <c r="G276"/>
  <c r="G273"/>
  <c r="G272"/>
  <c r="G271"/>
  <c r="G270"/>
  <c r="G267"/>
  <c r="G265"/>
  <c r="G268"/>
  <c r="G266"/>
  <c r="G264"/>
  <c r="G261"/>
  <c r="G260" s="1"/>
  <c r="G259"/>
  <c r="G258"/>
  <c r="G20" i="14" s="1"/>
  <c r="G257" i="30"/>
  <c r="G22" i="14" s="1"/>
  <c r="G256" i="30"/>
  <c r="G19" i="14" s="1"/>
  <c r="G255" i="30"/>
  <c r="G21" i="14" s="1"/>
  <c r="G254" i="30"/>
  <c r="G250"/>
  <c r="G251"/>
  <c r="G252"/>
  <c r="G248"/>
  <c r="G247"/>
  <c r="G246"/>
  <c r="G241"/>
  <c r="G236"/>
  <c r="G235"/>
  <c r="G240"/>
  <c r="G239"/>
  <c r="G238"/>
  <c r="G237"/>
  <c r="G234"/>
  <c r="G233"/>
  <c r="G232"/>
  <c r="G231"/>
  <c r="G230"/>
  <c r="G244"/>
  <c r="G243"/>
  <c r="G242"/>
  <c r="G229"/>
  <c r="G228"/>
  <c r="G227"/>
  <c r="G226"/>
  <c r="G225"/>
  <c r="G224"/>
  <c r="G223"/>
  <c r="G222"/>
  <c r="G221"/>
  <c r="G220"/>
  <c r="G217"/>
  <c r="G216"/>
  <c r="G215"/>
  <c r="G214"/>
  <c r="G213"/>
  <c r="G212"/>
  <c r="G210"/>
  <c r="G209"/>
  <c r="G208"/>
  <c r="G207"/>
  <c r="G206"/>
  <c r="G205"/>
  <c r="G201"/>
  <c r="G198"/>
  <c r="G185"/>
  <c r="G179"/>
  <c r="G180"/>
  <c r="G177"/>
  <c r="G171"/>
  <c r="G183"/>
  <c r="G168"/>
  <c r="G199"/>
  <c r="G197"/>
  <c r="G196"/>
  <c r="G195"/>
  <c r="G194"/>
  <c r="G193"/>
  <c r="G192"/>
  <c r="G191"/>
  <c r="G190"/>
  <c r="G189"/>
  <c r="G188"/>
  <c r="G187"/>
  <c r="G186"/>
  <c r="G184"/>
  <c r="G181"/>
  <c r="G175"/>
  <c r="G174"/>
  <c r="G169"/>
  <c r="G86"/>
  <c r="G162"/>
  <c r="G161"/>
  <c r="G160"/>
  <c r="G159"/>
  <c r="G158"/>
  <c r="G157"/>
  <c r="G111"/>
  <c r="G101"/>
  <c r="G103"/>
  <c r="G102"/>
  <c r="G114"/>
  <c r="G113"/>
  <c r="G117"/>
  <c r="G116"/>
  <c r="G85"/>
  <c r="G99"/>
  <c r="G93"/>
  <c r="G91"/>
  <c r="G88"/>
  <c r="G74"/>
  <c r="G82"/>
  <c r="G78"/>
  <c r="G77"/>
  <c r="G76"/>
  <c r="G75"/>
  <c r="G80"/>
  <c r="G70"/>
  <c r="G106"/>
  <c r="G105"/>
  <c r="G68"/>
  <c r="G147"/>
  <c r="G146"/>
  <c r="G145"/>
  <c r="G144"/>
  <c r="G143"/>
  <c r="G142"/>
  <c r="G141"/>
  <c r="G140"/>
  <c r="G155"/>
  <c r="G154"/>
  <c r="G153"/>
  <c r="G152"/>
  <c r="G151"/>
  <c r="G150"/>
  <c r="G149"/>
  <c r="G148"/>
  <c r="G166"/>
  <c r="G165"/>
  <c r="G164"/>
  <c r="G163"/>
  <c r="G156"/>
  <c r="G139"/>
  <c r="G138"/>
  <c r="G137"/>
  <c r="G136"/>
  <c r="G135"/>
  <c r="G134"/>
  <c r="G133"/>
  <c r="G132"/>
  <c r="G131"/>
  <c r="G130"/>
  <c r="G129"/>
  <c r="G128"/>
  <c r="G127"/>
  <c r="G126"/>
  <c r="G125"/>
  <c r="G123"/>
  <c r="G122"/>
  <c r="G120"/>
  <c r="G119"/>
  <c r="G118"/>
  <c r="G115"/>
  <c r="G112"/>
  <c r="G110"/>
  <c r="G109"/>
  <c r="G108"/>
  <c r="G107"/>
  <c r="G104"/>
  <c r="G100"/>
  <c r="G98"/>
  <c r="G90"/>
  <c r="G89"/>
  <c r="G97"/>
  <c r="G96"/>
  <c r="G95"/>
  <c r="G94"/>
  <c r="G92"/>
  <c r="G87"/>
  <c r="G84"/>
  <c r="G83"/>
  <c r="G81"/>
  <c r="G79"/>
  <c r="G73"/>
  <c r="G72"/>
  <c r="G71"/>
  <c r="G69"/>
  <c r="G62"/>
  <c r="G63"/>
  <c r="G59"/>
  <c r="G64"/>
  <c r="G66"/>
  <c r="G65"/>
  <c r="G61"/>
  <c r="G60"/>
  <c r="G58"/>
  <c r="G56"/>
  <c r="G55" s="1"/>
  <c r="H57" i="33" s="1"/>
  <c r="G54" i="30"/>
  <c r="G53"/>
  <c r="G51"/>
  <c r="G50"/>
  <c r="G46"/>
  <c r="G48"/>
  <c r="G47"/>
  <c r="G44"/>
  <c r="G43"/>
  <c r="G42"/>
  <c r="G38"/>
  <c r="G36"/>
  <c r="G34"/>
  <c r="G31"/>
  <c r="G32"/>
  <c r="G29"/>
  <c r="G28"/>
  <c r="G27"/>
  <c r="G26"/>
  <c r="G25"/>
  <c r="G24"/>
  <c r="G23"/>
  <c r="G20"/>
  <c r="G15"/>
  <c r="G19"/>
  <c r="F18"/>
  <c r="G18" s="1"/>
  <c r="F17"/>
  <c r="G17" s="1"/>
  <c r="F16"/>
  <c r="G16" s="1"/>
  <c r="G18" i="14" l="1"/>
  <c r="G253" i="30"/>
  <c r="H105" i="33"/>
  <c r="G16" i="14" s="1"/>
  <c r="G67" i="30"/>
  <c r="H61" i="33" s="1"/>
  <c r="G57" i="30"/>
  <c r="H58" i="33" s="1"/>
  <c r="G245" i="30"/>
  <c r="G22"/>
  <c r="G49"/>
  <c r="G52"/>
  <c r="G30"/>
  <c r="G14"/>
  <c r="D76" i="34" l="1"/>
  <c r="E76"/>
  <c r="F76"/>
  <c r="G59" i="33"/>
  <c r="E27" i="34" s="1"/>
  <c r="G29" i="33"/>
  <c r="E22" i="34" s="1"/>
  <c r="H16" i="14"/>
  <c r="H14" s="1"/>
  <c r="E15" i="15"/>
  <c r="G285" i="30"/>
  <c r="H110" i="33" s="1"/>
  <c r="I26" i="15"/>
  <c r="H65" i="35"/>
  <c r="I65"/>
  <c r="G65"/>
  <c r="H52"/>
  <c r="I52"/>
  <c r="G52"/>
  <c r="H41"/>
  <c r="I41"/>
  <c r="G41"/>
  <c r="K64"/>
  <c r="D64"/>
  <c r="E64" s="1"/>
  <c r="C64"/>
  <c r="K63"/>
  <c r="D63"/>
  <c r="E63" s="1"/>
  <c r="C63"/>
  <c r="J51"/>
  <c r="C17" i="34"/>
  <c r="C15" s="1"/>
  <c r="D17"/>
  <c r="E17"/>
  <c r="C46"/>
  <c r="C44" s="1"/>
  <c r="C36" s="1"/>
  <c r="D46"/>
  <c r="D44" s="1"/>
  <c r="D36" s="1"/>
  <c r="E46"/>
  <c r="E44" s="1"/>
  <c r="E36" s="1"/>
  <c r="C66"/>
  <c r="C57" s="1"/>
  <c r="C54" s="1"/>
  <c r="D66"/>
  <c r="D57" s="1"/>
  <c r="D54" s="1"/>
  <c r="E66"/>
  <c r="E57" s="1"/>
  <c r="E54" s="1"/>
  <c r="C79"/>
  <c r="D79"/>
  <c r="E79"/>
  <c r="C88"/>
  <c r="C86" s="1"/>
  <c r="D88"/>
  <c r="D86" s="1"/>
  <c r="E88"/>
  <c r="E86" s="1"/>
  <c r="C92"/>
  <c r="D92"/>
  <c r="E92"/>
  <c r="C93"/>
  <c r="D93"/>
  <c r="E93"/>
  <c r="E23" i="15"/>
  <c r="E24"/>
  <c r="E25"/>
  <c r="E22"/>
  <c r="E14" i="11"/>
  <c r="F14"/>
  <c r="G14"/>
  <c r="G13" s="1"/>
  <c r="G12" s="1"/>
  <c r="G11" s="1"/>
  <c r="D14"/>
  <c r="D13" s="1"/>
  <c r="D12" s="1"/>
  <c r="D11" s="1"/>
  <c r="F74" i="34"/>
  <c r="F66"/>
  <c r="G66" s="1"/>
  <c r="H66" s="1"/>
  <c r="I66" s="1"/>
  <c r="F17"/>
  <c r="F75"/>
  <c r="G75" s="1"/>
  <c r="F46"/>
  <c r="G46" s="1"/>
  <c r="G96"/>
  <c r="E95"/>
  <c r="D95"/>
  <c r="C95"/>
  <c r="F94"/>
  <c r="G94" s="1"/>
  <c r="G91"/>
  <c r="G89"/>
  <c r="H89" s="1"/>
  <c r="I89" s="1"/>
  <c r="G87"/>
  <c r="G85"/>
  <c r="H85" s="1"/>
  <c r="I85" s="1"/>
  <c r="G83"/>
  <c r="G81"/>
  <c r="G78"/>
  <c r="H78" s="1"/>
  <c r="I78" s="1"/>
  <c r="E77"/>
  <c r="D77"/>
  <c r="C77"/>
  <c r="G74"/>
  <c r="G73"/>
  <c r="H73" s="1"/>
  <c r="I73" s="1"/>
  <c r="G71"/>
  <c r="H71" s="1"/>
  <c r="I71" s="1"/>
  <c r="G69"/>
  <c r="G68"/>
  <c r="H68" s="1"/>
  <c r="G67"/>
  <c r="H67" s="1"/>
  <c r="I67" s="1"/>
  <c r="G65"/>
  <c r="G64"/>
  <c r="G63"/>
  <c r="G62"/>
  <c r="G61"/>
  <c r="G60"/>
  <c r="G59"/>
  <c r="G58"/>
  <c r="G56"/>
  <c r="H56"/>
  <c r="G55"/>
  <c r="H55" s="1"/>
  <c r="I55" s="1"/>
  <c r="G53"/>
  <c r="G52"/>
  <c r="H52" s="1"/>
  <c r="G51"/>
  <c r="G50"/>
  <c r="H50" s="1"/>
  <c r="G49"/>
  <c r="G48"/>
  <c r="H48" s="1"/>
  <c r="G47"/>
  <c r="H47" s="1"/>
  <c r="I47" s="1"/>
  <c r="G45"/>
  <c r="G43"/>
  <c r="H43" s="1"/>
  <c r="I43" s="1"/>
  <c r="G42"/>
  <c r="H42" s="1"/>
  <c r="I42" s="1"/>
  <c r="G41"/>
  <c r="H41" s="1"/>
  <c r="I41" s="1"/>
  <c r="G40"/>
  <c r="H40" s="1"/>
  <c r="I40" s="1"/>
  <c r="G39"/>
  <c r="H39" s="1"/>
  <c r="I39" s="1"/>
  <c r="G38"/>
  <c r="H38" s="1"/>
  <c r="I38" s="1"/>
  <c r="G37"/>
  <c r="H37" s="1"/>
  <c r="I37" s="1"/>
  <c r="G35"/>
  <c r="H35" s="1"/>
  <c r="G34"/>
  <c r="G33"/>
  <c r="H33" s="1"/>
  <c r="G32"/>
  <c r="G31"/>
  <c r="H31" s="1"/>
  <c r="I31" s="1"/>
  <c r="G30"/>
  <c r="G29"/>
  <c r="H29"/>
  <c r="G28"/>
  <c r="G21"/>
  <c r="H21" s="1"/>
  <c r="I21" s="1"/>
  <c r="F19"/>
  <c r="G19" s="1"/>
  <c r="F18"/>
  <c r="G18" s="1"/>
  <c r="H18" s="1"/>
  <c r="I18" s="1"/>
  <c r="E18"/>
  <c r="C18"/>
  <c r="G16"/>
  <c r="H16" s="1"/>
  <c r="E15"/>
  <c r="D15"/>
  <c r="G14"/>
  <c r="G12"/>
  <c r="H12" s="1"/>
  <c r="F102" i="33"/>
  <c r="G99"/>
  <c r="F99"/>
  <c r="E99"/>
  <c r="H92"/>
  <c r="F72" i="34" s="1"/>
  <c r="G92" i="33"/>
  <c r="E72" i="34" s="1"/>
  <c r="F92" i="33"/>
  <c r="D72" i="34" s="1"/>
  <c r="D70" s="1"/>
  <c r="E92" i="33"/>
  <c r="E90" s="1"/>
  <c r="H87"/>
  <c r="H86" s="1"/>
  <c r="G87"/>
  <c r="G86" s="1"/>
  <c r="F87"/>
  <c r="E87"/>
  <c r="E86" s="1"/>
  <c r="H77"/>
  <c r="F12" i="32" s="1"/>
  <c r="F11" s="1"/>
  <c r="G77" i="33"/>
  <c r="F77"/>
  <c r="E77"/>
  <c r="G69"/>
  <c r="F69"/>
  <c r="E69"/>
  <c r="F59"/>
  <c r="D27" i="34" s="1"/>
  <c r="E59" i="33"/>
  <c r="C27" i="34" s="1"/>
  <c r="G55" i="33"/>
  <c r="E26" i="34" s="1"/>
  <c r="F55" i="33"/>
  <c r="D26" i="34" s="1"/>
  <c r="E55" i="33"/>
  <c r="C26" i="34" s="1"/>
  <c r="G52" i="33"/>
  <c r="E25" i="34" s="1"/>
  <c r="F52" i="33"/>
  <c r="D25" i="34" s="1"/>
  <c r="E52" i="33"/>
  <c r="C25" i="34" s="1"/>
  <c r="G42" i="33"/>
  <c r="E24" i="34" s="1"/>
  <c r="F42" i="33"/>
  <c r="D24" i="34" s="1"/>
  <c r="E42" i="33"/>
  <c r="C24" i="34" s="1"/>
  <c r="G38" i="33"/>
  <c r="E23" i="34" s="1"/>
  <c r="F38" i="33"/>
  <c r="D23" i="34" s="1"/>
  <c r="E38" i="33"/>
  <c r="C23" i="34" s="1"/>
  <c r="F29" i="33"/>
  <c r="D22" i="34" s="1"/>
  <c r="E29" i="33"/>
  <c r="C22" i="34" s="1"/>
  <c r="E28" i="33"/>
  <c r="F28" s="1"/>
  <c r="H23"/>
  <c r="G23"/>
  <c r="F23"/>
  <c r="E23"/>
  <c r="I25" i="15"/>
  <c r="I24"/>
  <c r="H51" i="33"/>
  <c r="G37" i="30"/>
  <c r="H44" i="33" s="1"/>
  <c r="G35" i="30"/>
  <c r="H41" i="33" s="1"/>
  <c r="D11" i="19"/>
  <c r="G17" i="15"/>
  <c r="H17"/>
  <c r="I17"/>
  <c r="F17"/>
  <c r="G19"/>
  <c r="H19"/>
  <c r="F11" i="19"/>
  <c r="C9" i="12" s="1"/>
  <c r="F13" i="11"/>
  <c r="F12" s="1"/>
  <c r="F11" s="1"/>
  <c r="E11" i="19"/>
  <c r="E13" i="11"/>
  <c r="E12" s="1"/>
  <c r="E11" s="1"/>
  <c r="C11" i="19"/>
  <c r="H24" i="7"/>
  <c r="H29"/>
  <c r="H32"/>
  <c r="H35"/>
  <c r="H40"/>
  <c r="H43"/>
  <c r="H53"/>
  <c r="H57"/>
  <c r="H50"/>
  <c r="H67"/>
  <c r="H73"/>
  <c r="H79"/>
  <c r="H82"/>
  <c r="H88"/>
  <c r="H91"/>
  <c r="H95"/>
  <c r="H104"/>
  <c r="H102" s="1"/>
  <c r="H107"/>
  <c r="H110"/>
  <c r="H119"/>
  <c r="H123"/>
  <c r="H126"/>
  <c r="H129"/>
  <c r="H132"/>
  <c r="H137"/>
  <c r="H143"/>
  <c r="H148"/>
  <c r="H153"/>
  <c r="H158"/>
  <c r="H162"/>
  <c r="I19" i="15"/>
  <c r="F19"/>
  <c r="E102" i="33"/>
  <c r="G45" i="30"/>
  <c r="H50" i="33" s="1"/>
  <c r="G102"/>
  <c r="H14" i="34"/>
  <c r="I14" s="1"/>
  <c r="H28"/>
  <c r="I28"/>
  <c r="H30"/>
  <c r="I30" s="1"/>
  <c r="H32"/>
  <c r="I32" s="1"/>
  <c r="H34"/>
  <c r="I34" s="1"/>
  <c r="H45"/>
  <c r="I45" s="1"/>
  <c r="H49"/>
  <c r="I49" s="1"/>
  <c r="H51"/>
  <c r="I51" s="1"/>
  <c r="H53"/>
  <c r="I53" s="1"/>
  <c r="F57"/>
  <c r="F54" s="1"/>
  <c r="H59"/>
  <c r="I59" s="1"/>
  <c r="H61"/>
  <c r="I61" s="1"/>
  <c r="H63"/>
  <c r="I63"/>
  <c r="H65"/>
  <c r="I65" s="1"/>
  <c r="H69"/>
  <c r="I69" s="1"/>
  <c r="H74"/>
  <c r="I74" s="1"/>
  <c r="H81"/>
  <c r="I81" s="1"/>
  <c r="H83"/>
  <c r="I83" s="1"/>
  <c r="H87"/>
  <c r="I87" s="1"/>
  <c r="H91"/>
  <c r="I91" s="1"/>
  <c r="H96"/>
  <c r="I96" s="1"/>
  <c r="F86" i="33"/>
  <c r="H35"/>
  <c r="G200" i="30"/>
  <c r="H66" i="33" s="1"/>
  <c r="H68"/>
  <c r="H32"/>
  <c r="H107"/>
  <c r="G41" i="30"/>
  <c r="I22" i="15"/>
  <c r="H33" i="33"/>
  <c r="I56" i="34"/>
  <c r="I16" i="14"/>
  <c r="H69" i="33" l="1"/>
  <c r="I29" i="34"/>
  <c r="G90" i="33"/>
  <c r="G21" s="1"/>
  <c r="G20" s="1"/>
  <c r="G19" s="1"/>
  <c r="G17" s="1"/>
  <c r="G15" s="1"/>
  <c r="G13" s="1"/>
  <c r="H58" i="34"/>
  <c r="I58" s="1"/>
  <c r="C72"/>
  <c r="C70" s="1"/>
  <c r="I16"/>
  <c r="I12"/>
  <c r="C90"/>
  <c r="H60"/>
  <c r="I60" s="1"/>
  <c r="H62"/>
  <c r="I62" s="1"/>
  <c r="H64"/>
  <c r="I64" s="1"/>
  <c r="H22" i="7"/>
  <c r="H21" s="1"/>
  <c r="H141"/>
  <c r="H140" s="1"/>
  <c r="H117"/>
  <c r="H116" s="1"/>
  <c r="F97" i="34"/>
  <c r="J76" i="35"/>
  <c r="H47" i="33"/>
  <c r="H42" s="1"/>
  <c r="D90" i="34"/>
  <c r="D84" s="1"/>
  <c r="D82" s="1"/>
  <c r="E90"/>
  <c r="E84" s="1"/>
  <c r="E82" s="1"/>
  <c r="G33" i="30"/>
  <c r="H19" i="34"/>
  <c r="I19" s="1"/>
  <c r="E70"/>
  <c r="I68"/>
  <c r="F15"/>
  <c r="G15" s="1"/>
  <c r="H15" s="1"/>
  <c r="I15" s="1"/>
  <c r="G17"/>
  <c r="H17" s="1"/>
  <c r="I17" s="1"/>
  <c r="E21" i="33"/>
  <c r="E20" s="1"/>
  <c r="E19" s="1"/>
  <c r="E17" s="1"/>
  <c r="E15" s="1"/>
  <c r="E13" s="1"/>
  <c r="C20" i="34"/>
  <c r="C84"/>
  <c r="C82" s="1"/>
  <c r="H34" i="33"/>
  <c r="G167" i="30"/>
  <c r="H64" i="33" s="1"/>
  <c r="G263" i="30"/>
  <c r="H108" i="33" s="1"/>
  <c r="F90"/>
  <c r="F21" s="1"/>
  <c r="F20" s="1"/>
  <c r="F19" s="1"/>
  <c r="F17" s="1"/>
  <c r="F15" s="1"/>
  <c r="F13" s="1"/>
  <c r="D20" i="34"/>
  <c r="D13" s="1"/>
  <c r="H27" i="35" s="1"/>
  <c r="G218" i="30"/>
  <c r="H67" i="33" s="1"/>
  <c r="H38"/>
  <c r="F23" i="34" s="1"/>
  <c r="G23" s="1"/>
  <c r="H23" s="1"/>
  <c r="I23" s="1"/>
  <c r="G72"/>
  <c r="H72" s="1"/>
  <c r="I72" s="1"/>
  <c r="H94"/>
  <c r="I94" s="1"/>
  <c r="H75"/>
  <c r="I75" s="1"/>
  <c r="H46"/>
  <c r="I46" s="1"/>
  <c r="J52" i="35"/>
  <c r="E135" i="36" s="1"/>
  <c r="F92" i="34"/>
  <c r="J41" i="35"/>
  <c r="E130" i="36" s="1"/>
  <c r="F88" i="34"/>
  <c r="H55" i="33"/>
  <c r="F79" i="34"/>
  <c r="H99" i="33"/>
  <c r="I23" i="15"/>
  <c r="G14" i="14"/>
  <c r="H65" i="7"/>
  <c r="H64" s="1"/>
  <c r="E20" i="34"/>
  <c r="E13" s="1"/>
  <c r="I27" i="35" s="1"/>
  <c r="G57" i="34"/>
  <c r="H57" s="1"/>
  <c r="I57" s="1"/>
  <c r="I33"/>
  <c r="I35"/>
  <c r="F44"/>
  <c r="I48"/>
  <c r="I50"/>
  <c r="I52"/>
  <c r="I14" i="14"/>
  <c r="G54" i="34"/>
  <c r="C13" l="1"/>
  <c r="G27" i="35" s="1"/>
  <c r="G13" i="30"/>
  <c r="E80" i="34"/>
  <c r="E11" s="1"/>
  <c r="G20" i="7" s="1"/>
  <c r="G18" s="1"/>
  <c r="G16" s="1"/>
  <c r="G9" s="1"/>
  <c r="D16" i="31" s="1"/>
  <c r="H15" i="15"/>
  <c r="H13" s="1"/>
  <c r="H11" s="1"/>
  <c r="D80" i="34"/>
  <c r="D11" s="1"/>
  <c r="F20" i="7" s="1"/>
  <c r="F18" s="1"/>
  <c r="F16" s="1"/>
  <c r="F9" s="1"/>
  <c r="C16" i="31" s="1"/>
  <c r="C15" s="1"/>
  <c r="G15" i="15"/>
  <c r="G13" s="1"/>
  <c r="G11" s="1"/>
  <c r="C80" i="34"/>
  <c r="F15" i="15"/>
  <c r="F13" s="1"/>
  <c r="F11" s="1"/>
  <c r="H36" i="33"/>
  <c r="H29" s="1"/>
  <c r="F93" i="34"/>
  <c r="G93" s="1"/>
  <c r="H93" s="1"/>
  <c r="I93" s="1"/>
  <c r="J16" i="14"/>
  <c r="F16" s="1"/>
  <c r="H59" i="33"/>
  <c r="F27" i="34" s="1"/>
  <c r="G27" s="1"/>
  <c r="H102" i="33"/>
  <c r="J65" i="35"/>
  <c r="E140" i="36" s="1"/>
  <c r="G97" i="34"/>
  <c r="H97" s="1"/>
  <c r="I97" s="1"/>
  <c r="E145" i="36"/>
  <c r="F95" i="34"/>
  <c r="G95" s="1"/>
  <c r="F26"/>
  <c r="G26" s="1"/>
  <c r="H26" s="1"/>
  <c r="I26" s="1"/>
  <c r="G92"/>
  <c r="G44"/>
  <c r="F36"/>
  <c r="G36" s="1"/>
  <c r="H36" s="1"/>
  <c r="I36" s="1"/>
  <c r="H90" i="33"/>
  <c r="F77" i="34"/>
  <c r="F70" s="1"/>
  <c r="G79"/>
  <c r="H79" s="1"/>
  <c r="I79" s="1"/>
  <c r="F24"/>
  <c r="G24" s="1"/>
  <c r="F86"/>
  <c r="G88"/>
  <c r="H88" s="1"/>
  <c r="I88" s="1"/>
  <c r="H54"/>
  <c r="I54" s="1"/>
  <c r="C11" l="1"/>
  <c r="E20" i="7" s="1"/>
  <c r="E18" s="1"/>
  <c r="E16" s="1"/>
  <c r="E9" s="1"/>
  <c r="B16" i="31" s="1"/>
  <c r="B13" s="1"/>
  <c r="B11" s="1"/>
  <c r="B9" s="1"/>
  <c r="F90" i="34"/>
  <c r="G90" s="1"/>
  <c r="H90" s="1"/>
  <c r="I90" s="1"/>
  <c r="J14" i="14"/>
  <c r="F14" s="1"/>
  <c r="C13" i="31"/>
  <c r="C11" s="1"/>
  <c r="C9" s="1"/>
  <c r="E128" i="36"/>
  <c r="D13" i="31"/>
  <c r="D11" s="1"/>
  <c r="D9" s="1"/>
  <c r="D15"/>
  <c r="F22" i="34"/>
  <c r="H92"/>
  <c r="I92" s="1"/>
  <c r="H95"/>
  <c r="I95" s="1"/>
  <c r="G86"/>
  <c r="H24"/>
  <c r="I24" s="1"/>
  <c r="H27"/>
  <c r="I27" s="1"/>
  <c r="G77"/>
  <c r="H77" s="1"/>
  <c r="I77" s="1"/>
  <c r="G70"/>
  <c r="H70" s="1"/>
  <c r="I70" s="1"/>
  <c r="H44"/>
  <c r="I44" s="1"/>
  <c r="F84" l="1"/>
  <c r="G84" s="1"/>
  <c r="H84" s="1"/>
  <c r="I84" s="1"/>
  <c r="B15" i="31"/>
  <c r="H86" i="34"/>
  <c r="I86" s="1"/>
  <c r="G22"/>
  <c r="F82" l="1"/>
  <c r="I15" i="15" s="1"/>
  <c r="I13" s="1"/>
  <c r="I11" s="1"/>
  <c r="H22" i="34"/>
  <c r="I22" s="1"/>
  <c r="G82" l="1"/>
  <c r="H82" s="1"/>
  <c r="I82" s="1"/>
  <c r="F80"/>
  <c r="G80" s="1"/>
  <c r="H80" s="1"/>
  <c r="I80" s="1"/>
  <c r="G12" i="30" l="1"/>
  <c r="H54" i="33"/>
  <c r="H52" s="1"/>
  <c r="G11" i="30" l="1"/>
  <c r="F25" i="34"/>
  <c r="H21" i="33"/>
  <c r="G25" i="34" l="1"/>
  <c r="H25" s="1"/>
  <c r="I25" s="1"/>
  <c r="F20"/>
  <c r="H20" i="33"/>
  <c r="F13" i="34" l="1"/>
  <c r="G20"/>
  <c r="H20" s="1"/>
  <c r="I20" s="1"/>
  <c r="H19" i="33"/>
  <c r="F11" i="34" l="1"/>
  <c r="J27" i="35"/>
  <c r="E14" i="36" s="1"/>
  <c r="E8" s="1"/>
  <c r="G13" i="34"/>
  <c r="H13" s="1"/>
  <c r="I13" s="1"/>
  <c r="H17" i="33"/>
  <c r="H20" i="7" l="1"/>
  <c r="H18" s="1"/>
  <c r="H16" s="1"/>
  <c r="H9" s="1"/>
  <c r="G11" i="34"/>
  <c r="H11" s="1"/>
  <c r="I11" s="1"/>
  <c r="H15" i="33"/>
  <c r="E16" i="31" l="1"/>
  <c r="C10" i="12"/>
  <c r="H13" i="33"/>
  <c r="E15" i="31" l="1"/>
  <c r="E13"/>
  <c r="E11" s="1"/>
  <c r="E9" s="1"/>
  <c r="C11" i="12"/>
</calcChain>
</file>

<file path=xl/comments1.xml><?xml version="1.0" encoding="utf-8"?>
<comments xmlns="http://schemas.openxmlformats.org/spreadsheetml/2006/main">
  <authors>
    <author>Tatev</author>
    <author>Author</author>
  </authors>
  <commentList>
    <comment ref="B139" authorId="0">
      <text>
        <r>
          <rPr>
            <b/>
            <sz val="8"/>
            <color indexed="81"/>
            <rFont val="Tahoma"/>
            <family val="2"/>
          </rPr>
          <t>Tatev:</t>
        </r>
        <r>
          <rPr>
            <sz val="8"/>
            <color indexed="81"/>
            <rFont val="Tahoma"/>
            <family val="2"/>
          </rPr>
          <t xml:space="preserve">
մարզական հանդերձանք
</t>
        </r>
      </text>
    </comment>
    <comment ref="B140" authorId="0">
      <text>
        <r>
          <rPr>
            <b/>
            <sz val="8"/>
            <color indexed="81"/>
            <rFont val="Tahoma"/>
            <family val="2"/>
          </rPr>
          <t>Tatev:</t>
        </r>
        <r>
          <rPr>
            <sz val="8"/>
            <color indexed="81"/>
            <rFont val="Tahoma"/>
            <family val="2"/>
          </rPr>
          <t xml:space="preserve">
շներ</t>
        </r>
      </text>
    </comment>
    <comment ref="B141" authorId="0">
      <text>
        <r>
          <rPr>
            <b/>
            <sz val="8"/>
            <color indexed="81"/>
            <rFont val="Tahoma"/>
            <family val="2"/>
          </rPr>
          <t>Tatev:</t>
        </r>
        <r>
          <rPr>
            <sz val="8"/>
            <color indexed="81"/>
            <rFont val="Tahoma"/>
            <family val="2"/>
          </rPr>
          <t xml:space="preserve">
շներ</t>
        </r>
      </text>
    </comment>
    <comment ref="B142" authorId="0">
      <text>
        <r>
          <rPr>
            <b/>
            <sz val="8"/>
            <color indexed="81"/>
            <rFont val="Tahoma"/>
            <family val="2"/>
          </rPr>
          <t>Tatev:</t>
        </r>
        <r>
          <rPr>
            <sz val="8"/>
            <color indexed="81"/>
            <rFont val="Tahoma"/>
            <family val="2"/>
          </rPr>
          <t xml:space="preserve">
շներ</t>
        </r>
      </text>
    </comment>
    <comment ref="B143" authorId="0">
      <text>
        <r>
          <rPr>
            <b/>
            <sz val="8"/>
            <color indexed="81"/>
            <rFont val="Tahoma"/>
            <family val="2"/>
          </rPr>
          <t>Tatev:</t>
        </r>
        <r>
          <rPr>
            <sz val="8"/>
            <color indexed="81"/>
            <rFont val="Tahoma"/>
            <family val="2"/>
          </rPr>
          <t xml:space="preserve">
շներ</t>
        </r>
      </text>
    </comment>
    <comment ref="B144" authorId="0">
      <text>
        <r>
          <rPr>
            <b/>
            <sz val="8"/>
            <color indexed="81"/>
            <rFont val="Tahoma"/>
            <family val="2"/>
          </rPr>
          <t>Tatev:</t>
        </r>
        <r>
          <rPr>
            <sz val="8"/>
            <color indexed="81"/>
            <rFont val="Tahoma"/>
            <family val="2"/>
          </rPr>
          <t xml:space="preserve">
շներ</t>
        </r>
      </text>
    </comment>
    <comment ref="B145" authorId="0">
      <text>
        <r>
          <rPr>
            <b/>
            <sz val="8"/>
            <color indexed="81"/>
            <rFont val="Tahoma"/>
            <family val="2"/>
          </rPr>
          <t>Tatev:</t>
        </r>
        <r>
          <rPr>
            <sz val="8"/>
            <color indexed="81"/>
            <rFont val="Tahoma"/>
            <family val="2"/>
          </rPr>
          <t xml:space="preserve">
շներ</t>
        </r>
      </text>
    </comment>
    <comment ref="B146" authorId="0">
      <text>
        <r>
          <rPr>
            <b/>
            <sz val="8"/>
            <color indexed="81"/>
            <rFont val="Tahoma"/>
            <family val="2"/>
          </rPr>
          <t>Tatev:</t>
        </r>
        <r>
          <rPr>
            <sz val="8"/>
            <color indexed="81"/>
            <rFont val="Tahoma"/>
            <family val="2"/>
          </rPr>
          <t xml:space="preserve">
շներ</t>
        </r>
      </text>
    </comment>
    <comment ref="B147" authorId="0">
      <text>
        <r>
          <rPr>
            <b/>
            <sz val="8"/>
            <color indexed="81"/>
            <rFont val="Tahoma"/>
            <family val="2"/>
          </rPr>
          <t>Tatev:</t>
        </r>
        <r>
          <rPr>
            <sz val="8"/>
            <color indexed="81"/>
            <rFont val="Tahoma"/>
            <family val="2"/>
          </rPr>
          <t xml:space="preserve">
շներ</t>
        </r>
      </text>
    </comment>
    <comment ref="B148" authorId="0">
      <text>
        <r>
          <rPr>
            <b/>
            <sz val="8"/>
            <color indexed="81"/>
            <rFont val="Tahoma"/>
            <family val="2"/>
          </rPr>
          <t>Tatev:</t>
        </r>
        <r>
          <rPr>
            <sz val="8"/>
            <color indexed="81"/>
            <rFont val="Tahoma"/>
            <family val="2"/>
          </rPr>
          <t xml:space="preserve">
շներ</t>
        </r>
      </text>
    </comment>
    <comment ref="B149" authorId="0">
      <text>
        <r>
          <rPr>
            <b/>
            <sz val="8"/>
            <color indexed="81"/>
            <rFont val="Tahoma"/>
            <family val="2"/>
          </rPr>
          <t>Tatev:</t>
        </r>
        <r>
          <rPr>
            <sz val="8"/>
            <color indexed="81"/>
            <rFont val="Tahoma"/>
            <family val="2"/>
          </rPr>
          <t xml:space="preserve">
շներ</t>
        </r>
      </text>
    </comment>
    <comment ref="B150" authorId="0">
      <text>
        <r>
          <rPr>
            <b/>
            <sz val="8"/>
            <color indexed="81"/>
            <rFont val="Tahoma"/>
            <family val="2"/>
          </rPr>
          <t>Tatev:</t>
        </r>
        <r>
          <rPr>
            <sz val="8"/>
            <color indexed="81"/>
            <rFont val="Tahoma"/>
            <family val="2"/>
          </rPr>
          <t xml:space="preserve">
շներ</t>
        </r>
      </text>
    </comment>
    <comment ref="B151" authorId="0">
      <text>
        <r>
          <rPr>
            <b/>
            <sz val="8"/>
            <color indexed="81"/>
            <rFont val="Tahoma"/>
            <family val="2"/>
          </rPr>
          <t>Tatev:</t>
        </r>
        <r>
          <rPr>
            <sz val="8"/>
            <color indexed="81"/>
            <rFont val="Tahoma"/>
            <family val="2"/>
          </rPr>
          <t xml:space="preserve">
շներ</t>
        </r>
      </text>
    </comment>
    <comment ref="B152" authorId="0">
      <text>
        <r>
          <rPr>
            <b/>
            <sz val="8"/>
            <color indexed="81"/>
            <rFont val="Tahoma"/>
            <family val="2"/>
          </rPr>
          <t>Tatev:</t>
        </r>
        <r>
          <rPr>
            <sz val="8"/>
            <color indexed="81"/>
            <rFont val="Tahoma"/>
            <family val="2"/>
          </rPr>
          <t xml:space="preserve">
շներ</t>
        </r>
      </text>
    </comment>
    <comment ref="B153" authorId="0">
      <text>
        <r>
          <rPr>
            <b/>
            <sz val="8"/>
            <color indexed="81"/>
            <rFont val="Tahoma"/>
            <family val="2"/>
          </rPr>
          <t>Tatev:</t>
        </r>
        <r>
          <rPr>
            <sz val="8"/>
            <color indexed="81"/>
            <rFont val="Tahoma"/>
            <family val="2"/>
          </rPr>
          <t xml:space="preserve">
շներ</t>
        </r>
      </text>
    </comment>
    <comment ref="B154" authorId="0">
      <text>
        <r>
          <rPr>
            <b/>
            <sz val="8"/>
            <color indexed="81"/>
            <rFont val="Tahoma"/>
            <family val="2"/>
          </rPr>
          <t>Tatev:</t>
        </r>
        <r>
          <rPr>
            <sz val="8"/>
            <color indexed="81"/>
            <rFont val="Tahoma"/>
            <family val="2"/>
          </rPr>
          <t xml:space="preserve">
շներ</t>
        </r>
      </text>
    </comment>
    <comment ref="B155" authorId="0">
      <text>
        <r>
          <rPr>
            <b/>
            <sz val="8"/>
            <color indexed="81"/>
            <rFont val="Tahoma"/>
            <family val="2"/>
          </rPr>
          <t>Tatev:</t>
        </r>
        <r>
          <rPr>
            <sz val="8"/>
            <color indexed="81"/>
            <rFont val="Tahoma"/>
            <family val="2"/>
          </rPr>
          <t xml:space="preserve">
շներ</t>
        </r>
      </text>
    </comment>
    <comment ref="F227" authorId="1">
      <text>
        <r>
          <rPr>
            <b/>
            <sz val="9"/>
            <color indexed="81"/>
            <rFont val="Tahoma"/>
            <family val="2"/>
          </rPr>
          <t>Author:</t>
        </r>
        <r>
          <rPr>
            <sz val="9"/>
            <color indexed="81"/>
            <rFont val="Tahoma"/>
            <family val="2"/>
          </rPr>
          <t xml:space="preserve">
avelacrel em 2 ov</t>
        </r>
      </text>
    </comment>
    <comment ref="B254" authorId="0">
      <text>
        <r>
          <rPr>
            <b/>
            <sz val="8"/>
            <color indexed="81"/>
            <rFont val="Tahoma"/>
            <family val="2"/>
          </rPr>
          <t>Tatev:</t>
        </r>
        <r>
          <rPr>
            <sz val="8"/>
            <color indexed="81"/>
            <rFont val="Tahoma"/>
            <family val="2"/>
          </rPr>
          <t xml:space="preserve">
/Շնաբուծարան/</t>
        </r>
      </text>
    </comment>
    <comment ref="B255" authorId="0">
      <text>
        <r>
          <rPr>
            <b/>
            <sz val="8"/>
            <color indexed="81"/>
            <rFont val="Tahoma"/>
            <family val="2"/>
          </rPr>
          <t>Tatev:</t>
        </r>
        <r>
          <rPr>
            <sz val="8"/>
            <color indexed="81"/>
            <rFont val="Tahoma"/>
            <family val="2"/>
          </rPr>
          <t xml:space="preserve">
/Գյումրիի/</t>
        </r>
      </text>
    </comment>
  </commentList>
</comments>
</file>

<file path=xl/comments2.xml><?xml version="1.0" encoding="utf-8"?>
<comments xmlns="http://schemas.openxmlformats.org/spreadsheetml/2006/main">
  <authors>
    <author>User</author>
  </authors>
  <commentList>
    <comment ref="A7" authorId="0">
      <text>
        <r>
          <rPr>
            <sz val="8"/>
            <color indexed="81"/>
            <rFont val="Times Armenian"/>
            <family val="1"/>
          </rPr>
          <t>§Àxxx¦ ¹³ëÇã áõÝ»óáÕ: úñÇÝ³Ï À001</t>
        </r>
      </text>
    </comment>
    <comment ref="A8" authorId="0">
      <text>
        <r>
          <rPr>
            <sz val="8"/>
            <color indexed="81"/>
            <rFont val="Times Armenian"/>
            <family val="1"/>
          </rPr>
          <t>§Àxxx¦ ¹³ëÇã áõÝ»óáÕ: úñÇÝ³Ï À001</t>
        </r>
      </text>
    </comment>
    <comment ref="E8" authorId="0">
      <text>
        <r>
          <rPr>
            <sz val="8"/>
            <color indexed="81"/>
            <rFont val="Times Armenian"/>
            <family val="1"/>
          </rPr>
          <t>Èñ³óÝ»É Íñ³·ñÇ ÁÝ¹Ñ³Ýáõñ ·áõÙ³ñÁ</t>
        </r>
      </text>
    </comment>
    <comment ref="B14" authorId="0">
      <text>
        <r>
          <rPr>
            <sz val="8"/>
            <color indexed="81"/>
            <rFont val="Times Armenian"/>
            <family val="1"/>
          </rPr>
          <t>§²Ìxx¦ Ïá¹ áõÝ»óáÕ: úñÇÝ³Ï ²Ì01</t>
        </r>
      </text>
    </comment>
    <comment ref="C14" authorId="0">
      <text>
        <r>
          <rPr>
            <sz val="8"/>
            <color indexed="81"/>
            <rFont val="Times Armenian"/>
            <family val="1"/>
          </rPr>
          <t>úñÇÝ³Ï §01.01.10¦</t>
        </r>
      </text>
    </comment>
    <comment ref="E14" authorId="0">
      <text>
        <r>
          <rPr>
            <sz val="8"/>
            <color indexed="81"/>
            <rFont val="Times Armenian"/>
            <family val="1"/>
          </rPr>
          <t>Èñ³óÝ»É ù³Õ³ù³Ï³ÝáõÃÛ³Ý ÙÇçáó³éÙ³Ý ·áõÙ³ñÁ</t>
        </r>
      </text>
    </comment>
    <comment ref="B19" authorId="0">
      <text>
        <r>
          <rPr>
            <sz val="8"/>
            <color indexed="81"/>
            <rFont val="Times Armenian"/>
            <family val="1"/>
          </rPr>
          <t>§Ìîxx¦ Ïá¹ áõÝ»óáÕ: úñÇÝ³Ï Ìî01</t>
        </r>
      </text>
    </comment>
    <comment ref="C19" authorId="0">
      <text>
        <r>
          <rPr>
            <sz val="8"/>
            <color indexed="81"/>
            <rFont val="Times Armenian"/>
            <family val="1"/>
          </rPr>
          <t>úñÇÝ³Ï §01.01.10¦</t>
        </r>
      </text>
    </comment>
    <comment ref="E19" authorId="0">
      <text>
        <r>
          <rPr>
            <sz val="8"/>
            <color indexed="81"/>
            <rFont val="Times Armenian"/>
            <family val="1"/>
          </rPr>
          <t>Èñ³óÝ»É ù³Õ³ù³Ï³ÝáõÃÛ³Ý ÙÇçáó³éÙ³Ý ·áõÙ³ñÁ</t>
        </r>
      </text>
    </comment>
    <comment ref="B23" authorId="0">
      <text>
        <r>
          <rPr>
            <sz val="8"/>
            <color indexed="81"/>
            <rFont val="Times Armenian"/>
            <family val="1"/>
          </rPr>
          <t>§üÌxx¦ Ïá¹ áõÝ»óáÕ: úñÇÝ³Ï üÌ01</t>
        </r>
      </text>
    </comment>
    <comment ref="C23" authorId="0">
      <text>
        <r>
          <rPr>
            <sz val="8"/>
            <color indexed="81"/>
            <rFont val="Times Armenian"/>
            <family val="1"/>
          </rPr>
          <t>úñÇÝ³Ï §01.01.10¦</t>
        </r>
      </text>
    </comment>
    <comment ref="E23" authorId="0">
      <text>
        <r>
          <rPr>
            <sz val="8"/>
            <color indexed="81"/>
            <rFont val="Times Armenian"/>
            <family val="1"/>
          </rPr>
          <t>Èñ³óÝ»É ù³Õ³ù³Ï³ÝáõÃÛ³Ý ÙÇçáó³éÙ³Ý ·áõÙ³ñÁ</t>
        </r>
      </text>
    </comment>
    <comment ref="A26" authorId="0">
      <text>
        <r>
          <rPr>
            <sz val="8"/>
            <color indexed="81"/>
            <rFont val="Times Armenian"/>
            <family val="1"/>
          </rPr>
          <t>§Àxxx¦ ¹³ëÇã áõÝ»óáÕ: úñÇÝ³Ï À001</t>
        </r>
      </text>
    </comment>
    <comment ref="A27" authorId="0">
      <text>
        <r>
          <rPr>
            <sz val="8"/>
            <color indexed="81"/>
            <rFont val="Times Armenian"/>
            <family val="1"/>
          </rPr>
          <t>§Àxxx¦ ¹³ëÇã áõÝ»óáÕ: úñÇÝ³Ï À001</t>
        </r>
      </text>
    </comment>
    <comment ref="E27" authorId="0">
      <text>
        <r>
          <rPr>
            <sz val="8"/>
            <color indexed="81"/>
            <rFont val="Times Armenian"/>
            <family val="1"/>
          </rPr>
          <t>Èñ³óÝ»É Íñ³·ñÇ ÁÝ¹Ñ³Ýáõñ ·áõÙ³ñÁ</t>
        </r>
      </text>
    </comment>
    <comment ref="B33" authorId="0">
      <text>
        <r>
          <rPr>
            <sz val="8"/>
            <color indexed="81"/>
            <rFont val="Times Armenian"/>
            <family val="1"/>
          </rPr>
          <t>§²Ìxx¦ Ïá¹ áõÝ»óáÕ: úñÇÝ³Ï ²Ì01</t>
        </r>
      </text>
    </comment>
    <comment ref="C33" authorId="0">
      <text>
        <r>
          <rPr>
            <sz val="8"/>
            <color indexed="81"/>
            <rFont val="Times Armenian"/>
            <family val="1"/>
          </rPr>
          <t>úñÇÝ³Ï §01.01.10¦</t>
        </r>
      </text>
    </comment>
    <comment ref="E33" authorId="0">
      <text>
        <r>
          <rPr>
            <sz val="8"/>
            <color indexed="81"/>
            <rFont val="Times Armenian"/>
            <family val="1"/>
          </rPr>
          <t>Èñ³óÝ»É ù³Õ³ù³Ï³ÝáõÃÛ³Ý ÙÇçáó³éÙ³Ý ·áõÙ³ñÁ</t>
        </r>
      </text>
    </comment>
    <comment ref="A38" authorId="0">
      <text>
        <r>
          <rPr>
            <sz val="8"/>
            <color indexed="81"/>
            <rFont val="Times Armenian"/>
            <family val="1"/>
          </rPr>
          <t>§Àxxx¦ ¹³ëÇã áõÝ»óáÕ: úñÇÝ³Ï À001</t>
        </r>
      </text>
    </comment>
    <comment ref="A39" authorId="0">
      <text>
        <r>
          <rPr>
            <sz val="8"/>
            <color indexed="81"/>
            <rFont val="Times Armenian"/>
            <family val="1"/>
          </rPr>
          <t>§Àxxx¦ ¹³ëÇã áõÝ»óáÕ: úñÇÝ³Ï À001</t>
        </r>
      </text>
    </comment>
    <comment ref="E39" authorId="0">
      <text>
        <r>
          <rPr>
            <sz val="8"/>
            <color indexed="81"/>
            <rFont val="Times Armenian"/>
            <family val="1"/>
          </rPr>
          <t>Èñ³óÝ»É Íñ³·ñÇ ÁÝ¹Ñ³Ýáõñ ·áõÙ³ñÁ</t>
        </r>
      </text>
    </comment>
    <comment ref="B45" authorId="0">
      <text>
        <r>
          <rPr>
            <sz val="8"/>
            <color indexed="81"/>
            <rFont val="Times Armenian"/>
            <family val="1"/>
          </rPr>
          <t>§²Ìxx¦ Ïá¹ áõÝ»óáÕ: úñÇÝ³Ï ²Ì01</t>
        </r>
      </text>
    </comment>
    <comment ref="C45" authorId="0">
      <text>
        <r>
          <rPr>
            <sz val="8"/>
            <color indexed="81"/>
            <rFont val="Times Armenian"/>
            <family val="1"/>
          </rPr>
          <t>úñÇÝ³Ï §01.01.10¦</t>
        </r>
      </text>
    </comment>
    <comment ref="E45" authorId="0">
      <text>
        <r>
          <rPr>
            <sz val="8"/>
            <color indexed="81"/>
            <rFont val="Times Armenian"/>
            <family val="1"/>
          </rPr>
          <t>Èñ³óÝ»É Íñ³·ñÇ ÁÝ¹Ñ³Ýáõñ ·áõÙ³ñÁ</t>
        </r>
      </text>
    </comment>
    <comment ref="B51" authorId="0">
      <text>
        <r>
          <rPr>
            <sz val="8"/>
            <color indexed="81"/>
            <rFont val="Times Armenian"/>
            <family val="1"/>
          </rPr>
          <t>§Ìîxx¦ Ïá¹ áõÝ»óáÕ: úñÇÝ³Ï Ìî01</t>
        </r>
      </text>
    </comment>
    <comment ref="C51" authorId="0">
      <text>
        <r>
          <rPr>
            <sz val="8"/>
            <color indexed="81"/>
            <rFont val="Times Armenian"/>
            <family val="1"/>
          </rPr>
          <t>úñÇÝ³Ï §01.01.10¦</t>
        </r>
      </text>
    </comment>
    <comment ref="E51" authorId="0">
      <text>
        <r>
          <rPr>
            <sz val="8"/>
            <color indexed="81"/>
            <rFont val="Times Armenian"/>
            <family val="1"/>
          </rPr>
          <t>Èñ³óÝ»É ù³Õ³ù³Ï³ÝáõÃÛ³Ý ÙÇçáó³éÙ³Ý ·áõÙ³ñÁ</t>
        </r>
      </text>
    </comment>
    <comment ref="B55" authorId="0">
      <text>
        <r>
          <rPr>
            <sz val="8"/>
            <color indexed="81"/>
            <rFont val="Times Armenian"/>
            <family val="1"/>
          </rPr>
          <t>§üÌxx¦ Ïá¹ áõÝ»óáÕ: úñÇÝ³Ï üÌ01</t>
        </r>
      </text>
    </comment>
    <comment ref="C55" authorId="0">
      <text>
        <r>
          <rPr>
            <sz val="8"/>
            <color indexed="81"/>
            <rFont val="Times Armenian"/>
            <family val="1"/>
          </rPr>
          <t>úñÇÝ³Ï §01.01.10¦</t>
        </r>
      </text>
    </comment>
    <comment ref="E55" authorId="0">
      <text>
        <r>
          <rPr>
            <sz val="8"/>
            <color indexed="81"/>
            <rFont val="Times Armenian"/>
            <family val="1"/>
          </rPr>
          <t>Èñ³óÝ»É ù³Õ³ù³Ï³ÝáõÃÛ³Ý ÙÇçáó³éÙ³Ý ·áõÙ³ñÁ</t>
        </r>
      </text>
    </comment>
    <comment ref="A58" authorId="0">
      <text>
        <r>
          <rPr>
            <sz val="8"/>
            <color indexed="81"/>
            <rFont val="Times Armenian"/>
            <family val="1"/>
          </rPr>
          <t>§Àxxx¦ ¹³ëÇã áõÝ»óáÕ: úñÇÝ³Ï À001</t>
        </r>
      </text>
    </comment>
    <comment ref="A59" authorId="0">
      <text>
        <r>
          <rPr>
            <sz val="8"/>
            <color indexed="81"/>
            <rFont val="Times Armenian"/>
            <family val="1"/>
          </rPr>
          <t>§Àxxx¦ ¹³ëÇã áõÝ»óáÕ: úñÇÝ³Ï À001</t>
        </r>
      </text>
    </comment>
    <comment ref="E59" authorId="0">
      <text>
        <r>
          <rPr>
            <sz val="8"/>
            <color indexed="81"/>
            <rFont val="Times Armenian"/>
            <family val="1"/>
          </rPr>
          <t>Èñ³óÝ»É Íñ³·ñÇ ÁÝ¹Ñ³Ýáõñ ·áõÙ³ñÁ</t>
        </r>
      </text>
    </comment>
    <comment ref="B65" authorId="0">
      <text>
        <r>
          <rPr>
            <sz val="8"/>
            <color indexed="81"/>
            <rFont val="Times Armenian"/>
            <family val="1"/>
          </rPr>
          <t>§²Ìxx¦ Ïá¹ áõÝ»óáÕ: úñÇÝ³Ï ²Ì01</t>
        </r>
      </text>
    </comment>
    <comment ref="C65" authorId="0">
      <text>
        <r>
          <rPr>
            <sz val="8"/>
            <color indexed="81"/>
            <rFont val="Times Armenian"/>
            <family val="1"/>
          </rPr>
          <t>úñÇÝ³Ï §01.01.10¦</t>
        </r>
      </text>
    </comment>
    <comment ref="E65" authorId="0">
      <text>
        <r>
          <rPr>
            <sz val="8"/>
            <color indexed="81"/>
            <rFont val="Times Armenian"/>
            <family val="1"/>
          </rPr>
          <t>Èñ³óÝ»É Íñ³·ñÇ ÁÝ¹Ñ³Ýáõñ ·áõÙ³ñÁ</t>
        </r>
      </text>
    </comment>
    <comment ref="B71" authorId="0">
      <text>
        <r>
          <rPr>
            <sz val="8"/>
            <color indexed="81"/>
            <rFont val="Times Armenian"/>
            <family val="1"/>
          </rPr>
          <t>§Ìîxx¦ Ïá¹ áõÝ»óáÕ: úñÇÝ³Ï Ìî01</t>
        </r>
      </text>
    </comment>
    <comment ref="C71" authorId="0">
      <text>
        <r>
          <rPr>
            <sz val="8"/>
            <color indexed="81"/>
            <rFont val="Times Armenian"/>
            <family val="1"/>
          </rPr>
          <t>úñÇÝ³Ï §01.01.10¦</t>
        </r>
      </text>
    </comment>
    <comment ref="E71" authorId="0">
      <text>
        <r>
          <rPr>
            <sz val="8"/>
            <color indexed="81"/>
            <rFont val="Times Armenian"/>
            <family val="1"/>
          </rPr>
          <t>Èñ³óÝ»É ù³Õ³ù³Ï³ÝáõÃÛ³Ý ÙÇçáó³éÙ³Ý ·áõÙ³ñÁ</t>
        </r>
      </text>
    </comment>
    <comment ref="B75" authorId="0">
      <text>
        <r>
          <rPr>
            <sz val="8"/>
            <color indexed="81"/>
            <rFont val="Times Armenian"/>
            <family val="1"/>
          </rPr>
          <t>§üÌxx¦ Ïá¹ áõÝ»óáÕ: úñÇÝ³Ï üÌ01</t>
        </r>
      </text>
    </comment>
    <comment ref="C75" authorId="0">
      <text>
        <r>
          <rPr>
            <sz val="8"/>
            <color indexed="81"/>
            <rFont val="Times Armenian"/>
            <family val="1"/>
          </rPr>
          <t>úñÇÝ³Ï §01.01.10¦</t>
        </r>
      </text>
    </comment>
    <comment ref="E75" authorId="0">
      <text>
        <r>
          <rPr>
            <sz val="8"/>
            <color indexed="81"/>
            <rFont val="Times Armenian"/>
            <family val="1"/>
          </rPr>
          <t>Èñ³óÝ»É ù³Õ³ù³Ï³ÝáõÃÛ³Ý ÙÇçáó³éÙ³Ý ·áõÙ³ñÁ</t>
        </r>
      </text>
    </comment>
    <comment ref="A78" authorId="0">
      <text>
        <r>
          <rPr>
            <sz val="8"/>
            <color indexed="81"/>
            <rFont val="Times Armenian"/>
            <family val="1"/>
          </rPr>
          <t>§Àxxx¦ ¹³ëÇã áõÝ»óáÕ: úñÇÝ³Ï À001</t>
        </r>
      </text>
    </comment>
    <comment ref="A79" authorId="0">
      <text>
        <r>
          <rPr>
            <sz val="8"/>
            <color indexed="81"/>
            <rFont val="Times Armenian"/>
            <family val="1"/>
          </rPr>
          <t>§Àxxx¦ ¹³ëÇã áõÝ»óáÕ: úñÇÝ³Ï À001</t>
        </r>
      </text>
    </comment>
    <comment ref="E79" authorId="0">
      <text>
        <r>
          <rPr>
            <sz val="8"/>
            <color indexed="81"/>
            <rFont val="Times Armenian"/>
            <family val="1"/>
          </rPr>
          <t>Èñ³óÝ»É Íñ³·ñÇ ÁÝ¹Ñ³Ýáõñ ·áõÙ³ñÁ</t>
        </r>
      </text>
    </comment>
    <comment ref="B85" authorId="0">
      <text>
        <r>
          <rPr>
            <sz val="8"/>
            <color indexed="81"/>
            <rFont val="Times Armenian"/>
            <family val="1"/>
          </rPr>
          <t>§²Ìxx¦ Ïá¹ áõÝ»óáÕ: úñÇÝ³Ï ²Ì01</t>
        </r>
      </text>
    </comment>
    <comment ref="C85" authorId="0">
      <text>
        <r>
          <rPr>
            <sz val="8"/>
            <color indexed="81"/>
            <rFont val="Times Armenian"/>
            <family val="1"/>
          </rPr>
          <t>úñÇÝ³Ï §01.01.10¦</t>
        </r>
      </text>
    </comment>
    <comment ref="E85" authorId="0">
      <text>
        <r>
          <rPr>
            <sz val="8"/>
            <color indexed="81"/>
            <rFont val="Times Armenian"/>
            <family val="1"/>
          </rPr>
          <t>Èñ³óÝ»É Íñ³·ñÇ ÁÝ¹Ñ³Ýáõñ ·áõÙ³ñÁ</t>
        </r>
      </text>
    </comment>
    <comment ref="B91" authorId="0">
      <text>
        <r>
          <rPr>
            <sz val="8"/>
            <color indexed="81"/>
            <rFont val="Times Armenian"/>
            <family val="1"/>
          </rPr>
          <t>§Ìîxx¦ Ïá¹ áõÝ»óáÕ: úñÇÝ³Ï Ìî01</t>
        </r>
      </text>
    </comment>
    <comment ref="C91" authorId="0">
      <text>
        <r>
          <rPr>
            <sz val="8"/>
            <color indexed="81"/>
            <rFont val="Times Armenian"/>
            <family val="1"/>
          </rPr>
          <t>úñÇÝ³Ï §01.01.10¦</t>
        </r>
      </text>
    </comment>
    <comment ref="E91" authorId="0">
      <text>
        <r>
          <rPr>
            <sz val="8"/>
            <color indexed="81"/>
            <rFont val="Times Armenian"/>
            <family val="1"/>
          </rPr>
          <t>Èñ³óÝ»É ù³Õ³ù³Ï³ÝáõÃÛ³Ý ÙÇçáó³éÙ³Ý ·áõÙ³ñÁ</t>
        </r>
      </text>
    </comment>
    <comment ref="B95" authorId="0">
      <text>
        <r>
          <rPr>
            <sz val="8"/>
            <color indexed="81"/>
            <rFont val="Times Armenian"/>
            <family val="1"/>
          </rPr>
          <t>§üÌxx¦ Ïá¹ áõÝ»óáÕ: úñÇÝ³Ï üÌ01</t>
        </r>
      </text>
    </comment>
    <comment ref="C95" authorId="0">
      <text>
        <r>
          <rPr>
            <sz val="8"/>
            <color indexed="81"/>
            <rFont val="Times Armenian"/>
            <family val="1"/>
          </rPr>
          <t>úñÇÝ³Ï §01.01.10¦</t>
        </r>
      </text>
    </comment>
    <comment ref="E95" authorId="0">
      <text>
        <r>
          <rPr>
            <sz val="8"/>
            <color indexed="81"/>
            <rFont val="Times Armenian"/>
            <family val="1"/>
          </rPr>
          <t>Èñ³óÝ»É ù³Õ³ù³Ï³ÝáõÃÛ³Ý ÙÇçáó³éÙ³Ý ·áõÙ³ñÁ</t>
        </r>
      </text>
    </comment>
    <comment ref="A98" authorId="0">
      <text>
        <r>
          <rPr>
            <sz val="8"/>
            <color indexed="81"/>
            <rFont val="Times Armenian"/>
            <family val="1"/>
          </rPr>
          <t>§Àxxx¦ ¹³ëÇã áõÝ»óáÕ: úñÇÝ³Ï À001</t>
        </r>
      </text>
    </comment>
    <comment ref="A99" authorId="0">
      <text>
        <r>
          <rPr>
            <sz val="8"/>
            <color indexed="81"/>
            <rFont val="Times Armenian"/>
            <family val="1"/>
          </rPr>
          <t>§Àxxx¦ ¹³ëÇã áõÝ»óáÕ: úñÇÝ³Ï À001</t>
        </r>
      </text>
    </comment>
    <comment ref="E99" authorId="0">
      <text>
        <r>
          <rPr>
            <sz val="8"/>
            <color indexed="81"/>
            <rFont val="Times Armenian"/>
            <family val="1"/>
          </rPr>
          <t>Èñ³óÝ»É Íñ³·ñÇ ÁÝ¹Ñ³Ýáõñ ·áõÙ³ñÁ</t>
        </r>
      </text>
    </comment>
    <comment ref="B105" authorId="0">
      <text>
        <r>
          <rPr>
            <sz val="8"/>
            <color indexed="81"/>
            <rFont val="Times Armenian"/>
            <family val="1"/>
          </rPr>
          <t>§²Ìxx¦ Ïá¹ áõÝ»óáÕ: úñÇÝ³Ï ²Ì01</t>
        </r>
      </text>
    </comment>
    <comment ref="C105" authorId="0">
      <text>
        <r>
          <rPr>
            <sz val="8"/>
            <color indexed="81"/>
            <rFont val="Times Armenian"/>
            <family val="1"/>
          </rPr>
          <t>úñÇÝ³Ï §01.01.10¦</t>
        </r>
      </text>
    </comment>
    <comment ref="E105" authorId="0">
      <text>
        <r>
          <rPr>
            <sz val="8"/>
            <color indexed="81"/>
            <rFont val="Times Armenian"/>
            <family val="1"/>
          </rPr>
          <t>Èñ³óÝ»É Íñ³·ñÇ ÁÝ¹Ñ³Ýáõñ ·áõÙ³ñÁ</t>
        </r>
      </text>
    </comment>
    <comment ref="A110" authorId="0">
      <text>
        <r>
          <rPr>
            <sz val="8"/>
            <color indexed="81"/>
            <rFont val="Times Armenian"/>
            <family val="1"/>
          </rPr>
          <t>§xxxx¦ ¹³ëÇã áõÝ»óáÕ: úñÇÝ³Ï 1458</t>
        </r>
      </text>
    </comment>
    <comment ref="E111" authorId="0">
      <text>
        <r>
          <rPr>
            <sz val="8"/>
            <color indexed="81"/>
            <rFont val="Times Armenian"/>
            <family val="1"/>
          </rPr>
          <t>Èñ³óÝ»É Íñ³·ñÇ ÁÝ¹Ñ³Ýáõñ ·áõÙ³ñÁ</t>
        </r>
      </text>
    </comment>
    <comment ref="B117" authorId="0">
      <text>
        <r>
          <rPr>
            <sz val="8"/>
            <color indexed="81"/>
            <rFont val="Times Armenian"/>
            <family val="1"/>
          </rPr>
          <t>§²Ìxx¦ Ïá¹ áõÝ»óáÕ: úñÇÝ³Ï ²Ì01</t>
        </r>
      </text>
    </comment>
    <comment ref="C117" authorId="0">
      <text>
        <r>
          <rPr>
            <sz val="8"/>
            <color indexed="81"/>
            <rFont val="Times Armenian"/>
            <family val="1"/>
          </rPr>
          <t>úñÇÝ³Ï §01.01.10¦</t>
        </r>
      </text>
    </comment>
    <comment ref="E117" authorId="0">
      <text>
        <r>
          <rPr>
            <sz val="8"/>
            <color indexed="81"/>
            <rFont val="Times Armenian"/>
            <family val="1"/>
          </rPr>
          <t>Èñ³óÝ»É ù³Õ³ù³Ï³ÝáõÃÛ³Ý ÙÇçáó³éÙ³Ý ·áõÙ³ñÁ</t>
        </r>
      </text>
    </comment>
    <comment ref="A127" authorId="0">
      <text>
        <r>
          <rPr>
            <sz val="8"/>
            <color indexed="81"/>
            <rFont val="Times Armenian"/>
            <family val="1"/>
          </rPr>
          <t>§Îxxx¦ ¹³ëÇã áõÝ»óáÕ: úñÇÝ³Ï Î001</t>
        </r>
      </text>
    </comment>
    <comment ref="E128" authorId="0">
      <text>
        <r>
          <rPr>
            <sz val="8"/>
            <color indexed="81"/>
            <rFont val="Times Armenian"/>
            <family val="1"/>
          </rPr>
          <t>Èñ³óÝ»É Íñ³·ñÇ ÁÝ¹Ñ³Ýáõñ ·áõÙ³ñÁ</t>
        </r>
      </text>
    </comment>
    <comment ref="B130" authorId="0">
      <text>
        <r>
          <rPr>
            <sz val="8"/>
            <color indexed="81"/>
            <rFont val="Times Armenian"/>
            <family val="1"/>
          </rPr>
          <t>§²Òxx¦ Ïá¹ áõÝ»óáÕ: úñÇÝ³Ï ²Ò01</t>
        </r>
      </text>
    </comment>
    <comment ref="C130" authorId="0">
      <text>
        <r>
          <rPr>
            <sz val="8"/>
            <color indexed="81"/>
            <rFont val="Times Armenian"/>
            <family val="1"/>
          </rPr>
          <t>úñÇÝ³Ï §01.01.10¦</t>
        </r>
      </text>
    </comment>
    <comment ref="E130" authorId="0">
      <text>
        <r>
          <rPr>
            <sz val="8"/>
            <color indexed="81"/>
            <rFont val="Times Armenian"/>
            <family val="1"/>
          </rPr>
          <t>Èñ³óÝ»É ù³Õ³ù³Ï³ÝáõÃÛ³Ý ÙÇçáó³éÙ³Ý ·áõÙ³ñÁ</t>
        </r>
      </text>
    </comment>
    <comment ref="B135" authorId="0">
      <text>
        <r>
          <rPr>
            <sz val="8"/>
            <color indexed="81"/>
            <rFont val="Times Armenian"/>
            <family val="1"/>
          </rPr>
          <t>§²Òxx¦ Ïá¹ áõÝ»óáÕ: úñÇÝ³Ï ²Ò01</t>
        </r>
      </text>
    </comment>
    <comment ref="C135" authorId="0">
      <text>
        <r>
          <rPr>
            <sz val="8"/>
            <color indexed="81"/>
            <rFont val="Times Armenian"/>
            <family val="1"/>
          </rPr>
          <t>úñÇÝ³Ï §01.01.10¦</t>
        </r>
      </text>
    </comment>
    <comment ref="E135" authorId="0">
      <text>
        <r>
          <rPr>
            <sz val="8"/>
            <color indexed="81"/>
            <rFont val="Times Armenian"/>
            <family val="1"/>
          </rPr>
          <t>Èñ³óÝ»É ù³Õ³ù³Ï³ÝáõÃÛ³Ý ÙÇçáó³éÙ³Ý ·áõÙ³ñÁ</t>
        </r>
      </text>
    </comment>
    <comment ref="B140" authorId="0">
      <text>
        <r>
          <rPr>
            <sz val="8"/>
            <color indexed="81"/>
            <rFont val="Times Armenian"/>
            <family val="1"/>
          </rPr>
          <t>§²Òxx¦ Ïá¹ áõÝ»óáÕ: úñÇÝ³Ï ²Ò01</t>
        </r>
      </text>
    </comment>
    <comment ref="C140" authorId="0">
      <text>
        <r>
          <rPr>
            <sz val="8"/>
            <color indexed="81"/>
            <rFont val="Times Armenian"/>
            <family val="1"/>
          </rPr>
          <t>úñÇÝ³Ï §01.01.10¦</t>
        </r>
      </text>
    </comment>
    <comment ref="E140" authorId="0">
      <text>
        <r>
          <rPr>
            <sz val="8"/>
            <color indexed="81"/>
            <rFont val="Times Armenian"/>
            <family val="1"/>
          </rPr>
          <t>Èñ³óÝ»É ù³Õ³ù³Ï³ÝáõÃÛ³Ý ÙÇçáó³éÙ³Ý ·áõÙ³ñÁ</t>
        </r>
      </text>
    </comment>
    <comment ref="B145" authorId="0">
      <text>
        <r>
          <rPr>
            <sz val="8"/>
            <color indexed="81"/>
            <rFont val="Times Armenian"/>
            <family val="1"/>
          </rPr>
          <t>§²Òxx¦ Ïá¹ áõÝ»óáÕ: úñÇÝ³Ï ²Ò01</t>
        </r>
      </text>
    </comment>
    <comment ref="C145" authorId="0">
      <text>
        <r>
          <rPr>
            <sz val="8"/>
            <color indexed="81"/>
            <rFont val="Times Armenian"/>
            <family val="1"/>
          </rPr>
          <t>úñÇÝ³Ï §01.01.10¦</t>
        </r>
      </text>
    </comment>
    <comment ref="E145" authorId="0">
      <text>
        <r>
          <rPr>
            <sz val="8"/>
            <color indexed="81"/>
            <rFont val="Times Armenian"/>
            <family val="1"/>
          </rPr>
          <t>Èñ³óÝ»É ù³Õ³ù³Ï³ÝáõÃÛ³Ý ÙÇçáó³éÙ³Ý ·áõÙ³ñÁ</t>
        </r>
      </text>
    </comment>
    <comment ref="A157" authorId="0">
      <text>
        <r>
          <rPr>
            <sz val="8"/>
            <color indexed="81"/>
            <rFont val="Times Armenian"/>
            <family val="1"/>
          </rPr>
          <t>§üxxx¦ ¹³ëÇã áõÝ»óáÕ: úñÇÝ³Ï ü001</t>
        </r>
      </text>
    </comment>
    <comment ref="E158" authorId="0">
      <text>
        <r>
          <rPr>
            <sz val="8"/>
            <color indexed="81"/>
            <rFont val="Times Armenian"/>
            <family val="1"/>
          </rPr>
          <t>Èñ³óÝ»É Íñ³·ñÇ ÁÝ¹Ñ³Ýáõñ ·áõÙ³ñÁ</t>
        </r>
      </text>
    </comment>
    <comment ref="B160" authorId="0">
      <text>
        <r>
          <rPr>
            <sz val="8"/>
            <color indexed="81"/>
            <rFont val="Times Armenian"/>
            <family val="1"/>
          </rPr>
          <t>§ìîxx¦ Ïá¹ áõÝ»óáÕ: úñÇÝ³Ï ìî01</t>
        </r>
      </text>
    </comment>
    <comment ref="C160" authorId="0">
      <text>
        <r>
          <rPr>
            <sz val="8"/>
            <color indexed="81"/>
            <rFont val="Times Armenian"/>
            <family val="1"/>
          </rPr>
          <t>úñÇÝ³Ï §01.01.10¦</t>
        </r>
      </text>
    </comment>
    <comment ref="E160" authorId="0">
      <text>
        <r>
          <rPr>
            <sz val="8"/>
            <color indexed="81"/>
            <rFont val="Times Armenian"/>
            <family val="1"/>
          </rPr>
          <t>Èñ³óÝ»É ù³Õ³ù³Ï³ÝáõÃÛ³Ý ÙÇçáó³éÙ³Ý ·áõÙ³ñÁ</t>
        </r>
      </text>
    </comment>
    <comment ref="A163" authorId="0">
      <text>
        <r>
          <rPr>
            <sz val="8"/>
            <color indexed="81"/>
            <rFont val="Times Armenian"/>
            <family val="1"/>
          </rPr>
          <t>§üxxx¦ ¹³ëÇã áõÝ»óáÕ: úñÇÝ³Ï ü001</t>
        </r>
      </text>
    </comment>
    <comment ref="E164" authorId="0">
      <text>
        <r>
          <rPr>
            <sz val="8"/>
            <color indexed="81"/>
            <rFont val="Times Armenian"/>
            <family val="1"/>
          </rPr>
          <t>Èñ³óÝ»É Íñ³·ñÇ ÁÝ¹Ñ³Ýáõñ ·áõÙ³ñÁ</t>
        </r>
      </text>
    </comment>
    <comment ref="B166" authorId="0">
      <text>
        <r>
          <rPr>
            <sz val="8"/>
            <color indexed="81"/>
            <rFont val="Times Armenian"/>
            <family val="1"/>
          </rPr>
          <t>§ìØxx¦ Ïá¹ áõÝ»óáÕ: úñÇÝ³Ï ìØ01</t>
        </r>
      </text>
    </comment>
    <comment ref="C166" authorId="0">
      <text>
        <r>
          <rPr>
            <sz val="8"/>
            <color indexed="81"/>
            <rFont val="Times Armenian"/>
            <family val="1"/>
          </rPr>
          <t>úñÇÝ³Ï §01.01.10¦</t>
        </r>
      </text>
    </comment>
    <comment ref="E166" authorId="0">
      <text>
        <r>
          <rPr>
            <sz val="8"/>
            <color indexed="81"/>
            <rFont val="Times Armenian"/>
            <family val="1"/>
          </rPr>
          <t>Èñ³óÝ»É ù³Õ³ù³Ï³ÝáõÃÛ³Ý ÙÇçáó³éÙ³Ý ·áõÙ³ñÁ</t>
        </r>
      </text>
    </comment>
    <comment ref="A169" authorId="0">
      <text>
        <r>
          <rPr>
            <sz val="8"/>
            <color indexed="81"/>
            <rFont val="Times Armenian"/>
            <family val="1"/>
          </rPr>
          <t>§üxxx¦ ¹³ëÇã áõÝ»óáÕ: úñÇÝ³Ï ü001</t>
        </r>
      </text>
    </comment>
    <comment ref="E170" authorId="0">
      <text>
        <r>
          <rPr>
            <sz val="8"/>
            <color indexed="81"/>
            <rFont val="Times Armenian"/>
            <family val="1"/>
          </rPr>
          <t>Èñ³óÝ»É Íñ³·ñÇ ÁÝ¹Ñ³Ýáõñ ·áõÙ³ñÁ</t>
        </r>
      </text>
    </comment>
    <comment ref="B172" authorId="0">
      <text>
        <r>
          <rPr>
            <sz val="8"/>
            <color indexed="81"/>
            <rFont val="Times Armenian"/>
            <family val="1"/>
          </rPr>
          <t>§´îxx¦ Ïá¹ áõÝ»óáÕ: úñÇÝ³Ï ´î01</t>
        </r>
      </text>
    </comment>
    <comment ref="C172" authorId="0">
      <text>
        <r>
          <rPr>
            <sz val="8"/>
            <color indexed="81"/>
            <rFont val="Times Armenian"/>
            <family val="1"/>
          </rPr>
          <t>úñÇÝ³Ï §01.01.10¦</t>
        </r>
      </text>
    </comment>
    <comment ref="E172" authorId="0">
      <text>
        <r>
          <rPr>
            <sz val="8"/>
            <color indexed="81"/>
            <rFont val="Times Armenian"/>
            <family val="1"/>
          </rPr>
          <t>Èñ³óÝ»É ù³Õ³ù³Ï³ÝáõÃÛ³Ý ÙÇçáó³éÙ³Ý ·áõÙ³ñÁ</t>
        </r>
      </text>
    </comment>
    <comment ref="A179" authorId="0">
      <text>
        <r>
          <rPr>
            <sz val="8"/>
            <color indexed="81"/>
            <rFont val="Times Armenian"/>
            <family val="1"/>
          </rPr>
          <t>§üxxx¦ ¹³ëÇã áõÝ»óáÕ: úñÇÝ³Ï ü001</t>
        </r>
      </text>
    </comment>
    <comment ref="E180" authorId="0">
      <text>
        <r>
          <rPr>
            <sz val="8"/>
            <color indexed="81"/>
            <rFont val="Times Armenian"/>
            <family val="1"/>
          </rPr>
          <t>Èñ³óÝ»É Íñ³·ñÇ ÁÝ¹Ñ³Ýáõñ ·áõÙ³ñÁ</t>
        </r>
      </text>
    </comment>
    <comment ref="B182" authorId="0">
      <text>
        <r>
          <rPr>
            <sz val="8"/>
            <color indexed="81"/>
            <rFont val="Times Armenian"/>
            <family val="1"/>
          </rPr>
          <t>§ØÜxx¦ Ïá¹ áõÝ»óáÕ: úñÇÝ³Ï ØÜ01</t>
        </r>
      </text>
    </comment>
    <comment ref="C182" authorId="0">
      <text>
        <r>
          <rPr>
            <sz val="8"/>
            <color indexed="81"/>
            <rFont val="Times Armenian"/>
            <family val="1"/>
          </rPr>
          <t>úñÇÝ³Ï §01.01.10¦</t>
        </r>
      </text>
    </comment>
    <comment ref="E182" authorId="0">
      <text>
        <r>
          <rPr>
            <sz val="8"/>
            <color indexed="81"/>
            <rFont val="Times Armenian"/>
            <family val="1"/>
          </rPr>
          <t>Èñ³óÝ»É ù³Õ³ù³Ï³ÝáõÃÛ³Ý ÙÇçáó³éÙ³Ý ·áõÙ³ñÁ</t>
        </r>
      </text>
    </comment>
    <comment ref="A185" authorId="0">
      <text>
        <r>
          <rPr>
            <sz val="8"/>
            <color indexed="81"/>
            <rFont val="Times Armenian"/>
            <family val="1"/>
          </rPr>
          <t>§üxxx¦ ¹³ëÇã áõÝ»óáÕ: úñÇÝ³Ï ü001</t>
        </r>
      </text>
    </comment>
    <comment ref="E186" authorId="0">
      <text>
        <r>
          <rPr>
            <sz val="8"/>
            <color indexed="81"/>
            <rFont val="Times Armenian"/>
            <family val="1"/>
          </rPr>
          <t>Èñ³óÝ»É Íñ³·ñÇ ÁÝ¹Ñ³Ýáõñ ·áõÙ³ñÁ</t>
        </r>
      </text>
    </comment>
    <comment ref="B188" authorId="0">
      <text>
        <r>
          <rPr>
            <sz val="8"/>
            <color indexed="81"/>
            <rFont val="Times Armenian"/>
            <family val="1"/>
          </rPr>
          <t>§Ø²xx¦ Ïá¹ áõÝ»óáÕ: úñÇÝ³Ï Ø²01</t>
        </r>
      </text>
    </comment>
    <comment ref="C188" authorId="0">
      <text>
        <r>
          <rPr>
            <sz val="8"/>
            <color indexed="81"/>
            <rFont val="Times Armenian"/>
            <family val="1"/>
          </rPr>
          <t>úñÇÝ³Ï §01.01.10¦</t>
        </r>
      </text>
    </comment>
    <comment ref="E188" authorId="0">
      <text>
        <r>
          <rPr>
            <sz val="8"/>
            <color indexed="81"/>
            <rFont val="Times Armenian"/>
            <family val="1"/>
          </rPr>
          <t>Èñ³óÝ»É ù³Õ³ù³Ï³ÝáõÃÛ³Ý ÙÇçáó³éÙ³Ý ·áõÙ³ñÁ</t>
        </r>
      </text>
    </comment>
  </commentList>
</comments>
</file>

<file path=xl/sharedStrings.xml><?xml version="1.0" encoding="utf-8"?>
<sst xmlns="http://schemas.openxmlformats.org/spreadsheetml/2006/main" count="3035" uniqueCount="946">
  <si>
    <t>Տնտեսվարող սուբյեկտներին տրամադրվող դրամաշնորհի գումարը (հազար դրամ)</t>
  </si>
  <si>
    <t>հազար դրամներով</t>
  </si>
  <si>
    <t>Գանձման համար պատասխանատու պետական կառավարման մարմին(ներ)ը</t>
  </si>
  <si>
    <t>գումարը (հազար դրամով)</t>
  </si>
  <si>
    <t>Խ/մ</t>
  </si>
  <si>
    <t>ԿՎ/ժ</t>
  </si>
  <si>
    <t>էներգետիկ ծառայություններ</t>
  </si>
  <si>
    <t>ՊՊԳՎ</t>
  </si>
  <si>
    <t>Հանրապետության ոստիկանության վետերանների և աշխատակիցների աջակցության &lt;&lt;Վահան&gt;&gt; բարեգործական հիմնադրամ</t>
  </si>
  <si>
    <t>2.6 Այլ</t>
  </si>
  <si>
    <t>Տրանսպորտային սարքավորումներ</t>
  </si>
  <si>
    <t>որից`</t>
  </si>
  <si>
    <t>այդ թվում`</t>
  </si>
  <si>
    <t>Այլ ծախսեր</t>
  </si>
  <si>
    <t xml:space="preserve"> áñÇó` Áëï µÛáõç»ï³ÛÇÝ Í³Ëë»ñÇ ïÝï»ë³·Çï³Ï³Ý ¹³ë³Ï³ñ·Ù³Ý Ñá¹í³ÍÝ»ñÇ`</t>
  </si>
  <si>
    <t xml:space="preserve"> - ö³ëï³óÇ ëáóÇ³É³Ï³Ý ³å³ÑáíáõÃÛ³Ý í×³ñÝ»ñ (·áñÍ³ïáõÇ ÏáÕÙÇó)</t>
  </si>
  <si>
    <t>04. ÐÐ Ï³é³í³ñáõÃÛ³ÝÝ ³éÁÝÃ»ñ áëïÇÏ³ÝáõÃÛ³Ý ×³Ý³å³ñÑ³ÛÇÝ áëïÇÏ³ÝáõÃÛ³Ý ÏáÕÙÇó ³ñÓ³Ý³·ñí³Í Ë³ËïáõÙÝ»ñÇ Ñ³Ù³ñ í³ñã³Ï³Ý ïáõ·³ÝùÝ»ñÇ ·³ÝÓáõÙÝ»ñÇó, ·ñ³ÝóÙ³Ý-ùÝÝ³Ï³Ý Í³é³ÛáõÃÛáõÝÝ»ñÇ ¹ÇÙ³ó í×³ñáõÙÝ»ñÇó ¨ ³ÛÉ í×³ñáíÇ Í³é³ÛáõÃÛáõÝÝ»ñ</t>
  </si>
  <si>
    <t xml:space="preserve">05.ÐÐ Ï³é³í³ñáõÃÛ³ÝÝ ³éÁÝÃ»ñ áëïÇÏ³ÝáõÃÛ³Ý ëïáñ³µ³Å³ÝáõÙÝ»ñÇ ÏáÕÙÇó å³ÛÙ³Ý³·ñ³ÛÇÝ ÑÇÙáõÝùÝ»ñáí å³Ñå³ÝáõÃÛ³Ý ¨ ³Ýíï³Ý·áõÃÛ³Ý ³å³ÑáíÙ³Ý ·Íáí Çñ³Ï³Ý³óíáÕ Í³é³ÛáõÃÛáõÝÝ»ñÇ ¹ÇÙ³ó ëï³óíáÕ í×³ñÝ»ñÇ Ñ³ßíÇÝ Ï³ï³ñí³Í Í³Ëë»ñ </t>
  </si>
  <si>
    <t xml:space="preserve">06.ø³Õ³ù³óÇÝ»ñÇÝ µÅßÏ³Ï³Ý û·ÝáõÃÛ³Ý ¨ ëå³ë³ñÏÙ³Ý í×³ñáíÇ Í³é³ÛáõÃÛ³Ý Ù³ïáõóáõÙ </t>
  </si>
  <si>
    <t xml:space="preserve"> - ß»Ýù»ñÇ ¨ ßÇÝáõÃÛáõÝÝ»ñÇ Ï³éáõóáõÙ</t>
  </si>
  <si>
    <t xml:space="preserve"> </t>
  </si>
  <si>
    <t xml:space="preserve">07.ÐÐ ù³Õ³ù³óáõ ³ÝÓÝ³·Çñ ï³Éáõ Ï³Ù ÷áË³Ý³Ï»Éáõ í×³ñáíÇ Í³é³ÛáõÃÛ³Ý Ù³ïáõóáõÙÇó ëï³óíáÕ ÙÇçáóÝ»ñÇ û·ï³·áñÍÙ³Ý  áõÕÕáõÃÛáõÝÝ»ñÁ  </t>
  </si>
  <si>
    <t>Þ³ñáõÝ³Ï³Ï³Ý Í³Ëë»ñ</t>
  </si>
  <si>
    <t>¶áñÍáõÕáõÙÝ»ñÇ ¨ ßñç³·³ÛáõÃÛáõÝÝ»ñÇ Í³Ëë»ñ</t>
  </si>
  <si>
    <t>ä³ÛÙ³Ý³·ñ³ÛÇÝ ³ÛÉ Í³é³ÛáõÃÛáõÝÝ»ñÇ Ó»éùµ»ñáõÙ</t>
  </si>
  <si>
    <t>²ÛÉ Ù³ëÝ³·Çï³Ï³Ý Í³é³ÛáõÃÛáõÝÝ»ñÇ Ó»éùµ»ñáõÙ</t>
  </si>
  <si>
    <t>ÀÝÃ³óÇÏ Ýáñá·áõÙ ¨ å³Ñå³ÝáõÙ (Í³é³ÛáõÃÛáõÝÝ»ñ ¨ ÝÛáõÃ»ñ)</t>
  </si>
  <si>
    <t>ÜÛáõÃ»ñ</t>
  </si>
  <si>
    <t>- Ü»ñùÇÝ ïáÏáë³í×³ñÝ»ñ</t>
  </si>
  <si>
    <t>- ²ñï³ùÇÝ ïáÏáë³í×³ñÝ»ñ</t>
  </si>
  <si>
    <t>êàô´êÆ¸Æ²Üºð</t>
  </si>
  <si>
    <t>êáõµëÇ¹Ç³Ý»ñ å»ï³Ï³Ý Ï³½Ù³Ï»ñåáõÃÛáõÝÝ»ñÇÝ</t>
  </si>
  <si>
    <t>êáõµëÇ¹Ç³Ý»ñ áã å»ï³Ï³Ý Ï³½Ù³Ï»ñåáõÃÛáõÝÝ»ñÇÝ</t>
  </si>
  <si>
    <t>¸ð²Ø²ÞÜàðÐÜºð</t>
  </si>
  <si>
    <t>¸ñ³Ù³ßÝáñÑÝ»ñ ÙÇç³½·³ÛÇÝ Ï³½Ù³Ï»ñåáõÃÛáõÝÝ»ñÇÝ</t>
  </si>
  <si>
    <t>ÀÝÃ³óÇÏ ¹ñ³Ù³ßÝáñÑÝ»ñ å»ï³Ï³Ý Ñ³ïí³ÍÇ ³ÛÉ Ù³Ï³ñ¹³ÏÝ»ñÇÝ</t>
  </si>
  <si>
    <t>- ²ÛÉ ÁÝÃ³óÇÏ ¹ñ³Ù³ßÝáñÑÝ»ñ</t>
  </si>
  <si>
    <t>êáóÇ³É³Ï³Ý û·ÝáõÃÛ³Ý ¹ñ³Ù³Ï³Ý ³ñï³Ñ³ÛïáõÃÛ³Ùµ Ýå³ëïÝ»ñ (µÛáõç»Çó)</t>
  </si>
  <si>
    <t>- ÐÇí³Ý¹áõÃÛ³Ý ¨ Ñ³ßÙ³Ý¹³ÙáõÃÛ³Ý Ýå³ëïÝ»ñ µÛáõç»Çó</t>
  </si>
  <si>
    <t>- Ø³ÛñáõÃÛ³Ý Ýå³ëïÝ»ñ µÛáõç»Çó</t>
  </si>
  <si>
    <t>- ºñ»Ë³Ý»ñÇ Ï³Ù ÁÝï³Ý»Ï³Ý Ýå³ëïÝ»ñ µÛáõç»Çó</t>
  </si>
  <si>
    <t>- ¶áñÍ³½ñÏáõÃÛ³Ý Ýå³ëïÝ»ñ µÛáõç»Çó</t>
  </si>
  <si>
    <t>- Î»Ýë³Ãáß³ÏÇ ³ÝóÝ»Éáõ Ñ»ï Ï³åí³Í ¨ ï³ñÇù³ÛÇÝ Ýå³ëïÝ»ñ µÛáõç»Çó</t>
  </si>
  <si>
    <t>- ÐáõÕ³ñÏ³íáñáõÃÛ³Ý Ýå³ëïÝ»ñ µÛáõç»Çó</t>
  </si>
  <si>
    <t>- ÎñÃ³Ï³Ý, Ùß³ÏáõÃ³ÛÇÝ ¨ ëåáñï³ÛÇÝ Ýå³ëïÝ»ñ µÛáõç»Çó</t>
  </si>
  <si>
    <t>- ²ÛÉ Ýå³ëïÝ»ñ µÛáõç»Çó</t>
  </si>
  <si>
    <t>Î»Ýë³Ãáß³ÏÝ»ñ</t>
  </si>
  <si>
    <t>²ÚÈ Ì²Êêºð</t>
  </si>
  <si>
    <t>Ð³ñÏ»ñ, å³ñï³¹Çñ í×³ñÝ»ñ ¨ ïáõÛÅ»ñ, áñáÝù Ï³é³í³ñÙ³Ý ï³ñµ»ñ Ù³Ï³ñ¹³ÏÝ»ñÇ ÏáÕÙÇó ÏÇñ³éíáõÙ »Ý ÙÇÙÛ³Ýó ÝÏ³ïÙ³Ùµ</t>
  </si>
  <si>
    <t>ÐÆØÜ²Î²Ü ØÆæàòÜºð</t>
  </si>
  <si>
    <t>- ì³ñã³Ï³Ý ë³ñù³íáñáõÙÝ»ñ</t>
  </si>
  <si>
    <t>01</t>
  </si>
  <si>
    <t>03</t>
  </si>
  <si>
    <t>ÐÐ Ï³é³í³ñáõÃÛ³ÝÝ ³éÁÝÃ»ñ ÐÐ áëïÇÏ³ÝáõÃÛáõÝ</t>
  </si>
  <si>
    <t>³Û¹ ÃíáõÙ`</t>
  </si>
  <si>
    <t>³Û¹ ÃíáõÙª</t>
  </si>
  <si>
    <t>²ÛÉ Ù³ñÙÇÝÝ»ñ</t>
  </si>
  <si>
    <t>îàÎàê²ìÖ²ðÜºð</t>
  </si>
  <si>
    <t>²ÞÊ²î²ÜøÆ ì²ðÒ²îðàôÂÚàôÜ</t>
  </si>
  <si>
    <t>- ä³ñ·¨³ïñáõÙÝ»ñ, ¹ñ³Ù³Ï³Ý Ëñ³ËáõëáõÙÝ»ñ ¨ Ñ³ïáõÏ í×³ñÝ»ñ</t>
  </si>
  <si>
    <t xml:space="preserve"> - ï»Õ»Ï³ïí³Ï³Ý Í³é³ÛáõÃÛáõÝÝ»ñ</t>
  </si>
  <si>
    <t xml:space="preserve"> - Ù³ëÝ³·Çï³Ï³Ý Í³é³ÛáõÃÛáõÝÝ»ñ</t>
  </si>
  <si>
    <t xml:space="preserve"> - Ï³åÇ Í³é³ÛáõÃÛáõÝÝ»ñ</t>
  </si>
  <si>
    <t xml:space="preserve"> - ³ñï³ë³ÑÙ³ÝÛ³Ý ·áñÍáõÕáõÙÝ»ñÇ ·Íáí Í³Ëë»ñ </t>
  </si>
  <si>
    <t xml:space="preserve"> - Ñ³Ù³Ï³ñ·ã³ÛÇÝ Í³é³ÛáõÃÛáõÝÝ»ñ</t>
  </si>
  <si>
    <t xml:space="preserve"> - Ý»ñÏ³Û³óáõóã³Ï³Ý Í³Ëë»ñ</t>
  </si>
  <si>
    <t xml:space="preserve"> - ÁÝ¹Ñ³Ýáõñ µÝáõÛÃÇ ³ÛÉ Í³é³ÛáõÃÛáõÝÝ»ñ</t>
  </si>
  <si>
    <t xml:space="preserve"> - Ù»ù»Ý³Ý»ñÇ ¨ ë³ñù³íáñáõÙÝ»ñÇ ÁÝÃ³óÇÏ Ýáñá·áõÙ ¨ å³Ñå³ÝáõÙ</t>
  </si>
  <si>
    <t xml:space="preserve"> - ·ñ³ë»ÝÛ³Ï³ÛÇÝ ÝÛáõÃ»ñ ¨ Ñ³·áõëï</t>
  </si>
  <si>
    <t xml:space="preserve"> - ïñ³Ýëåáñï³ÛÇÝ ÝÛáõÃ»ñ</t>
  </si>
  <si>
    <t xml:space="preserve"> - Ï»Ýó³Õ³ÛÇÝ ¨ Ñ³Ýñ³ÛÇÝ ëÝÝ¹Ç ÝÛáõÃ»ñ</t>
  </si>
  <si>
    <t xml:space="preserve"> - Ñ³ïáõÏ Ýå³ï³Ï³ÛÇÝ ³ÛÉ ÝÛáõÃ»ñ</t>
  </si>
  <si>
    <t xml:space="preserve"> - å³ñï³¹Çñ í×³ñÝ»ñ</t>
  </si>
  <si>
    <t xml:space="preserve"> - ²ßË³ïáÕÝ»ñÇ ³ßË³ï³í³ñÓ»ñ ¨ Ñ³í»É³í×³ñÝ»ñ</t>
  </si>
  <si>
    <t xml:space="preserve"> - ß»Ýù»ñÇ ¨ Ï³éáõÛóÝ»ñÇ ÁÝÃ³óÇÏ Ýáñá·áõÙ ¨ å³Ñå³ÝáõÙ</t>
  </si>
  <si>
    <t xml:space="preserve"> - Ý»ñùÇÝ ·áñÍáõÕáõÙÝ»ñ </t>
  </si>
  <si>
    <t xml:space="preserve"> - í»ñ³å³ïñ³ëïÙ³Ý ¨ áõëáõóÙ³Ý ÝÛáõÃ»ñ</t>
  </si>
  <si>
    <t xml:space="preserve"> - ·áõÛùÇ ¨ ë³ñù³íáñáõÙÝ»ñÇ í³ñÓ³Ï³ÉáõÃÛáõÝ</t>
  </si>
  <si>
    <t xml:space="preserve"> - ³ÛÉ Í³Ëë»ñ</t>
  </si>
  <si>
    <t xml:space="preserve"> - ß»Ýù»ñÇ ¨ ßÇÝáõÃÛáõÝÝ»ñÇ Ï³åÇï³É í»ñ³Ýáñá·áõÙ</t>
  </si>
  <si>
    <t xml:space="preserve"> - ïñ³Ýëåáñï³ÛÇÝ ë³ñù³íáñáõÙÝ»ñ</t>
  </si>
  <si>
    <t xml:space="preserve"> - Ý³Ë³·Í³Ñ»ï³½áï³Ï³Ý Í³Ëë»ñ</t>
  </si>
  <si>
    <t xml:space="preserve"> - ß»Ýù»ñÇ ¨ Ï³éáõÛóÝ»ñÇ  ÁÝÃ³óÇÏ Ýáñá·áõÙ ¨ å³Ñå³ÝáõÙ</t>
  </si>
  <si>
    <t xml:space="preserve"> - ³éáÕç³å³Ñ³Ï³Ý ¨ É³µáñ³ïáñ ÝÛáõÃ»ñ</t>
  </si>
  <si>
    <t xml:space="preserve"> - ³ÛÉ í³ñÓ³ïñáõÃÛáõÝÝ»ñ</t>
  </si>
  <si>
    <t xml:space="preserve"> - ¿Ý»ñ·»ïÇÏ Í³é³ÛáõÃÛáõÝÝ»ñ</t>
  </si>
  <si>
    <t xml:space="preserve"> - ÏáÙáõÝ³É Í³é³ÛáõÃÛáõÝÝ»ñ</t>
  </si>
  <si>
    <t xml:space="preserve"> - ³ÛÉ Ù»ù»Ý³Ý»ñ ¨  ë³ñù³íáñáõÙÝ»ñ</t>
  </si>
  <si>
    <t xml:space="preserve"> - í³ñã³Ï³Ý ë³ñù³íáñáõÙÝ»ñ</t>
  </si>
  <si>
    <t>01. ÐÐ Ï³é³í³ñáõÃÛ³Ý å³Ñáõëï³ÛÇÝ ýáÝ¹</t>
  </si>
  <si>
    <t xml:space="preserve"> áñÇó Áëï µÛáõç»ï³ÛÇÝ Í³Ëë»ñÇ ïÝï»ë³·Çï³Ï³Ý ¹³ë³Ï³ñ·Ù³Ý Ñá¹í³ÍÝ»ñÇ`</t>
  </si>
  <si>
    <t>²é³çÇÝ »é³ÙëÛ³Ï</t>
  </si>
  <si>
    <t>²é³çÇÝ ÏÇë³ÙÛ³Ï</t>
  </si>
  <si>
    <t>ÆÝÝ ³ÙÇë</t>
  </si>
  <si>
    <t>x</t>
  </si>
  <si>
    <t>Տարի</t>
  </si>
  <si>
    <t>ԸՆԴԱՄԵՆԸ</t>
  </si>
  <si>
    <t>այդ թվում՝</t>
  </si>
  <si>
    <t>Այլ եկամուտներ</t>
  </si>
  <si>
    <t>Բաժին</t>
  </si>
  <si>
    <t>Խումբ</t>
  </si>
  <si>
    <t>Դաս</t>
  </si>
  <si>
    <t xml:space="preserve"> Տարի </t>
  </si>
  <si>
    <t>ԸՆԴԱՄԵՆԸ ԾԱԽՍԵՐ</t>
  </si>
  <si>
    <t>ՀԱՍԱՐԱԿԱԿԱՆ ԿԱՐԳ, ԱՆՎՏԱՆԳՈՒԹՅՈՒՆ ԵՎ ԴԱՏԱԿԱՆ ԳՈՐԾՈՒՆԵՈՒԹՅՈՒՆ</t>
  </si>
  <si>
    <t>Հասարակական կարգ և անվտանգություն</t>
  </si>
  <si>
    <t>Ոստիկանություն</t>
  </si>
  <si>
    <t>ԱՇԽԱՏԱՆՔԻ ՎԱՐՁԱՏՐՈՒԹՅՈՒՆ</t>
  </si>
  <si>
    <t>Ընթացիկ նորոգում և պահպանում (ծառայություններ և նյութեր)</t>
  </si>
  <si>
    <t>Նյութեր</t>
  </si>
  <si>
    <t>ՈՉ ՖԻՆԱՆՍԱԿԱՆ ԱԿՏԻՎՆԵՐԻ ՀԵՏ ԳՈՐԾԱՌՆՈՒԹՅՈՒՆՆԵՐ</t>
  </si>
  <si>
    <t>ՈՉ ՖԻՆԱՆՍԱԿԱՆ ԱԿՏԻՎՆԵՐԻ ԳԾՈՎ ԾԱԽՍԵՐ</t>
  </si>
  <si>
    <t>ՀԻՄՆԱԿԱՆ ՄԻՋՈՑՆԵՐ</t>
  </si>
  <si>
    <t>ՇԵՆՔԵՐ ԵՎ ՇԻՆՈՒԹՅՈՒՆՆԵՐ</t>
  </si>
  <si>
    <t>ԱՅԼ ՀԻՄՆԱԿԱՆ ՄԻՋՈՑՆԵՐ</t>
  </si>
  <si>
    <t>Աղյուսակ N 1</t>
  </si>
  <si>
    <t>ՀՀ կառավարությանն առընթեր ոստիկանություն</t>
  </si>
  <si>
    <t>Աղյուսակ N 2</t>
  </si>
  <si>
    <t xml:space="preserve">Բյուջետային ծախսերի գործառնական դասակարգման </t>
  </si>
  <si>
    <t>ԾՐԱԳՐԵՐԻ ԵՎ ԿԱՏԱՐՈՂՆԵՐԻ ԱՆՎԱՆՈՒՄՆԵՐԸ</t>
  </si>
  <si>
    <t>Ընդամենը ոչ ֆինանսական ակտիվների գծով ծախսեր</t>
  </si>
  <si>
    <t>Շենքերի և շինությունների շինարարություն</t>
  </si>
  <si>
    <t>Շենքերի և շինությունների կապիտալ վերանորոգում</t>
  </si>
  <si>
    <t>Նախագծահետազոտական, գեոդեզիա-քարտեզագրական աշխատանքներ</t>
  </si>
  <si>
    <t>Ոչ ֆինանսական ակտիվների գծով այլ ծախսեր</t>
  </si>
  <si>
    <t>Աղյուսակ N 3</t>
  </si>
  <si>
    <t>Բյուջետային ծախսերի գործառնական դասակարգման</t>
  </si>
  <si>
    <t>որից՝</t>
  </si>
  <si>
    <t>Եկամտատեսակը</t>
  </si>
  <si>
    <t>հատ</t>
  </si>
  <si>
    <t>քանակը</t>
  </si>
  <si>
    <t xml:space="preserve">Բաժին N 03  Խումբ N 01  Դաս N 01  </t>
  </si>
  <si>
    <t>Չափորոշիչներ</t>
  </si>
  <si>
    <t>Առաջին եռամսյակ</t>
  </si>
  <si>
    <t>Առաջին կիսամյակ</t>
  </si>
  <si>
    <t>Ինն ամիս</t>
  </si>
  <si>
    <t>ՀՀ կառավարությանն առընթեր ՀՀ ոստիկանություն</t>
  </si>
  <si>
    <t>Ð³ñÏ³ÛÇÝ »Ï³ÙáõïÝ»ñ ¨ å»ï³Ï³Ý ïáõñù</t>
  </si>
  <si>
    <t xml:space="preserve">  ä³ßïáÝ³Ï³Ý ¹ñ³Ù³ßÝáñÑÝ»ñ</t>
  </si>
  <si>
    <t>ä²ÞîàÜ²Î²Ü îð²ÜêüºðîÜºð</t>
  </si>
  <si>
    <t xml:space="preserve"> Ցուցանիշների փոփոխություն (գումարների ավելացումը ներկայացված է դրական նշանով)                                                                                                                   </t>
  </si>
  <si>
    <t>1. Եկամուտների գծով</t>
  </si>
  <si>
    <t>Բյուջետային ծախսերի գործառնական դասակարգման բաժինների, խմբերի և դասերի անվանումները</t>
  </si>
  <si>
    <t>Շարունակական ծախսեր</t>
  </si>
  <si>
    <t>Գնման ձևը</t>
  </si>
  <si>
    <t>Կապի ծառայություններ</t>
  </si>
  <si>
    <t>Տեղեկատվական ծառայություններ</t>
  </si>
  <si>
    <t>Ներկայացուցչական ծախսեր</t>
  </si>
  <si>
    <t>Մեքենաների և սարքավորումների ընթացիկ նորոգում և պահպանում</t>
  </si>
  <si>
    <t>Վարչական սարքավորումներ</t>
  </si>
  <si>
    <t>Ընթացիկ դրամաշնորհներ պետական հատվածի այլ մակարդակներին</t>
  </si>
  <si>
    <t>ԲԸԱՀ</t>
  </si>
  <si>
    <t>ՇՀ</t>
  </si>
  <si>
    <t>Կենցաղային և հանրային սննդի նյութեր</t>
  </si>
  <si>
    <t>ՀՀ ոստիկանության անձնագրային և վիզաների վարչության Չարբախի անձնագրային խմբի վարչական շենքի կապիտալ վերանորոգում</t>
  </si>
  <si>
    <t>ՀՀ ոստիկանության ՓՔ վարչության վարչական մասնաշենքի կապիտալ վերանորոգում</t>
  </si>
  <si>
    <t>Անվանումը</t>
  </si>
  <si>
    <t>Չափի
միավորը</t>
  </si>
  <si>
    <t>Ցուցանիշների
փոփոխությունները
(ավելացումները նշված են դրական նշանով)</t>
  </si>
  <si>
    <t>Ընդհանուր բնույթի այլ ծառայություններ</t>
  </si>
  <si>
    <t>ՀՀ կառավարությանն առընթեր ՀՀ ոստիկանության անձնագրային և վիզաների վարչության Մասիսի անձն. բաժանմունքի վարչական շենքի կապիտալ վերանորոգման  հետ կապված նախագծահետազոտական ծախսեր</t>
  </si>
  <si>
    <t>ՀՀ ոստիկանության անձնագրային և վիզաների վարչության Մասիսի անձնագրային բաժանմունքի նոր վարչական շենքի կառուցում</t>
  </si>
  <si>
    <t>ԿՀ 01</t>
  </si>
  <si>
    <t>Հատուկ նպատակային այլ նյութեր</t>
  </si>
  <si>
    <t>Այլ ընթացիկ դրամաշնորհներ</t>
  </si>
  <si>
    <t>ԱՅԼ ԾԱԽՍԵՐ</t>
  </si>
  <si>
    <t>Ìñ³·ñ³ÛÇÝ ¹³ëÇãÁ</t>
  </si>
  <si>
    <t>¶áñÍ³é³Ï³Ý ¹³ëÇãÁ</t>
  </si>
  <si>
    <t>Ìñ³·Çñ/ø³Õ³ù³Ï³ÝáõÃÛ³Ý ÙÇçáó³éáõÙ</t>
  </si>
  <si>
    <t>Ìñ³·ÇñÁ</t>
  </si>
  <si>
    <t>ØÇçáó³éáõÙÁ</t>
  </si>
  <si>
    <t>(Ñ³½³ñ ¹ñ³Ù)</t>
  </si>
  <si>
    <t>Ìð²¶Æð</t>
  </si>
  <si>
    <t>Ìñ³·ñÇ ÝÏ³ñ³·ñáõÃÛáõÝÁ</t>
  </si>
  <si>
    <t>ì»ñçÝ³Ï³Ý ³ñ¹ÛáõÝùÇ ÝÏ³ñ³·ñáõÃÛáõÝÁ</t>
  </si>
  <si>
    <t>ø³Õ³ù³Ï³ÝáõÃÛ³Ý ÙÇçáó³éáõÙÝ»ñ. Ì³é³ÛáõÃÛáõÝÝ»ñ</t>
  </si>
  <si>
    <t>Ø³ïáõóíáÕ Í³é³ÛáõÃÛ³Ý ÝÏ³ñ³·ñáõÃÛáõÝÁ</t>
  </si>
  <si>
    <t>Ì³é³ÛáõÃÛáõÝ Ù³ïáõóáÕÇ ³Ýí³ÝáõÙÁ</t>
  </si>
  <si>
    <t>&lt;Éñ³óÝ»É ù³Õ³ù³Ï³ÝáõÃÛ³Ý ÙÇçáó³éÙ³Ý ¹³ëÇãÁ&gt;</t>
  </si>
  <si>
    <t>&lt; Éñ³óÝ»É ·áñÍ³é³Ï³Ý ¹³ëÇãÁ &gt;</t>
  </si>
  <si>
    <t>&lt;Èñ³óÝ»É ïñ³Ýëý»ñïÇ ³Ýí³ÝáõÙÁ&gt;</t>
  </si>
  <si>
    <t>îñ³Ýëý»ñïÇ ÝÏ³ñ³·ñáõÃÛáõÝÁ</t>
  </si>
  <si>
    <t>&lt;Èñ³óÝ»É ïñ³Ýëý»ñïÇ ÝÏ³ñ³·ñáõÃÛáõÝÁ&gt;</t>
  </si>
  <si>
    <t>ø³Õ³ù³Ï³ÝáõÃÛ³Ý ÙÇçáó³éáõÙÝ»ñ. üÇÝ³Ýë³íáñÙ³Ý Í³Ëë»ñ</t>
  </si>
  <si>
    <t>&lt;Èñ³óÝ»É ýÇÝ³Ýë³íáñÙ³Ý Í³ËëÇ ³Ýí³ÝáõÙÁ&gt;</t>
  </si>
  <si>
    <t>üÇÝ³Ýë³íáñÙ³Ý Í³ËëÇ ÝÏ³ñ³·ñáõÃÛáõÝÁ</t>
  </si>
  <si>
    <t>&lt;Èñ³óÝ»É ýÇÝ³Ýë³íáñÙ³Ý Í³ËëÇ ÝÏ³ñ³·ñáõÃÛáõÝÁ&gt;</t>
  </si>
  <si>
    <t>ø³Õ³ù³Ï³ÝáõÃÛ³Ý ÙÇçáó³éáõÙÝ»ñ. îñ³Ýëý»ñïÝ»ñ</t>
  </si>
  <si>
    <t>(´³ÅÇÝ/ÊáõÙµ/¸³ë)</t>
  </si>
  <si>
    <t>&lt;Éñ³óÝ»É Íñ³·ñÇ ¹³ëÇãÁ&gt;</t>
  </si>
  <si>
    <t>&lt;Èñ³óÝ»É ³Ýí³ÝáõÙÁ&gt;</t>
  </si>
  <si>
    <t>&lt;Èñ³óÝ»É ³ÏïÇíÇ ÝÏ³ñ³·ñáõÃÛáõÝÁ&gt;</t>
  </si>
  <si>
    <t>4. üÇÝ³Ýë³íáñÙ³Ý Íñ³·ñ»ñ ¨ ù³Õ³ù³Ï³ÝáõÃÛ³Ý ÙÇçáó³éáõÙÝ»ñ</t>
  </si>
  <si>
    <t>²ÕÛáõë³Ï 4. üÇÝ³Ýë³íáñÙ³Ý Íñ³·ñ»ñ ¨ ù³Õ³ù³Ï³ÝáõÃÛ³Ý ÙÇçáó³éáõÙÝ»ñ</t>
  </si>
  <si>
    <t>2010 ´Ûáõç»</t>
  </si>
  <si>
    <t>üÆÜ²Üê²ìàðàôØ</t>
  </si>
  <si>
    <t>ì³ñÏ»ñÇ ïñ³Ù³¹ñáõÙ</t>
  </si>
  <si>
    <t>&lt;Èñ³óÝ»É í³ñÏÇ ³Ýí³ÝáõÙÁ&gt;</t>
  </si>
  <si>
    <t xml:space="preserve">ì³ñÏÇ ÝÏ³ñ³·ñáõÃÛáõÝÁ </t>
  </si>
  <si>
    <t>&lt;Èñ³óÝ»É í³ñÏÇ ÝÏ³ñ³·ñáõÃÛáõÝÁ&gt;</t>
  </si>
  <si>
    <t xml:space="preserve">ì³ñÏ»ñÇ Ù³ñáõÙ </t>
  </si>
  <si>
    <t>´³ÅÝ»ïáÙë»ñÇ Ó»éùµ»ñáõÙ</t>
  </si>
  <si>
    <t>&lt;Èñ³óÝ»É Ó»éù µ»ñíáÕ µ³ÅÝ»ïáÙëÇ ³Ýí³ÝáõÙÁ&gt;</t>
  </si>
  <si>
    <t xml:space="preserve">üÇÝ³Ýë³Ï³Ý ³ÏïÇíÇ ÝÏ³ñ³·ñáõÃÛáõÝÁ </t>
  </si>
  <si>
    <t>Î³½Ù³Ï»ñåáõÃÛ³Ý ³Ýí³ÝáõÙÁ, áñÇ µ³ÅÝ»ïáÙë»ñÁ Ó»éù »Ý µ»ñíáõÙ</t>
  </si>
  <si>
    <t>&lt;Èñ³óÝ»É ³ÛÝ Ï³½Ù³Ï»ñåáõÃÛ³Ý ³Ýí³ÝáõÙÁ, áñÇ µ³ÅÝ»ïáÙë»ñÁ Ó»éù »Ý µ»ñíáõÙ&gt;</t>
  </si>
  <si>
    <t xml:space="preserve">îíÛ³É ³ÏïÇíÇ Ñ»ï Ï³åí³Í Íñ³·ÇñÁ (Íñ³·ñ»ñÁ)  </t>
  </si>
  <si>
    <t>&lt;Èñ³óÝ»É ³ÛÝ Íñ³·ñÇ (Íñ³·ñ»ñÇ) ³Ýí³ÝáõÙÝ»ñÁ ¨ Íñ³·ñ³ÛÇÝ ¹³ëÇãÝ»ñÁ, áñáÝó ³éÝãíáõÙ ¿ ³ÏïÇíÁ &gt;</t>
  </si>
  <si>
    <t>öáË³éáõÃÛáõÝÝ»ñÇ Ù³ñáõÙ ¨ ³ÛÉ »Éù»ñ -Ý»ñùÇÝ</t>
  </si>
  <si>
    <t>&lt;Èñ³óÝ»É Ù³ñÙ³Ý ·áñÍ³ñùÇ ³Ýí³ÝáõÙÁ&gt;</t>
  </si>
  <si>
    <t xml:space="preserve">Ø³ñÙ³Ý ·áñÍ³ñùÇ ÝÏ³ñ³·ñáõÃÛáõÝÁ </t>
  </si>
  <si>
    <t>&lt;Èñ³óÝ»É Ù³ñÙ³Ý ·áñÍ³ñùÇ ÝÏ³ñ³·ñáõÃÛáõÝÁ&gt;</t>
  </si>
  <si>
    <t>öáË³éáõÃÛáõÝÝ»ñÇ Ù³ñáõÙ ¨ ³ÛÉ »Éù»ñ -³ñï³ùÇÝ</t>
  </si>
  <si>
    <t>&lt;Èñ³óÝ»É  Ù³ñÙ³Ý ·áñÍ³ñùÇ ³Ýí³ÝáõÙÁ&gt;</t>
  </si>
  <si>
    <t xml:space="preserve">Ø³ñÙ³Ý ·áñÍ³ñùÇ  ÝÏ³ñ³·ñáõÃÛáõÝÁ </t>
  </si>
  <si>
    <t>&lt;Èñ³óÝ»É  Ù³ñÙ³Ý ·áñÍ³ñùÇ ÝÏ³ñ³·ñáõÃÛáõÝÁ&gt;</t>
  </si>
  <si>
    <t>Ծրագրային դասիչը</t>
  </si>
  <si>
    <t>Ծրագիրը</t>
  </si>
  <si>
    <t>Միջոցառումը</t>
  </si>
  <si>
    <t>Ծրագիր/Քաղաքականության միջոցառում</t>
  </si>
  <si>
    <t>2014 Բյուջե</t>
  </si>
  <si>
    <t>ԾՐԱԳԻՐ</t>
  </si>
  <si>
    <t>Քաղաքականության միջոցառումներ. Ծառայություններ</t>
  </si>
  <si>
    <t>Ապրանքների մատակարարումից և ծառայությունների մատուցումից եկամուտներ</t>
  </si>
  <si>
    <t>03.01.01</t>
  </si>
  <si>
    <t>Դրամով վճարվող աշխատավարձեր և հավելավճարներ</t>
  </si>
  <si>
    <t>Կոդը</t>
  </si>
  <si>
    <t>միավորի գինը</t>
  </si>
  <si>
    <t>Քանակական</t>
  </si>
  <si>
    <t>Հավելված N 1</t>
  </si>
  <si>
    <t xml:space="preserve"> Ցուցանիշների փոփոխությունը (գումարների  ավելացումը ներկայացված է դրական նշանով)                                                                                                                        </t>
  </si>
  <si>
    <t>2. Ծախսերի գծով</t>
  </si>
  <si>
    <t>3. Դեֆիցիտը (պակասուրդը)</t>
  </si>
  <si>
    <t xml:space="preserve"> Ցուցանիշների փոփոխությունը (ծախսերի ավելացումները բերված են դրական նշանով)</t>
  </si>
  <si>
    <t>Հավելված N 3</t>
  </si>
  <si>
    <t>Հավելված N 4</t>
  </si>
  <si>
    <t>Ցուցանիշների փոփոխությունը
(ծախսերի ավելացումը բերված է դրական նշանով)</t>
  </si>
  <si>
    <t>բաժինը</t>
  </si>
  <si>
    <t>խումբը</t>
  </si>
  <si>
    <t>դասը</t>
  </si>
  <si>
    <t>Ցուցանիշների փոփոխությունը (ավելացումները բերված են դրական նշանով)</t>
  </si>
  <si>
    <t xml:space="preserve">                 այդ թվում՝</t>
  </si>
  <si>
    <t>Հավելված N 6</t>
  </si>
  <si>
    <t>Աղյուսակ N 4</t>
  </si>
  <si>
    <t>Ծախսային ծրագրի անվանումը</t>
  </si>
  <si>
    <t>Ծախսային ծրագիրը կատարող ՀՀ պետական կառավարման մարմնի անվանումը</t>
  </si>
  <si>
    <t>Դրամաշնորհ ստացող տնտեսվարող սուբյեկտի անվանումը</t>
  </si>
  <si>
    <r>
      <t xml:space="preserve"> ՀՀ կառավարությանն առընթեր ոստիկանության Ճանապարհային ոստիկանության կողմից արձանագրված խախտումների համար վարչական տուգանքների գանձումներից, գրանցման-քննական ծառայությունների դիմաց վճարումներ</t>
    </r>
    <r>
      <rPr>
        <b/>
        <sz val="10"/>
        <rFont val="GHEA Mariam"/>
        <family val="3"/>
      </rPr>
      <t xml:space="preserve"> և այլ վճարովի ծառայություններ</t>
    </r>
  </si>
  <si>
    <t>&lt;&lt;Վահան
 բարեգործական
հիմնադրամ&gt;&gt;</t>
  </si>
  <si>
    <t>ԿՀ 02</t>
  </si>
  <si>
    <t>ԿՀ 03</t>
  </si>
  <si>
    <t xml:space="preserve">Պետական բյուջեի դեֆիցիտի ֆինանսավորման աղբյուրներն ու դրանց տարրերի անվանումները </t>
  </si>
  <si>
    <t xml:space="preserve">Ցուցանիշների փոփոխություն (գումարների ավելացումը ներկայացված է դրական նշանով)    </t>
  </si>
  <si>
    <t>Ա. Ներքին աղբյուրներ-ընդամենը</t>
  </si>
  <si>
    <t>2. Ֆինանսական զուտ ակտիվներ</t>
  </si>
  <si>
    <t>Հավելված N 7</t>
  </si>
  <si>
    <t>Հավելված  N 8</t>
  </si>
  <si>
    <t>Հավելված N 9</t>
  </si>
  <si>
    <t>Հավելված N 2</t>
  </si>
  <si>
    <t>Կոմունալ ծառայություններ</t>
  </si>
  <si>
    <t>65111100-1</t>
  </si>
  <si>
    <t>խմելու ջրի բաշխում</t>
  </si>
  <si>
    <t>խ/մ</t>
  </si>
  <si>
    <t>դրամ</t>
  </si>
  <si>
    <t>64121200-1</t>
  </si>
  <si>
    <t>64211110-1</t>
  </si>
  <si>
    <t>64211120-1</t>
  </si>
  <si>
    <t>72411100-1</t>
  </si>
  <si>
    <t>փոստի առաքման ծառայություններ</t>
  </si>
  <si>
    <t>տեղային հեռախոսային ծառայություններ</t>
  </si>
  <si>
    <t>միջքաղաքային հեռախոսային  ծառայություններ</t>
  </si>
  <si>
    <t>համացանցային ծառայություններ մատուցողներ (isp)</t>
  </si>
  <si>
    <t>4213</t>
  </si>
  <si>
    <t>4214</t>
  </si>
  <si>
    <t>4215</t>
  </si>
  <si>
    <t>Ապահովագրական ծախսեր</t>
  </si>
  <si>
    <t>66511170-1</t>
  </si>
  <si>
    <t>փոխադրամիջոցների հետ կապված ապահովագրական ծառայություններ</t>
  </si>
  <si>
    <t>66511180-1</t>
  </si>
  <si>
    <t>շարժիչներով փոխադրամիջոցների ապահովագրման ծառայություններ</t>
  </si>
  <si>
    <t>4216</t>
  </si>
  <si>
    <t>Գույքի և սարքավորումների վարձակալություն</t>
  </si>
  <si>
    <t>70211100-1</t>
  </si>
  <si>
    <t>70221100-1</t>
  </si>
  <si>
    <t>բնակելի անշարժ գույքի վարձակալություն կամ լիզինգի ծառայություններ</t>
  </si>
  <si>
    <t>ոչ բնակելի անշարժ գույքի վարձակալություն կամ լիզինգի ծառայություններ</t>
  </si>
  <si>
    <t>Արտասահմանյան գործուղումներ</t>
  </si>
  <si>
    <t>կանոնավոր օդային փոխադրման ծառայություն (ավիատոմս)</t>
  </si>
  <si>
    <t>60411200-1</t>
  </si>
  <si>
    <t>Վարչական ծառայություններ</t>
  </si>
  <si>
    <t>79561100-1</t>
  </si>
  <si>
    <t>փաստաթղթերի դասակարգման ծառայություններ</t>
  </si>
  <si>
    <t>64235180-1</t>
  </si>
  <si>
    <t>79811100-1</t>
  </si>
  <si>
    <t>հեռուստահաղորդումների հեռարձակման ծառայություններ</t>
  </si>
  <si>
    <t>թվային տպագրության ծառայություններ</t>
  </si>
  <si>
    <t>22211100-1</t>
  </si>
  <si>
    <t>թերթեր</t>
  </si>
  <si>
    <t>50111180-1</t>
  </si>
  <si>
    <t>ավտոմեքենաների լվացման և նմանատիպ ծառայություններ</t>
  </si>
  <si>
    <t>Մասնագիտական ծառայություններ</t>
  </si>
  <si>
    <t>ԲԸ</t>
  </si>
  <si>
    <t>ՈԶ</t>
  </si>
  <si>
    <t>50111130-1</t>
  </si>
  <si>
    <t>50311100-1</t>
  </si>
  <si>
    <t>50311120-1</t>
  </si>
  <si>
    <t>79711110-1</t>
  </si>
  <si>
    <t xml:space="preserve">ավտոմեքենաների վերանորոգման ծառայություններ </t>
  </si>
  <si>
    <t>գրասենյակային հաշվողական  սարքերի պահպանում և վերանորոգման ծառայություններ</t>
  </si>
  <si>
    <t>համակարգչային սարքերի պահպանման և վերանորոգման ծառայություններ</t>
  </si>
  <si>
    <t>գազասպառման համակարգի տեխնիկական սպասարկման ծառայություններ</t>
  </si>
  <si>
    <t>հրշեջ անվտանգության մասնագիտացված ծառայություններ</t>
  </si>
  <si>
    <t>76131100-1</t>
  </si>
  <si>
    <t>50611200-1</t>
  </si>
  <si>
    <t>կրակմարիչների վերալիցքավորման ծառայություններ</t>
  </si>
  <si>
    <t>18211100-1</t>
  </si>
  <si>
    <t>18221600-1</t>
  </si>
  <si>
    <t>18331200-1</t>
  </si>
  <si>
    <t>18331200-2</t>
  </si>
  <si>
    <t>18331200-3</t>
  </si>
  <si>
    <t>18421120-1</t>
  </si>
  <si>
    <t>18441100-1</t>
  </si>
  <si>
    <t>18441100-2</t>
  </si>
  <si>
    <t>18811190-1</t>
  </si>
  <si>
    <t>18811190-2</t>
  </si>
  <si>
    <t>18811230-1</t>
  </si>
  <si>
    <t>18811230-2</t>
  </si>
  <si>
    <t>35811190-1</t>
  </si>
  <si>
    <t>35811190-2</t>
  </si>
  <si>
    <t>35811200-1</t>
  </si>
  <si>
    <t>35811200-2</t>
  </si>
  <si>
    <t>18311210-1</t>
  </si>
  <si>
    <t>22811130-1</t>
  </si>
  <si>
    <t>22811140-1</t>
  </si>
  <si>
    <t>30192121-1</t>
  </si>
  <si>
    <t>30192128-1</t>
  </si>
  <si>
    <t>30197231-1</t>
  </si>
  <si>
    <t>30197232-1</t>
  </si>
  <si>
    <t>30197233-1</t>
  </si>
  <si>
    <t>30197234-1</t>
  </si>
  <si>
    <t>30199231-1</t>
  </si>
  <si>
    <t>30199232-1</t>
  </si>
  <si>
    <t>35811240-1</t>
  </si>
  <si>
    <t>39263200-1</t>
  </si>
  <si>
    <t>կիսավերարկու</t>
  </si>
  <si>
    <t xml:space="preserve">կիսավերարկու </t>
  </si>
  <si>
    <t>ԲԸՀ</t>
  </si>
  <si>
    <t>հավաքածու</t>
  </si>
  <si>
    <t>վերնաշապիկներ</t>
  </si>
  <si>
    <t>փողկապներ</t>
  </si>
  <si>
    <t>գլխարկներ</t>
  </si>
  <si>
    <t>ամենօրյա կոշկեղեն</t>
  </si>
  <si>
    <t>ուսադիր</t>
  </si>
  <si>
    <t>զույգ</t>
  </si>
  <si>
    <t>աստղ</t>
  </si>
  <si>
    <t>ներքնաշապիկներ</t>
  </si>
  <si>
    <t>տետրեր</t>
  </si>
  <si>
    <t>նշումների տետր</t>
  </si>
  <si>
    <t>սոսինձ, էմուլսիա</t>
  </si>
  <si>
    <t>կգ</t>
  </si>
  <si>
    <t>տուփ</t>
  </si>
  <si>
    <t xml:space="preserve">գրիչ գելային </t>
  </si>
  <si>
    <t>թղթապանակ,պոլիմերային թաղանթ, ֆայլ</t>
  </si>
  <si>
    <t>թղթապանակ արագակար,թղթյա</t>
  </si>
  <si>
    <t>թղթապանակ,կոշտ կազմով</t>
  </si>
  <si>
    <t>թուղթ, A4 ֆորմատի1 /21x29.7/</t>
  </si>
  <si>
    <t>նամակի ծրար, A5 ձևաչափի</t>
  </si>
  <si>
    <t xml:space="preserve">ծրար,մեծ,A4 ձևաչափի համար </t>
  </si>
  <si>
    <t>գրասենյակային գիրք, մատյան, 70-200էջ, տողանի, սպիտակ էջերով</t>
  </si>
  <si>
    <t>կոստյումներ</t>
  </si>
  <si>
    <t>35811110-1</t>
  </si>
  <si>
    <t>35811110-2</t>
  </si>
  <si>
    <t>ոստիկանական համազգեստներ</t>
  </si>
  <si>
    <t xml:space="preserve">գրիչ գնդիկավոր </t>
  </si>
  <si>
    <t>18211300-1</t>
  </si>
  <si>
    <t>18221600-2</t>
  </si>
  <si>
    <t>18221600-3</t>
  </si>
  <si>
    <t>18221600-4</t>
  </si>
  <si>
    <t>18231400-1</t>
  </si>
  <si>
    <t>18331100-1</t>
  </si>
  <si>
    <t>18421130-1</t>
  </si>
  <si>
    <t>18421170-1</t>
  </si>
  <si>
    <t>18421170-2</t>
  </si>
  <si>
    <t>18451100-1</t>
  </si>
  <si>
    <t>35811240-2</t>
  </si>
  <si>
    <t>35811240-3</t>
  </si>
  <si>
    <t>35811240-4</t>
  </si>
  <si>
    <t>թիկնոցներ</t>
  </si>
  <si>
    <t>տաբատներ</t>
  </si>
  <si>
    <t>սպորտային շապիկներ</t>
  </si>
  <si>
    <t>ձեռնոցներ</t>
  </si>
  <si>
    <t>գոտիներ</t>
  </si>
  <si>
    <t>կոճակներ</t>
  </si>
  <si>
    <t>կիսաճտքավոր կոշիկներ</t>
  </si>
  <si>
    <t>թևքանշան և այլ պարագաներ</t>
  </si>
  <si>
    <t>Տրանսպորտային նյութեր</t>
  </si>
  <si>
    <t>09132200-1</t>
  </si>
  <si>
    <t>09211110-1</t>
  </si>
  <si>
    <t>09211120-1</t>
  </si>
  <si>
    <t>09211650-1</t>
  </si>
  <si>
    <t>24951310-1</t>
  </si>
  <si>
    <t>31421100-1</t>
  </si>
  <si>
    <t>31421100-2</t>
  </si>
  <si>
    <t>31421100-3</t>
  </si>
  <si>
    <t>34351200-1</t>
  </si>
  <si>
    <t>34351200-2</t>
  </si>
  <si>
    <t>34351200-3</t>
  </si>
  <si>
    <t>34351200-4</t>
  </si>
  <si>
    <t>34351200-5</t>
  </si>
  <si>
    <t>34351200-6</t>
  </si>
  <si>
    <t>34351200-7</t>
  </si>
  <si>
    <t>34351200-8</t>
  </si>
  <si>
    <t>34351200-9</t>
  </si>
  <si>
    <t>34911150-1</t>
  </si>
  <si>
    <t>շարժիչի յուղ, կիսասինթետիկ</t>
  </si>
  <si>
    <t>կապարային մարտկոցներ</t>
  </si>
  <si>
    <t>ավտոմեքենաների անիվներ</t>
  </si>
  <si>
    <t>զանազան պահեստամասեր</t>
  </si>
  <si>
    <t>լիտր</t>
  </si>
  <si>
    <t>24951110-1</t>
  </si>
  <si>
    <t>09211410-1</t>
  </si>
  <si>
    <t>09211600-1</t>
  </si>
  <si>
    <t>բենզին, ռեգուլյար</t>
  </si>
  <si>
    <t>քսանյութեր</t>
  </si>
  <si>
    <t>կիլոգրամ</t>
  </si>
  <si>
    <t xml:space="preserve"> փոխանցման տուփի յուղ, մեխանիկական</t>
  </si>
  <si>
    <t>արգելակի հեղուկ</t>
  </si>
  <si>
    <t xml:space="preserve"> հակասառիչ հեղուկ` A դասի կոնցենտրանտ,  A-40 դասի` 40 C աստիճան սառման ջերմաստիճանով,A-65 դասի` 65 C սառման ջերմաստիճանով</t>
  </si>
  <si>
    <t>Առողջապահական և լաբորատոր նյութեր</t>
  </si>
  <si>
    <t>4266</t>
  </si>
  <si>
    <t>03221410-1</t>
  </si>
  <si>
    <t>15111130-1</t>
  </si>
  <si>
    <t>15313000-1</t>
  </si>
  <si>
    <t>15412100-1</t>
  </si>
  <si>
    <t>15617000-1</t>
  </si>
  <si>
    <t>15872400-1</t>
  </si>
  <si>
    <t>31531210-1</t>
  </si>
  <si>
    <t>31531300-1</t>
  </si>
  <si>
    <t>39812100-1</t>
  </si>
  <si>
    <t>39831240-1</t>
  </si>
  <si>
    <t>39836000-1</t>
  </si>
  <si>
    <t>տավարի միս, ներմուծված փափուկ</t>
  </si>
  <si>
    <t>կարտոֆիլ</t>
  </si>
  <si>
    <t>կենդանական ծագման յուղեր</t>
  </si>
  <si>
    <t>ցորենաձավար</t>
  </si>
  <si>
    <t>աղ, կերակրի, մանր</t>
  </si>
  <si>
    <t>էլեկտրական Լամպ 60W, 80W, 100W</t>
  </si>
  <si>
    <t>տնտեսող լամպեր</t>
  </si>
  <si>
    <t>մաքրող նյութեր</t>
  </si>
  <si>
    <t>ավել, սովորական</t>
  </si>
  <si>
    <t>39221110-1</t>
  </si>
  <si>
    <t>39221110-2</t>
  </si>
  <si>
    <t>39221110-3</t>
  </si>
  <si>
    <t>39221110-4</t>
  </si>
  <si>
    <t>39221130-1</t>
  </si>
  <si>
    <t>39221260-1</t>
  </si>
  <si>
    <t>39221260-2</t>
  </si>
  <si>
    <t>39221310-1</t>
  </si>
  <si>
    <t>39221310-2</t>
  </si>
  <si>
    <t>39221210-1</t>
  </si>
  <si>
    <t>39221210-2</t>
  </si>
  <si>
    <t>39221380-1</t>
  </si>
  <si>
    <t>խոհանոցային սպասք</t>
  </si>
  <si>
    <t>բաժակներ</t>
  </si>
  <si>
    <t>ափսեներ</t>
  </si>
  <si>
    <t>փոքր կաթսաներ</t>
  </si>
  <si>
    <t>սկուտեղներ</t>
  </si>
  <si>
    <t>գդալներ</t>
  </si>
  <si>
    <t>22451200-1</t>
  </si>
  <si>
    <t>22451200-2</t>
  </si>
  <si>
    <t>վկայականներ</t>
  </si>
  <si>
    <t>թղթապանակ կոշտ կազմով</t>
  </si>
  <si>
    <t>35821400-1</t>
  </si>
  <si>
    <t>37451290-1</t>
  </si>
  <si>
    <t>դրոշներ</t>
  </si>
  <si>
    <t>ֆուտբոլի գնդակներ</t>
  </si>
  <si>
    <t>45221142-1</t>
  </si>
  <si>
    <t>ընդհանուր շինարարական աշխատանքներ</t>
  </si>
  <si>
    <t>տեխնիկական հսկողության ծառայություններ</t>
  </si>
  <si>
    <t>հեղինակային հսկողության ծառայություններ</t>
  </si>
  <si>
    <t>Շենքերի և շինությունների կառուցում</t>
  </si>
  <si>
    <t>30239120-1</t>
  </si>
  <si>
    <t>31151120-1</t>
  </si>
  <si>
    <t>32341330-2</t>
  </si>
  <si>
    <t>անխափան սնուցման աղբյուրներ</t>
  </si>
  <si>
    <t>30239130-1</t>
  </si>
  <si>
    <t>31411100-1</t>
  </si>
  <si>
    <t>32341130-1</t>
  </si>
  <si>
    <t>39221200-1</t>
  </si>
  <si>
    <t>39221200-2</t>
  </si>
  <si>
    <t>42921180-1</t>
  </si>
  <si>
    <t>42921180-2</t>
  </si>
  <si>
    <t>44482100-1</t>
  </si>
  <si>
    <t>տպիչ սարք, բազմաֆունկցիոնալ, A4, 28 էջ/րոպե արագության</t>
  </si>
  <si>
    <t xml:space="preserve"> ալկալիական մարտկոցներ</t>
  </si>
  <si>
    <t xml:space="preserve"> ականջներին դրվող ականջակալներ</t>
  </si>
  <si>
    <t xml:space="preserve"> ջերմապահներ (թերմոսներ)</t>
  </si>
  <si>
    <t xml:space="preserve"> կշեռքներ</t>
  </si>
  <si>
    <t xml:space="preserve"> անխափան սնուցման աղբյուրներ</t>
  </si>
  <si>
    <t>33141110-1</t>
  </si>
  <si>
    <t>33141110-2</t>
  </si>
  <si>
    <t>33141142-1</t>
  </si>
  <si>
    <t>33631282-1</t>
  </si>
  <si>
    <t>33631260-1</t>
  </si>
  <si>
    <t>33631310-1</t>
  </si>
  <si>
    <t>33611420-1</t>
  </si>
  <si>
    <t>33611420-2</t>
  </si>
  <si>
    <t>33651111-1</t>
  </si>
  <si>
    <t>33661127-1</t>
  </si>
  <si>
    <t>33611440-1</t>
  </si>
  <si>
    <t>33691122-1</t>
  </si>
  <si>
    <t>33671130-1</t>
  </si>
  <si>
    <t>33611341-1</t>
  </si>
  <si>
    <t>33691136-1</t>
  </si>
  <si>
    <t>33611160-1</t>
  </si>
  <si>
    <t>33651116-1</t>
  </si>
  <si>
    <t>վիրակապեր</t>
  </si>
  <si>
    <t>ներարկիչներ</t>
  </si>
  <si>
    <t>հակաբակտերիալ միջոցներ՝ պարբերական օգտագործման համար</t>
  </si>
  <si>
    <t>յոդ D08AG03</t>
  </si>
  <si>
    <t>դիկլոֆենակ d11ax18, m01ab05, m02aa15, s01, bc03</t>
  </si>
  <si>
    <t>կալցիումի գլյուկոնատ a12aa03, d11ax03</t>
  </si>
  <si>
    <t>ամօքսսցիլին j01ca04</t>
  </si>
  <si>
    <t>մետամիզոլ (մետամիզոլի նատրիում) N02BB02</t>
  </si>
  <si>
    <t>լևամիզոլ p02ce01</t>
  </si>
  <si>
    <t>դիֆենհիդրամին d04aa32, d04aa32</t>
  </si>
  <si>
    <t>նատրիումի քլորիդ a12ca01, b05cb01, b05xa03</t>
  </si>
  <si>
    <t>ցեֆազոլին j01db04</t>
  </si>
  <si>
    <t>սրվակ</t>
  </si>
  <si>
    <t>ավտոմեքենաների պահպանման ծառայություններ</t>
  </si>
  <si>
    <t>50111170-1</t>
  </si>
  <si>
    <t>30121500-1</t>
  </si>
  <si>
    <t>քարտրիջներ</t>
  </si>
  <si>
    <t>Աղյուuակ N 1</t>
  </si>
  <si>
    <t xml:space="preserve">Ցուցանիշների փոփոխություն (ծախսերի  ավելացումները նշված են դրական նշանով)                                                                                            </t>
  </si>
  <si>
    <t>առաջին կիսամյակ</t>
  </si>
  <si>
    <t>ինն ամիս</t>
  </si>
  <si>
    <t>տարի</t>
  </si>
  <si>
    <t>05. ՀՀ կառավարությանն առընթեր ոստիկանության ստորաբաժանումների կողմից ՀՀ անունից պայմանագրային հիմունքներով պահպանության և անվտանգության գծով իրականացվող ծառայությունների մատուցում</t>
  </si>
  <si>
    <t xml:space="preserve"> որից ըստ բյուջետային ծախսերի
 տնտեսագիտական դասակարգման հոդվածների`</t>
  </si>
  <si>
    <t xml:space="preserve"> - Աշխատողների աշխատավարձեր և հավելավճարներ</t>
  </si>
  <si>
    <t xml:space="preserve">Պարգևատրումներ, դրամական խրախուսումներ և հատուկ  վճարներ                                                                                                                                                                                                                                  </t>
  </si>
  <si>
    <t xml:space="preserve"> Այլ վարձատրություններ</t>
  </si>
  <si>
    <t xml:space="preserve"> - Այդ թվում եկամտային հարկ</t>
  </si>
  <si>
    <t xml:space="preserve"> -գործառնական և բանկային ծառայությունների 
ծախսեր</t>
  </si>
  <si>
    <t xml:space="preserve"> -էներգետիկ  ծառայություններ</t>
  </si>
  <si>
    <t xml:space="preserve"> -Կոմունալ ծառայություններ</t>
  </si>
  <si>
    <t xml:space="preserve"> -Կապի ծառայություններ</t>
  </si>
  <si>
    <t xml:space="preserve"> -Ապահովագրական ծախսեր</t>
  </si>
  <si>
    <t xml:space="preserve"> -Արտագերատեսչական ծախսեր</t>
  </si>
  <si>
    <t>Գործուղումների և շրջագայությունների ծախսեր</t>
  </si>
  <si>
    <t xml:space="preserve"> - Ներքին գործուղումներ </t>
  </si>
  <si>
    <t xml:space="preserve"> - Արտասահմանյան գործուղումների գծով ծախսեր </t>
  </si>
  <si>
    <t>Պայմանագրային այլ ծառայությունների 
ձեռքբերում</t>
  </si>
  <si>
    <t xml:space="preserve"> -Վարչական ծառայություններ</t>
  </si>
  <si>
    <t xml:space="preserve"> -Համակարգչային ծառայություններ</t>
  </si>
  <si>
    <t xml:space="preserve"> -Աշխատակազմի մասնագիտական զարգացման ծառայություններ</t>
  </si>
  <si>
    <t xml:space="preserve"> -Տեղակատվական ծառայություններ</t>
  </si>
  <si>
    <t xml:space="preserve"> -Կառավարչական ծառայություններ</t>
  </si>
  <si>
    <t xml:space="preserve"> - Կենցաղային և հանրային սննդի ծառայություններ</t>
  </si>
  <si>
    <t xml:space="preserve"> -Ներկայացուցչական ծախսեր</t>
  </si>
  <si>
    <t xml:space="preserve"> -Ընդհանուր բնույթի այլ ծառայություններ</t>
  </si>
  <si>
    <t>Այլ մասնագիտական ծառայությունների 
ձեռք բերում</t>
  </si>
  <si>
    <t xml:space="preserve"> -Մասնագիտական ծառայություններ</t>
  </si>
  <si>
    <t>Ընթացիկ նորոգում և պահպանում 
(ծառայություններ և նյութեր)</t>
  </si>
  <si>
    <t xml:space="preserve"> - Շենքերի և կառույցների ընթացիկ 
նորոգում և պահպանում</t>
  </si>
  <si>
    <t xml:space="preserve"> - Մեքենաների և սարքավորումների
 ընթացիկ նորոգում և պահպանում</t>
  </si>
  <si>
    <t xml:space="preserve"> -Գրասենյակային նյութեր և հագուստ</t>
  </si>
  <si>
    <t xml:space="preserve"> -¶ÛáõÕ³ïÝï»ë³Ï³Ý ³åñ³ÝùÝ»ñ</t>
  </si>
  <si>
    <t xml:space="preserve"> - Վերապատրաստման և ուսուցման նյութեր (աշխատողների զարգացման) </t>
  </si>
  <si>
    <t xml:space="preserve"> -Տրանսպորտային նյութեր</t>
  </si>
  <si>
    <t xml:space="preserve"> -Þñç³Ï³ ÙÇç³í³ÛñÇ å³ßïå³ÝáõÃÛ³Ý ¨ ·Çï³Ï³Ý ÝÛáõÃ»ñ</t>
  </si>
  <si>
    <t xml:space="preserve"> -Առողջապահական  և լաբորատոր նյութեր</t>
  </si>
  <si>
    <t xml:space="preserve"> -Կենցաղային և հանրային սննդի նյութեր</t>
  </si>
  <si>
    <t xml:space="preserve"> -Հատուկ նպատակային այլ նյութեր</t>
  </si>
  <si>
    <t>ԴՐԱՄԱՇՆՈՐՀՆԵՐ</t>
  </si>
  <si>
    <t>¸ñ³Ù³ßÝáñÑÝ»ñ ûï³ñ»ñÏñÛ³  Ï³é³í³ñáõÃÛáõÝÝ»ñÇÝ</t>
  </si>
  <si>
    <t xml:space="preserve"> -ÀÝÃ³óÇÏ ¹ñ³Ù³ßÝáñÑÝ»ñ ûï³ñ»ñÏñÛ³ Ï³é³í³ñáõÃÛáõÝÝ»ñÇÝ</t>
  </si>
  <si>
    <t xml:space="preserve"> -Î³åÇï³É ¹ñ³Ù³ßÝáñÑÝ»ñ ûï³ñ»ñÏñÛ³ Ï³é³í³ñáõÃÛáõÝÝ»ñÇÝ</t>
  </si>
  <si>
    <t xml:space="preserve"> -ÀÝÃ³óÇÏ ¹ñ³Ù³ßÝáñÑÝ»ñ  ÙÇç³½·³ÛÇÝ Ï³½Ù³Ï»ñåáõÃÛáõÝÝ»ñÇÝ</t>
  </si>
  <si>
    <t xml:space="preserve"> -Î³åÇï³É ¹ñ³Ù³ßÝáñÑÝ»ñ ÙÇç³½·³ÛÇÝ Ï³½Ù³Ï»ñåáõÃÛáõÝÝ»ñÇÝ</t>
  </si>
  <si>
    <t xml:space="preserve"> -ÀÝÃ³óÇÏ ¹ñ³Ù³ßÝáñÑÝ»ñ å»ï³Ï³Ý Ï³é³í³ñÙ³Ý Ñ³ïí³ÍÇÝ</t>
  </si>
  <si>
    <t xml:space="preserve"> -ÀÝÃ³óÇÏ ëáõµí»ÝóÇ³Ý»ñ Ñ³Ù³ÛÝùÝ»ñÇÝ</t>
  </si>
  <si>
    <t xml:space="preserve"> -ä»ï³Ï³Ý µÛáõç»Çó Ñ³Ù³ÛÝùÝ»ñÇ µÛáõç»Ý»ñÇÝ ýÇÝ³Ýë³Ï³Ý Ñ³Ù³Ñ³ñÃ»óÙ³Ý ëÏ½µáõÝùáí ïñíáÕ ¹áï³óÇ³Ý»ñ</t>
  </si>
  <si>
    <t xml:space="preserve"> -úñ»ÝùÝ»ñÇ ÏÇñ³ñÏÙ³Ý ³ñ¹ÛáõÝùáõÙ Ñ³Ù³ÛÝùÝ»ñÇ µÛáõç»Ý»ñÇ ÏáñáõëïÝ»ñÇ ÷áËÑ³ïáõóáõÙ</t>
  </si>
  <si>
    <t xml:space="preserve"> -²ÛÉ ÁÝÃ³óÇÏ ¹ñ³Ù³ßÝáñÑÝ»ñ Ñ³Ù³ÛÝùÝ»ñÇÝ </t>
  </si>
  <si>
    <t xml:space="preserve"> -ÀÝÃ³óÇÏ ¹ñ³Ù³ßÝáñÑÝ»ñ å»ï³Ï³Ý ¨ Ñ³Ù³ÛÝù³ÛÇÝ áã ³é¨ïñ³ÛÇÝ Ï³½Ù³Ï»ñåáõÃÛáõÝÝ»ñÇÝ</t>
  </si>
  <si>
    <t xml:space="preserve"> -ÀÝÃ³óÇÏ ¹ñ³Ù³ßÝáñÑÝ»ñ å»ï³Ï³Ý ¨ Ñ³Ù³ÛÝù³ÛÇÝ  ³é¨ïñ³ÛÇÝ Ï³½Ù³Ï»ñåáõÃÛáõÝÝ»ñÇÝ</t>
  </si>
  <si>
    <t>-Այլ ընթացիկ դրամաշնորհներ</t>
  </si>
  <si>
    <t>ՍՈՑԻԱԼԱԿԱՆ ՆՊԱՍՏՆԵՐ ԵՎ ԿԵՆՍԱԹՈՇԱԿՆԵՐ</t>
  </si>
  <si>
    <t>Սոցիալական օգնության դրամական արտահայտությամբ նպաստներ (բյուջեից)</t>
  </si>
  <si>
    <t xml:space="preserve"> -Այլ նպաստներ բյուջեից </t>
  </si>
  <si>
    <t>Հարկեր, պարտադիր վճարներ և տույժեր, որոնք կառավարման տարբեր մակարդակների կողմից կիրառվում են միմյանց նկատմամբ</t>
  </si>
  <si>
    <t xml:space="preserve"> - Այլ հարկեր</t>
  </si>
  <si>
    <t xml:space="preserve"> - Պարտադիր վճարներ</t>
  </si>
  <si>
    <t xml:space="preserve"> -  Այլ ծախսեր</t>
  </si>
  <si>
    <t xml:space="preserve"> -Շենքերի և շինությունների ձեռք բերում</t>
  </si>
  <si>
    <t xml:space="preserve"> -Շենքերի և շինությունների շինարարություն</t>
  </si>
  <si>
    <t xml:space="preserve"> -Շենքերի և շինությունների կապիտալ վերանորոգում</t>
  </si>
  <si>
    <t xml:space="preserve"> -Տրանսպորտային սարքավորումներ</t>
  </si>
  <si>
    <t xml:space="preserve"> -Վարչական սարքավորումներ</t>
  </si>
  <si>
    <t xml:space="preserve"> -Այլ մեքենաներ և սարքավորումներ</t>
  </si>
  <si>
    <t xml:space="preserve"> -àã-ÝÛáõÃ³Ï³Ý ÑÇÙÝ³Ï³Ý ÙÇçáóÝ»ñ</t>
  </si>
  <si>
    <t xml:space="preserve"> -Գեոդեզիական քարտեզագրական ծախսեր</t>
  </si>
  <si>
    <t xml:space="preserve"> -Նախագծահետազոտական ծախսեր</t>
  </si>
  <si>
    <t xml:space="preserve">Բյուջետային ծախսերի տնտեսագիտական դասակարգման հոդվածների անվանումները </t>
  </si>
  <si>
    <t>Աշխատողների աշխատավարձեր և հավելավճարներ</t>
  </si>
  <si>
    <t>Այլ վարձատրություններ</t>
  </si>
  <si>
    <t>Պայմանագրային այլ ծառայությունների ձեռք բերում</t>
  </si>
  <si>
    <t>Այլ մասնագիտական ծառայությունների ձեռք բերում</t>
  </si>
  <si>
    <t>Կապիտալ դրամաշնորհներ պետական հատվածի այլ մակարդակներին</t>
  </si>
  <si>
    <t xml:space="preserve"> -Î³åÇï³É ¹ñ³Ù³ßÝáñÑÝ»ñ å»ï³Ï³Ý Ï³é³í³ñÙ³Ý Ñ³ïí³ÍÇÝ</t>
  </si>
  <si>
    <t xml:space="preserve"> -Î³åÇï³É ëáõµí»ÝóÇ³Ý»ñ Ñ³Ù³ÛÝùÝ»ñÇÝ</t>
  </si>
  <si>
    <t xml:space="preserve"> -²ÛÉ Ï³åÇï³É ¹ñ³Ù³ßÝáñÑÝ»ñ Ñ³Ù³ÛÝùÝ»ñÇÝ </t>
  </si>
  <si>
    <t>Կապիտալ դրամաշնորհներ պետական կառավարման հատվածին</t>
  </si>
  <si>
    <t xml:space="preserve"> -Î³åÇï³É ¹ñ³Ù³ßÝáñÑÝ»ñ å»ï³Ï³Ý ¨ Ñ³Ù³ÛÝù³ÛÇÝ  ³é¨ïñ³ÛÇÝ Ï³½Ù³Ï»ñåáõÃÛáõÝÝ»ñÇÝ</t>
  </si>
  <si>
    <t xml:space="preserve"> -²ÛÉ Ï³åÇï³É ¹ñ³Ù³ßÝáñÑÝ»ñ </t>
  </si>
  <si>
    <t>Սոցիալական ապահովության նպաստներ</t>
  </si>
  <si>
    <t>Այլ նպաստներ բյուջեից</t>
  </si>
  <si>
    <t>Այլ հարկեր</t>
  </si>
  <si>
    <t>Պարտադիր վճարներ</t>
  </si>
  <si>
    <t>ՄԵՔԵՆԱՆԵՐԻ ԵՎ ՍԱՐՔԱՎՈՐՈՒՄՆԵՐԻ ՁԵՌՔ ԲԵՐՈՒՄ, ՊԱՀՊԱՆՈՒՄ ԵՎ ՀԻՄՆԱՆՈՐՈԳՈՒՄ</t>
  </si>
  <si>
    <t>Այլ մեքենաներ և  սարքավորումներ</t>
  </si>
  <si>
    <t>09211900-1</t>
  </si>
  <si>
    <t>շարժիչի յուղեր</t>
  </si>
  <si>
    <t>05</t>
  </si>
  <si>
    <t>Զոհրապի փ,120թ.-ում  շնաբուծարանի կառուցման  տեխնիկական հսկողություն</t>
  </si>
  <si>
    <t>Զոհրապի փ,120թ.-ում  շնաբուծարանի կառուցման հեղինակային հսկողություն</t>
  </si>
  <si>
    <t>05. &lt;&lt;ՀՀ կառավարությանն առընթեր ոստիկանության ստորաբաժանումների կողմից ՀՀ անունից պայմանագրային հիմունքներով պահպանության և անվտանգության գծով իրականացվող ծառայությունների մատուցում&gt;&gt;</t>
  </si>
  <si>
    <t>&lt;&lt;ՀՀ կառավարությանն առընթեր ոստիկանության ստորաբաժանումների կողմից ՀՀ անունից պայմանագրային հիմունքներով պահպանության և անվտանգության գծով իրականացվող ծառայությունների մատուցում&gt;&gt;</t>
  </si>
  <si>
    <t xml:space="preserve">ՀՀ կառավարության </t>
  </si>
  <si>
    <t>N ___   -Ն որոշման</t>
  </si>
  <si>
    <t>ԸՆԹԱՑԻԿ ԾԱԽՍԵՐ</t>
  </si>
  <si>
    <t>18211100-3</t>
  </si>
  <si>
    <t>18331200-5</t>
  </si>
  <si>
    <t>18441100-3</t>
  </si>
  <si>
    <t>18811190-3</t>
  </si>
  <si>
    <t>24911200-1</t>
  </si>
  <si>
    <t>30197631-1</t>
  </si>
  <si>
    <t>35811240-5</t>
  </si>
  <si>
    <t>09132200-2</t>
  </si>
  <si>
    <t>09211110-2</t>
  </si>
  <si>
    <t>09211650-2</t>
  </si>
  <si>
    <t>ՄԱՍ Ա: ՌԱԶՄԱՎԱՐՈՒԹՅԱՆ ԸՆԴՀԱՆՈՒՐ ՆԿԱՐԱԳՐՈՒԹՅՈՒՆ</t>
  </si>
  <si>
    <t>Ø²ê ´: Î³é³í³ñã³Ï³Ý ÑÇÙÝ³ñÏÇ ³ÝÙÇç³Ï³Ý ·áñÍáõÝ»áõÃÛ³Ý ³ñ¹ÛáõÝùÝ»ñÁ</t>
  </si>
  <si>
    <t>â³÷áñáßÇãÝ»ñ</t>
  </si>
  <si>
    <t xml:space="preserve">òàôò²ÜÆÞÜºðÆ   öàöàÊàôÂÚàôÜ                                                                                                                                                                                                        (óáõó³ÝÇßÝ»ñÇ ³í»É³óáõÙÝ»ñÁ </t>
  </si>
  <si>
    <t>àã ýÇÝ³Ýë³Ï³Ý óáõó³ÝÇßÝ»ñ</t>
  </si>
  <si>
    <t>üÇÝ³Ýë³Ï³Ý óáõó³ÝÇßÝ»ñ (Ñ³½. ¹ñ³Ùáí)</t>
  </si>
  <si>
    <t>î³ñÇ</t>
  </si>
  <si>
    <t>Ìñ³·ñ³ÛÇÝ ¹³ëÇãÁ
À 007 ²Ì 02</t>
  </si>
  <si>
    <t xml:space="preserve">ÐÐ áëïÇÏ³ÝáõÃÛ³Ý µÅßÏ³Ï³Ý í³ñãáõÃÛ³Ý Í³é³ÛáõÃÛáõÝÝ»ñÇó û·ïíáÕ ù³Õ³ù³óÇÝ»ñÇ ÑáëåÇï³É³ÛÇÝ µáõÅ ³å³ÑáíáõÙ  </t>
  </si>
  <si>
    <t>Ìñ³·ñ³ÛÇÝ ¹³ëÇãÁ
ê 006 ÎÐ 01</t>
  </si>
  <si>
    <t>ì³ñã³Ï³Ý ë³ñù³íáñáõÙÝÝ»ñ</t>
  </si>
  <si>
    <t>ՄԱՍ Գ: Նախարարի պատասխանատվության ներքո իրականացվող քաղաքականության միջոցառումների և ֆինանսական կառավարման արդյունքների ցուցանիշները</t>
  </si>
  <si>
    <t>1. Քաղաքականության միջոցառումներ</t>
  </si>
  <si>
    <t>1.1 Ծառայություններ</t>
  </si>
  <si>
    <t>Ծրագրային դասիչը
1105 ԱԾ 01</t>
  </si>
  <si>
    <t xml:space="preserve">ՑՈՒՑԱՆԻՇՆԵՐԻ   ՓՈՓՈԽՈՒԹՅՈՒՆ   
(ցուցանիշների ավելացումները բերված են դրական նշանով)                                                                                                                                                                            </t>
  </si>
  <si>
    <t xml:space="preserve"> Ոչ ֆինանսական ցուցանիշներ</t>
  </si>
  <si>
    <t xml:space="preserve"> Ֆինանսական ցուցանիշներ (հազ. դրամով)</t>
  </si>
  <si>
    <t>Մատուցվող ծառայության վրա կատարվող ծախսը 
(հազ. դրամ)</t>
  </si>
  <si>
    <t>Ծրագիրը, որի շրջանակներում իրականացվում է քաղաքականության միջոցառումը`
1105 ԱԾ01 Պետական պահպանություն և անվտանգություն</t>
  </si>
  <si>
    <t>Վերջնական արդյունքի նկարագրությունը`
ՀՀ կառավարության կողմից հաստատված պետական պահպանության և անվտանգության ենթակա, ինչպես նաև իրավաբանական և ֆիզիկական անձանց պատկանող օբյեկտների պահպանության,գույքի և անձի անվտանգության հետ կապված այլ կարգի վճարովի ծառայությունների որակի և արդյունավետության ապահովում</t>
  </si>
  <si>
    <t>Ծառայություն մատուցողի անվանումը`
ՀՀ Ոստիկանություն</t>
  </si>
  <si>
    <t>Ծրագրային դասիչը
1105 ԿՀ 01</t>
  </si>
  <si>
    <t xml:space="preserve">ՑՈՒՑԱՆԻՇՆԵՐԻ   ՓՈՓՈԽՈՒԹՅՈՒՆ 
(ցուցանիշների ավելացումները բերված են դրական նշանով)   </t>
  </si>
  <si>
    <t>Մատուցվող ծառայության վրա կատարվող ծախսը (հազ. դրամ)</t>
  </si>
  <si>
    <t>Ծրագիրը, որի շրջանակներում իրականացվում է քաղաքականության միջոցառումը`
1105 ԿՀ01 Պետական պահպանություն և անվտանգություն</t>
  </si>
  <si>
    <t>Ծրագրային դասիչը
1105 ԿՀ 02</t>
  </si>
  <si>
    <t>Ծրագրային դասիչը
1105 ԿՀ 03</t>
  </si>
  <si>
    <t xml:space="preserve">ՑՈՒՑԱՆԻՇՆԵՐԻ   ՓՈՓՈԽՈՒԹՅՈՒՆ
 (ցուցանիշների ավելացումները բերված են դրական նշանով)   </t>
  </si>
  <si>
    <t>Քանակական`</t>
  </si>
  <si>
    <t>Ծառայություն մատուցողի անվանումը
ՀՀ Ոստիկանություն</t>
  </si>
  <si>
    <t xml:space="preserve">ՑՈՒՑԱՆԻՇՆԵՐԻ   ՓՈՓՈԽՈՒԹՅՈՒՆ  
(ցուցանիշների ավելացումները բերված են դրական նշանով)   </t>
  </si>
  <si>
    <t>Առաջին
 կիսամյակ</t>
  </si>
  <si>
    <t>Քանակական, որից</t>
  </si>
  <si>
    <t>Այլ վարչական սարքավորումներ</t>
  </si>
  <si>
    <t>Մատուցվող ծառայության վրա կատարվող ծախսը 
(հազար դրամ)</t>
  </si>
  <si>
    <t>Գործառական դասիչը</t>
  </si>
  <si>
    <t>(Բաժին/Խումբ /Դաս)</t>
  </si>
  <si>
    <t>(հազ. դրամ)</t>
  </si>
  <si>
    <t>ԱԾ01</t>
  </si>
  <si>
    <t>ՀՀ պետական կառավարման մարմինների և կազմակերպությունների , շենքերի և շինությունների, ինչպես նաև կարևորագույն օբյեկտների  պահպանություն</t>
  </si>
  <si>
    <t>Ծրագրի նկարագրությունը</t>
  </si>
  <si>
    <t xml:space="preserve">Պայմանագրային հիմունքներով ՀՀ կառավարության կողմից հաստատված պետական պահպանության և անվտանգության ենթակա, ինչպոս նաև իրավաբանական և ֆիզիկական անձանց պատկանող օբյեկտների պահպանության,գույքի և անձի անվտանգության հետ կապված այլ կարգի վճարովի ծառայությունների մատուցում,ՀՀ տարացքում երկաթուղային տրանսպորտով տեղափոխվող բեռների, մարդատար և էլեկտրական գնացքների ուղեկցում և հասարակական կարգի պահպանության ապահովում, ինչպես նաև կայարանների վարչական շենքերի պահպանություն: </t>
  </si>
  <si>
    <t>Վերջնական արդյունքի նկարագրությունը</t>
  </si>
  <si>
    <t>ՀՀ կառավարության կողմից հաստատված պետական պահպանության և անվտանգության ենթակա, ինչպես նաև իրավաբանական և ֆիզիկական անձանց պատկանող օբյեկտների պահպանության,գույքի և անձի անվտանգության հետ կապված այլ կարգի վճարովի ծառայությունների որակի և արդյունավետության ապահովում</t>
  </si>
  <si>
    <t>Մատուցվող ծառայության նկարագրությունը</t>
  </si>
  <si>
    <t>Ծառայություն մատուցողի անվանումը</t>
  </si>
  <si>
    <t>ՀՀ Ոստիկանություն</t>
  </si>
  <si>
    <t xml:space="preserve">Ծրագիր/Քաղաքականության միջոցառում
</t>
  </si>
  <si>
    <t>(Բաժին/Խումբ/Դաս)</t>
  </si>
  <si>
    <t>ՀԱՆՐՈՒԹՅԱՆ ԿՈՂՄԻՑ ՕԳՏԱԳՈՐԾՎՈՂ ՈՉ ՖԻՆԱՆՍԱԿԱՆ ԱԿՏԻՎՆԵՐ</t>
  </si>
  <si>
    <t>ՀՀ ոստիկանություն</t>
  </si>
  <si>
    <t xml:space="preserve">Ոչ ֆինանսական ակտիվների գծով միջոցառումներ </t>
  </si>
  <si>
    <t>Ակտիվի նկարագրությունը</t>
  </si>
  <si>
    <t>Ծրագիրը (ծրագրերը), որին (որոնց) առնչվում է ակտիվը</t>
  </si>
  <si>
    <t xml:space="preserve">Տրանսպորտային սարքավորումներ   </t>
  </si>
  <si>
    <t xml:space="preserve">1105 ԿՀ03 Պետական պահպանություն և անվտանգություն  </t>
  </si>
  <si>
    <t xml:space="preserve">Վարչական սարքավորումներ  </t>
  </si>
  <si>
    <t xml:space="preserve">1105 ԿՀ04 Պետական պահպանություն և անվտանգություն  </t>
  </si>
  <si>
    <t>Վերջնական արդյունքի նկարագրությունը`
ՀՀ ոստիկանության ՊՊԳՎ ՀՄՊ վարչության ծառայողական շների պահպանման պայմանների բարելավում, ոստիկանական հակմակարգի ապակենտրոնացում</t>
  </si>
  <si>
    <t xml:space="preserve">Վերջնական արդյունքի նկարագրությունը
ՀՀ ոստիկանության ավտոպարկի թարմացում և գործառույթների արդյունավետության բարելավում         </t>
  </si>
  <si>
    <t>Գրասենյակային սարքավորումներ</t>
  </si>
  <si>
    <t>Վերջնական արդյունքի նկարագրությունը
ՀՀ ոսստիկանության ստորաբաժանումների և ՊՊԳՎ ստորաբաժանումների աշխատանքային պայմանների բարելավում, տեխնիկական հագեցվածության ապահովում</t>
  </si>
  <si>
    <t>Ծրագիրը, որի շրջանակներում իրականացվում է քաղաքականության միջոցառումը
1105 ԿՀ03 Պետական պահպանություն և անվտանգություն</t>
  </si>
  <si>
    <t>Շենքերի և շինություններ շինարարություն</t>
  </si>
  <si>
    <t>1105 ԿՀ01 Ծառայողական շների պահպանման պայմանների բարելավում, ոստիկանական հակմակարգի ապակենտրոնացում</t>
  </si>
  <si>
    <t>ՀՀ ԿԱՌԱՎԱՐՈՒԹՅԱՆՆ ԱՌԸՆԹԵՐ ՀՀ ՈՍՏԻԿԱՆՈՒԹՅՈՒՆ</t>
  </si>
  <si>
    <t xml:space="preserve"> ՀՀ կառավարությանն առընթեր ՀՀ ոստիկանություն</t>
  </si>
  <si>
    <t xml:space="preserve">ՀՀ  կառավարությանն առընթեր ոստիկանության ստորաբաժանումների կողմից ՀՀ անունից պայմանագրային հիմունքներով պահպանության և անվտանգության գծով իրականացվող ծառայությունների մատուցում </t>
  </si>
  <si>
    <t>ՀՀ կառավարությանն առընթեր ՀՀ ոստիկանություն (հասարակական կարգի պահպանության և անվտանգության ծրագիր)</t>
  </si>
  <si>
    <t>ՀՀ Ո ՊՊԳՎ ՀՄՊ վարչության նոր շնաբուծարանի կառուցում, հեղինակային և տեխնիկական հսկողություն</t>
  </si>
  <si>
    <t>Ծրագրային դասիչը
1105 ԿՀ 04</t>
  </si>
  <si>
    <t>Ծրագիրը, որի շրջանակներում իրականացվում է քաղաքականության միջոցառումը
1105 ԿՀ04 Պետական պահպանություն և անվտանգություն</t>
  </si>
  <si>
    <t>մետոկլոպրամիդ a03fa01</t>
  </si>
  <si>
    <t>հատակի մածիկ,  հատակի փայլեցման և մակերևույթի պահպանման համար</t>
  </si>
  <si>
    <t>համակարգիչ ամբողջը մեկում</t>
  </si>
  <si>
    <t>30211280-1</t>
  </si>
  <si>
    <t>լրակազմ</t>
  </si>
  <si>
    <t xml:space="preserve"> -Գույքի և սարքավորումների վարձակալություն</t>
  </si>
  <si>
    <t>18211100-4</t>
  </si>
  <si>
    <t>18211100-5</t>
  </si>
  <si>
    <t>18331200-7</t>
  </si>
  <si>
    <t>18421120-3</t>
  </si>
  <si>
    <t>18441100-5</t>
  </si>
  <si>
    <t>35811170-1</t>
  </si>
  <si>
    <t>համազգեստ</t>
  </si>
  <si>
    <t>38111130-1</t>
  </si>
  <si>
    <t>նավիգացիայի և տեղանքի որոշման գլոբալ համակարգեր (gps կամ համարժեք)</t>
  </si>
  <si>
    <t>ՊԸ</t>
  </si>
  <si>
    <t>32431100-1</t>
  </si>
  <si>
    <t>գլոբալ ցանց</t>
  </si>
  <si>
    <t>Կառավարման մարմինների գործունեության հետևանքով առաջացած վնասվածքների կամ վնասների վերականգնում</t>
  </si>
  <si>
    <t xml:space="preserve"> - Կառավարման մարմինների գործունեության հետևանքով առաջացած վնասվածքների կամ վնասների վերականգնում</t>
  </si>
  <si>
    <t>ծաղկային կոմպոզիցիաներ</t>
  </si>
  <si>
    <t>72411100-2</t>
  </si>
  <si>
    <t>50111190-1</t>
  </si>
  <si>
    <t>ավտոմեքենաների  գունագրաֆիկ  ձևավորման  ծառայություններ</t>
  </si>
  <si>
    <t>73432100-1</t>
  </si>
  <si>
    <t>Նյութական արժեքների գնահատում</t>
  </si>
  <si>
    <t>80511100-1</t>
  </si>
  <si>
    <t>Աշխատակիցների վերապատրաստման ծառայություններ</t>
  </si>
  <si>
    <t>Շենքերի և կառույցների ընթացիկ 
նորոգում և պահպանում</t>
  </si>
  <si>
    <t>45461100-1</t>
  </si>
  <si>
    <t>շենքերի, շինությունների ընթացիկ նորոգման աշխատանքներ</t>
  </si>
  <si>
    <t>50331230-1</t>
  </si>
  <si>
    <t>ավտոմեքենաների վերանորոգման  ծառայություններ</t>
  </si>
  <si>
    <t>հաղորդակցման և կապի միջոցների նորոգման ծառայություններ</t>
  </si>
  <si>
    <t>Գրասենյակային նյութեր և հագուստ</t>
  </si>
  <si>
    <t>16000</t>
  </si>
  <si>
    <t>18231200-1</t>
  </si>
  <si>
    <t>կիսաշրջազգեստներ</t>
  </si>
  <si>
    <t>18231600-1</t>
  </si>
  <si>
    <t>սվիտերներ</t>
  </si>
  <si>
    <t>18231600-3</t>
  </si>
  <si>
    <t>18331200-8</t>
  </si>
  <si>
    <t>18331200-9</t>
  </si>
  <si>
    <t>18331200-10</t>
  </si>
  <si>
    <t>18331200-11</t>
  </si>
  <si>
    <t>600</t>
  </si>
  <si>
    <t>18441100-6</t>
  </si>
  <si>
    <t>18441100-7</t>
  </si>
  <si>
    <t>18821300-1</t>
  </si>
  <si>
    <t>մարզական կոշիկներ</t>
  </si>
  <si>
    <t>30192150-1</t>
  </si>
  <si>
    <t xml:space="preserve">կնիք </t>
  </si>
  <si>
    <t>30192152-1</t>
  </si>
  <si>
    <t>կնիք ավտոմատ կլոր</t>
  </si>
  <si>
    <t>30197230-3</t>
  </si>
  <si>
    <t>թղթապանակ</t>
  </si>
  <si>
    <t>թղթապանակ,թելով, թղթյա</t>
  </si>
  <si>
    <t>30199281-1</t>
  </si>
  <si>
    <t xml:space="preserve">ծրար </t>
  </si>
  <si>
    <t>14000</t>
  </si>
  <si>
    <t>35811180-1</t>
  </si>
  <si>
    <t>հատուկ հանդերձանք և պարագաներ</t>
  </si>
  <si>
    <t>35811180-2</t>
  </si>
  <si>
    <t>35811180-3</t>
  </si>
  <si>
    <t>35811180-4</t>
  </si>
  <si>
    <t>35811180-5</t>
  </si>
  <si>
    <t>35811180-6</t>
  </si>
  <si>
    <t>35811180-7</t>
  </si>
  <si>
    <t>35811180-8</t>
  </si>
  <si>
    <t>35811180-9</t>
  </si>
  <si>
    <t>35811180-10</t>
  </si>
  <si>
    <t>35811180-11</t>
  </si>
  <si>
    <t>35811180-12</t>
  </si>
  <si>
    <t>35811180-13</t>
  </si>
  <si>
    <t>35811180-14</t>
  </si>
  <si>
    <t>35811180-15</t>
  </si>
  <si>
    <t>35811180-16</t>
  </si>
  <si>
    <t>35811180-17</t>
  </si>
  <si>
    <t>շարժիչի յուղ, սինթետիկ</t>
  </si>
  <si>
    <t>հակասառիչ հեղուկ` A դասի կոնցենտրանտ,  A-40 դասի` 40 C աստիճան սառման ջերմաստիճանով,A-65 դասի` 65 C սառման ջերմաստիճանով</t>
  </si>
  <si>
    <t>34911150-2</t>
  </si>
  <si>
    <t>հիդրավլիկ համակարգերում և այլ նպատակներով օգտագործվող յուղեր</t>
  </si>
  <si>
    <t xml:space="preserve"> զանազան պահեստամասեր</t>
  </si>
  <si>
    <t>վիտամիններ</t>
  </si>
  <si>
    <t>թիամին (թիամինի հիդրոքսիդ), ռիբոֆլավին (ռիբոֆլավինի նատրիումական ֆոսֆատ), պիրիդօքսին (պիրիդօքսինի հիդրոքլորիդ), նիկոտինամիդ A11EX</t>
  </si>
  <si>
    <t>կաղամբ մաքրած</t>
  </si>
  <si>
    <t>18311190-1</t>
  </si>
  <si>
    <t>խալաթներ</t>
  </si>
  <si>
    <t>31531500-1</t>
  </si>
  <si>
    <t>ցերեկային լամպեր 60սմ</t>
  </si>
  <si>
    <t>31531600-1</t>
  </si>
  <si>
    <t>ցերեկային լամպեր 120սմ</t>
  </si>
  <si>
    <t>37421100-1</t>
  </si>
  <si>
    <t xml:space="preserve">պատերին բարձրանալու սարքեր </t>
  </si>
  <si>
    <t>մարմնամարզության  գորգեր</t>
  </si>
  <si>
    <t>45221142-2</t>
  </si>
  <si>
    <t>34111100-1</t>
  </si>
  <si>
    <t>մարդատար մեքենաներ</t>
  </si>
  <si>
    <t>տպիչ սարք, բազմաֆունկցիոնալ, A4, 23էջ /րոպե արագության</t>
  </si>
  <si>
    <t>35111130-1</t>
  </si>
  <si>
    <t>32551160-1</t>
  </si>
  <si>
    <t>համակարգիչ՝ ամբողջը մեկում</t>
  </si>
  <si>
    <t xml:space="preserve"> ռադիոկայաններ</t>
  </si>
  <si>
    <t xml:space="preserve"> կրակմարիչներ</t>
  </si>
  <si>
    <t xml:space="preserve"> հեռախոսային սարքեր</t>
  </si>
  <si>
    <t>Աճեցվող ակտիվներ</t>
  </si>
  <si>
    <t>շներ</t>
  </si>
  <si>
    <t xml:space="preserve"> -Աճեցվող ակտիվներ</t>
  </si>
  <si>
    <t>Թվով 2 ոստիկանական հենակետերի կառուցման տեխնիկական հսկողություն</t>
  </si>
  <si>
    <t>Արտաբյուջետային հաշվի ելքերի ֆինանսավորմանն ուղղվող 2016 թվականի արտաբյուջետային միջոցների տարեսկզբի ազատ մնացորդի միջոցներ</t>
  </si>
  <si>
    <t>N    -Ն որոշման</t>
  </si>
  <si>
    <t>2016 թվականի _________-ի</t>
  </si>
  <si>
    <t>2016 թվականի __________ -ի</t>
  </si>
  <si>
    <t>Հավելված N 6
 ՀՀ կառավարության
2016 թվականի --------------- ի
N -----  -Ն որոշման</t>
  </si>
  <si>
    <t>ՀՀ կառավարության 
2016 թվականի _______-ի
N        -Ն որոշման</t>
  </si>
  <si>
    <t>ՀՀ կառավարության 
2016 թվականի _____ -ի
N        -Ն որոշման</t>
  </si>
  <si>
    <t>2016 Բյուջե</t>
  </si>
  <si>
    <t>Աշխատակազմի մասնագիտական զարգացման ծառայություններ</t>
  </si>
  <si>
    <t>ՀՀ ոստիկանության Շիրակի մարզային վարչության Կումայրիի բաժնի վարչական շենքի շինարարություն</t>
  </si>
  <si>
    <t>Վերջնական արդյունքի նկարագրությունը
Երևանում հետախույզ-պահնորդական շների բուծման և վարժեցման ժամանակակից կենտրոնի ստեղծում</t>
  </si>
  <si>
    <t>Նախատեսվում է ՀՀ ոստիկանության  Պետական պահպանության գլխավոր վարչության հատուկ մասնագիտացված պահպանության վարչության հաշվեկշռում հաշվառվող ծառայողական շների համար նոր շնաբուծարանի կառուցում , հեղինակային և տեխնիկական հսկողություն, ինչպես նաև ՀՀ ոստիկանության Շիրակի մարզային վարչության Կումայրիի բաժնի վարչական շենքի շինարարության 2016թ.-ի մասնաբաժնի ապահովման համար:</t>
  </si>
  <si>
    <t xml:space="preserve">Նախատեսվում է ձեռքբերել համակարգչային սարքավորումներ, կապի միջոցներ, անվտանգությունն ապահովող այլ սարքավորումներ և  էլեկտրական պարագաներ   </t>
  </si>
  <si>
    <t>Նախատեսվում է ՀՀ ոստիկանության շնաբուծարանի համար թվով 6 հետախույզ-պահնորդական շների ձեռքբերում</t>
  </si>
  <si>
    <t>ԿՀ 04</t>
  </si>
  <si>
    <t>71351540-1</t>
  </si>
  <si>
    <t>71351540-2</t>
  </si>
  <si>
    <t>98111140-1</t>
  </si>
  <si>
    <t>98111140-2</t>
  </si>
  <si>
    <t>50111130-2</t>
  </si>
  <si>
    <t>18211100-2</t>
  </si>
  <si>
    <t>18231600-2</t>
  </si>
  <si>
    <t>18311210-2</t>
  </si>
  <si>
    <t>18331200-4</t>
  </si>
  <si>
    <t>18331200-6</t>
  </si>
  <si>
    <t>18421120-2</t>
  </si>
  <si>
    <t>18441100-4</t>
  </si>
  <si>
    <t>18811190-4</t>
  </si>
  <si>
    <t>35811190-3</t>
  </si>
  <si>
    <t>03121210-1</t>
  </si>
  <si>
    <t>24951310-2</t>
  </si>
  <si>
    <t>37531290-1</t>
  </si>
  <si>
    <t>30211280-2</t>
  </si>
  <si>
    <t>31151120-2</t>
  </si>
  <si>
    <t>32341330-1</t>
  </si>
  <si>
    <t>ՊԵՏԱԿԱՆ ԲՅՈՒՋԵԻ ԵԿԱՄՈՒՏՆԵՐԸ</t>
  </si>
  <si>
    <t>Բաժնի N</t>
  </si>
  <si>
    <t>Խմբի N</t>
  </si>
  <si>
    <t>Դասի N</t>
  </si>
  <si>
    <t>ԾԱՌԱՅՈՒԹՅՈՒՆՆԵՐԻ ԵՎ ԱՊՐԱՆՔՆԵՐԻ ՁԵՌՔԲԵՐՈՒՄ</t>
  </si>
  <si>
    <t xml:space="preserve">Բյուջետային ծախսերի գործառական դասակարգման բաժինների, խմբերի և դասերի, ֆինանսավորող ծրագրերի, դրանք իրականացնող մարմինների և տնտեսագիտական դասակարգման հոդվածի անվանումները </t>
  </si>
  <si>
    <t>Ծրագրի N</t>
  </si>
  <si>
    <t>բաժին</t>
  </si>
  <si>
    <t>խումբ</t>
  </si>
  <si>
    <t>դաս</t>
  </si>
  <si>
    <t>Այլ եկամուտներ, ընդամենը</t>
  </si>
  <si>
    <t>5.9</t>
  </si>
  <si>
    <t>Արտաբյուջետային միջոցներ՝ այդ թվում</t>
  </si>
  <si>
    <t>Պայմանագրային հիմունքներով ՀՀ կառավարության կողմից հաստատված պետական պահպանության և անվտանգության ենթակա, ինչպոս նաև իրավաբանական և ֆիզիկական անձանց պատկանող օբյեկտների պահպանության,գույքի և անձի անվտանգության հետ կապված այլ կարգի վճարովի ծառայությունների մատուցում</t>
  </si>
  <si>
    <t xml:space="preserve">1105 ԿՀ02 Պետական պահպանություն և անվտանգություն  </t>
  </si>
  <si>
    <t>4222</t>
  </si>
  <si>
    <t>4231</t>
  </si>
  <si>
    <t>4233</t>
  </si>
  <si>
    <t>4234</t>
  </si>
  <si>
    <t>4237</t>
  </si>
  <si>
    <t>4239</t>
  </si>
  <si>
    <t>4241</t>
  </si>
  <si>
    <t>4251</t>
  </si>
  <si>
    <t>4252</t>
  </si>
  <si>
    <t>4261</t>
  </si>
  <si>
    <t>4264</t>
  </si>
  <si>
    <t>4267</t>
  </si>
  <si>
    <t>4269</t>
  </si>
  <si>
    <t>5112</t>
  </si>
  <si>
    <t>5121</t>
  </si>
  <si>
    <t>5122</t>
  </si>
  <si>
    <t>5131</t>
  </si>
  <si>
    <t>65311100-1</t>
  </si>
  <si>
    <t>65311100-2</t>
  </si>
  <si>
    <t>65311100-3</t>
  </si>
  <si>
    <t>65311100-4</t>
  </si>
  <si>
    <t>էլեկտրականության բաշխում</t>
  </si>
  <si>
    <t>34141150-1</t>
  </si>
  <si>
    <t>հատուկ նշանակության մեքենաներ</t>
  </si>
  <si>
    <t>09211110-3</t>
  </si>
  <si>
    <t>09211120-2</t>
  </si>
  <si>
    <t>փոխանցման տուփի յուղ, ավտոմատ</t>
  </si>
  <si>
    <t xml:space="preserve"> սննդի հետ կապված էլետրական կենցաղային տեխնիկա</t>
  </si>
  <si>
    <t>39711350-1</t>
  </si>
  <si>
    <t>39711100-1</t>
  </si>
  <si>
    <t>էլեկտրական ջեռոցներ</t>
  </si>
  <si>
    <t>հակահրդեհային սարքեր</t>
  </si>
  <si>
    <t xml:space="preserve"> մսաղաց</t>
  </si>
  <si>
    <t>39711280-1</t>
  </si>
  <si>
    <t>09211420-1</t>
  </si>
  <si>
    <t xml:space="preserve"> բազմաֆունկցիոնալ մարզասարքեր</t>
  </si>
  <si>
    <t>37431370-1</t>
  </si>
  <si>
    <t>Անվանումը`  
Տրանսպորտային սարքավորումներ   
Նկարագրություն`
Նախատեսվում է ձեռք բերել թվով 1 մարդատար մեքենա և թվով 4 հատուկ նշանակության մեքենաներ</t>
  </si>
  <si>
    <t xml:space="preserve">Անվանումը`  
ՀՀ պետական կառավարման մարմինների և կազմակերպությունների, շենքերի և շինությունների, ինչպես նաև կարևորագույն օբյեկտների  պահպանություն
Նկարագրություն`
Պայմանագրային հիմունքներով ՀՀ կառավարության կողմից հաստատված պետական պահպանության և անվտանգության ենթակա, ինչպես նաև իրավաբանական և ֆիզիկական անձանց պատկանող օբյեկտների պահպանության, գույքի և անձի անվտանգության հետ կապված այլ կարգի վճարովի ծառայությունների մատուցում, ՀՀ տարածքում երկաթուղային տրանսպորտով տեղափոխվող բեռների, մարդատար և էլեկտրական գնացքների ուղեկցում և հասարակական կարգի պահպանության ապահովում, ինչպես նաև կայարանների վարչական շենքերի պահպանություն: </t>
  </si>
  <si>
    <t>Անվանումը`  
Շենքերի և շինությունների շինարարություն
Նկարագրություն`
Նախատեսվում է ՀՀ ոստիկանության  Պետական պահպանության գլխավոր վարչության հատուկ մասնագիտացված պահպանության վարչության հաշվեկշռում հաշվառվող ծառայողական շների համար նոր շնաբուծարանի կառուցման ինչպես նաև ՀՀ ոստիկանության Շիրակի մարզային վարչության Կումայրիի բաժնի վարչական շենքի շինարարության 2016թ.-ի մասնաբաժնի ապահովման համար:</t>
  </si>
  <si>
    <t>Ծրագիրը, որի շրջանակներում իրականացվում է քաղաքականության միջոցառումը
1105 ԿՀ02 Պետական պահպանություն և անվտանգություն</t>
  </si>
  <si>
    <t xml:space="preserve">Անվանումը`  
Վարչական սարքավորումներ    
Նկարագրություն`
Նախատեսվում է ձեռքբերել համակարգչային սարքավորումներ, կապի միջոցներ, անվտանգությունն ապահովող այլ սարքավորումներ և  էլեկտրական պարագաներ  </t>
  </si>
  <si>
    <t>Անվանումը`  
Աճեցվող ակտիվներ
Նկարագրություն`
Նախատեսվում է ՀՀ ոստիկանության շնաբուծարանի համար թվով 6 հետախույզ-պահնորդական շների ձեռքբերման համար</t>
  </si>
  <si>
    <t xml:space="preserve">Նախատեսվում է ձեռքբերել թվով 1 մարդատար մեքենա և 4 հատուկ նշանակության մեքենաներ   </t>
  </si>
  <si>
    <t>&lt;&lt;ՀԱՅԱՍՏԱՆԻ ՀԱՆՐԱՊԵՏՈՒԹՅԱՆ 2016 ԹՎԱԿԱՆԻ ՊԵՏԱԿԱՆ ԲՅՈՒՋԵԻ ՄԱՍԻՆ&gt;&gt; ՀՀ ՕՐԵՆՔԻ 2-ՐԴ ՀՈԴՎԱԾԻ ԱՂՅՈՒՍԱԿԻ ՑՈՒՑԱՆԻՇՆԵՐՈՒՄ ԿԱՏԱՐՎՈՂ ՓՈՓՈԽՈՒԹՅՈՒՆՆԵՐԸ</t>
  </si>
  <si>
    <t>&lt;&lt;ՀԱՅՍՏԱՆԻ ՀԱՆՐԱՊԵՏՈՒԹՅԱՆ 2016 ԹՎԱԿԱՆԻ ՊԵՏԱԿԱՆ ԲՅՈՒՋԵԻ ՄԱՍԻՆ&gt;&gt; ՀՀ ՕՐԵՆՔԻ 3-ՐԴ ՀՈԴՎԱԾԻ ԱՂՅՈՒՍԱԿԻ, N 4 ՀԱՎԵԼՎԱԾԻ N 1 ԱՂՅՈՒՍԱԿԻ ԵՎ ՀՀ ԿԱՌԱՎԱՐՈՒԹՅԱՆ 2015 ԹՎԱԿԱՆԻ ԴԵԿՏԵՄԲԵՐԻ 24-Ի N 1555-Ն ՈՐՈՇՄԱՆ N 1 ՀԱՎԵԼՎԱԾԻ N 1 ԱՂՅՈՒՍԱԿԻ ՑՈՒՑԱՆԻՇՆԵՐՈՒՄ ԿԱՏԱՐՎՈՂ ՓՈՓՈԽՈՒԹՅՈՒՆՆԵՐԸ ԵՎ ԼՐԱՑՈՒՄՆԵՐԸ</t>
  </si>
  <si>
    <t>&lt;&lt;ՀԱՅԱՍՏԱՆԻ ՀԱՆՐԱՊԵՏՈՒԹՅԱՆ 2016 ԹՎԱԿԱՆԻ ՊԵՏԱԿԱՆ ԲՅՈՒՋԵԻ ՄԱՍԻՆ&gt;&gt; ՀՀ ՕՐԵՆՔԻ 6-ՐԴ ՀՈԴՎԱԾԻ ԱՂՅՈՒՍԱԿԻ ԵՎ ՀՀ ԿԱՌԱՎԱՐՈՒԹՅԱՆ 2015 ԹՎԱԿԱՆԻ ԴԵԿՏԵՄԲԵՐԻ 24-Ի N 1555-Ն ՈՐՈՇՄԱՆ N 2 ՀԱՎԵԼՎԱԾԻ ՑՈՒՑԱՆԻՇՆԵՐՈՒՄ ԿԱՏԱՐՎՈՂ ՓՈՓՈԽՈՒԹՅՈՒՆՆԵՐԸ</t>
  </si>
  <si>
    <t>&lt;&lt;ՀԱՅԱՍՏԱՆԻ ՀԱՆՐԱՊԵՏՈՒԹՅԱՆ 2016 ԹՎԱԿԱՆԻ ՊԵՏԱԿԱՆ ԲՅՈՒՋԵԻ ՄԱՍԻՆ&gt;&gt; ՀՀ ՕՐԵՆՔԻ 7-ՐԴ ՀՈԴՎԱԾԻ ԱՂՅՈՒՍԱԿԻ ԵՎ ՀՀ ԿԱՌԱՎԱՐՈՒԹՅԱՆ 2015 ԹՎԱԿԱՆԻ ԴԵԿՏԵՄԲԵՐԻ 24-Ի N 1555-Ն ՈՐՈՇՄԱՆ N 3 ՀԱՎԵԼՎԱԾԻ ՑՈՒՑԱՆԻՇՆԵՐՈՒՄ ԿԱՏԱՐՎՈՂ ՓՈՓՈԽՈՒԹՅՈՒՆՆԵՐԸ</t>
  </si>
  <si>
    <t>Հավելված N 5</t>
  </si>
  <si>
    <t>&lt;&lt;ՀԱՅԱՍՏԱՆԻ ՀԱՆՐԱՊԵՏՈՒԹՅԱՆ 2016 ԹՎԱԿԱՆԻ ՊԵՏԱԿԱՆ ԲՅՈՒՋԵԻ ՄԱՍԻՆ&gt;&gt; ՀՀ ՕՐԵՆՔԻ 8-ՐԴ ՀՈԴՎԱԾԻ ԱՂՅՈՒՍԱԿԻ ՑՈՒՑԱՆԻՇՆԵՐՈՒՄ ԵՎ  ՀՀ ԿԱՌԱՎԱՐՈՒԹՅԱՆ 2015 ԹՎԱԿԱՆԻ ԴԵԿՏԵՄԲԵՐԻ 24-Ի N 1555-Ն ՈՐՈՇՄԱՆ N 4 ՀԱՎԵԼՎԱԾԻ ՑՈՒՑԱՆԻՇՆԵՐՈՒՄ ԿԱՏԱՐՎՈՂ ՓՈՓՈԽՈՒԹՅՈՒՆՆԵՐԸ</t>
  </si>
  <si>
    <t>ՀԱՅԱՍՏԱՆԻ ՀԱՆՐԱՊԵՏՈՒԹՅԱՆ ԿԱՌԱՎԱՐՈՒԹՅԱՆՆ ԱՌԸՆԹԵՐ ՈՍՏԻԿԱՆՈՒԹՅԱՆ «ՀՀ ԿԱՌԱՎԱՐՈՒԹՅԱՆՆ ԱՌԸՆԹԵՐ ՈՍՏԻԿԱՆՈՒԹՅԱՆ ՍՏՈՐԱԲԱԺԱՆՈՒՄՆԵՐԻ ԿՈՂՄԻՑ ՀՀ ԱՆՈՒՆԻՑ ՊԱՅՄԱՆԱԳՐԱՅԻՆ ՀԻՄՈՒՆՔՆԵՐՈՎ ՊԱՀՊԱՆՈՒԹՅԱՆ ԵՎ ԱՆՎՏԱՆԳՈՒԹՅԱՆ ԳԾՈՎ ԻՐԱԿԱՆԱՑՎՈՂ ԾԱՌԱՅՈՒԹՅՈՒՆՆԵՐԻ ՄԱՏՈՒՑՈՒՄ» ԾՐԱԳՐԻ ԱՐՏԱԲՅՈՒՋԵՏԱՅԻՆ ՀԱՇՎԻ ՄԻՋՈՑՆԵՐԻ 2016 ԹՎԱԿԱՆԻ ԾԱԽՍՄԱՆ ՆԱԽԱՀԱՇՎԻ ՑՈՒՑԱՆԻՇՆԵՐԸ, ԻՆՉՊԵՍ ՆԱԵՎ  &lt;&lt;ՀԱՅԱՍՏԱՆԻ ՀԱՆՐԱՊԵՏՈՒԹՅԱՆ 2016 ԹՎԱԿԱՆԻ ՊԵՏԱԿԱՆ ԲՅՈՒՋԵԻ ՄԱՍԻՆ&gt;&gt; ՀՀ ՕՐԵՆՔԻ N 1 ՀԱՎԵԼՎԱԾՈՒՄ ԵՎ ՀՀ ԿԱՌԱՎԱՐՈՒԹՅԱՆ 2015 ԹՎԱԿԱՆԻ ԴԵԿՏԵՄԲԵՐԻ 24-Ի N 1555-Ն ՈՐՈՇՄԱՆ N 5 ՀԱՎԵԼՎԱԾՈՒՄ ԿԱՏԱՐՎՈՂ ՓՈՓՈԽՈՒԹՅՈՒՆՆԵՐԸ ԵՎ ԼՐԱՑՈՒՄՆԵՐԸ</t>
  </si>
  <si>
    <t>&lt;&lt;ՀԱՅԱՍՏԱՆԻ ՀԱՆՐԱՊԵՏՈՒԹՅԱՆ 2016 ԹՎԱԿԱՆԻ ՊԵՏԱԿԱՆ ԲՅՈՒՋԵԻ ՄԱՍԻՆ&gt;&gt; ՀՀ ՕՐԵՆՔԻ N 1 ՀԱՎԵԼՎԱԾԻ N 13 ԱՂՅՈՒՍԱԿՈՒՄ ԿԱՏԱՐՎՈՂ ՓՈՓՈԽՈՒԹՅՈՒՆՆԵՐԸ ԵՎ  ԼՐԱՑՈՒՄՆԵՐԸ</t>
  </si>
  <si>
    <t>ՀՀ ԿԱՌԱՎԱՐՈՒԹՅԱՆ 2015 ԹՎԱԿԱՆԻ ԴԵԿՏԵՄԲԵՐԻ 24-Ի N 1555 ՈՐՈՇՄԱՆ N 5 ՀԱՎԵԼՎԱԾԻ N 12 ԱՂՅՈՒՍԱԿՈՒՄ ԿԱՏԱՐՎՈՂ ՓՈՓՈԽՈՒԹՅՈՒՆՆԵՐԸ ԵՎ ԼՐԱՑՈՒՄՆԵՐԸ</t>
  </si>
  <si>
    <t>«ՀԱՅԱՍՏԱՆԻ ՀԱՆՐԱՊԵՏՈՒԹՅԱՆ 2016 ԹՎԱԿԱՆԻ ՊԵՏԱԿԱՆ ԲՅՈՒՋԵԻ ՄԱՍԻՆ» ՀՀ  ՕՐԵՆՔԻ N 1 ՀԱՎԵԼՎԱԾԻ N 16 ԱՂՅՈՒՍԱԿՈՒՄ ԿԱՏԱՐՎՈՂ ԼՐԱՑՈՒՄՆԵՐԸ</t>
  </si>
  <si>
    <t>ՀՀ ԿԱՌԱՎԱՐՈՒԹՅԱՆ 2015 ԹՎԱԿԱՆԻ ԴԵԿՏԵՄԲԵՐԻ 24-Ի N 1555-Ն ՈՐՈՇՄԱՆ N 6 ՀԱՎԵԼՎԱԾԻ ՑՈՒՑԱՆԻՇՆԵՐՈՒՄ ԿԱՏԱՐՎՈՂ ՓՈՓՈԽՈՒԹՅՈՒՆՆԵՐ</t>
  </si>
  <si>
    <t>ՀԱՅԱՍՏԱՆԻ ՀԱՆՐԱՊԵՏՈՒԹՅԱՆ ԿԱՌԱՎԱՐՈՒԹՅԱՆ 2015 ԹՎԱԿԱՆԻ ԴԵԿՏԵՄԲԵՐԻ 24-Ի N 1555-Ն ՈՐՈՇՄԱՆ N 12 ՀԱՎԵԼՎԱԾԻ ՑՈՒՑԱՆԻՇՆԵՐՈՒՄ ԿԱՏԱՐՎՈՂ ԼՐԱՑՈՒՄՆԵՐԸ</t>
  </si>
  <si>
    <t>ՀԱՅԱՍՏԱՆԻ ՀԱՆՐԱՊԵՏՈՒԹՅԱՆ ԿԱՌԱՎԱՐՈՒԹՅԱՆ 2015 ԹՎԱԿԱՆԻ ԴԵԿՏԵՄԲԵՐԻ 24-Ի N 1555-Ն ՈՐՈՇՄԱՆ N 11 ՀԱՎԵԼՎԱԾԻ N 11.39 ԱՂՅՈՒՍԱԿՈՒՄ ԿԱՏԱՐՎՈՂ ԼՐԱՑՈՒՄՆԵՐԸ</t>
  </si>
  <si>
    <t>ՀԱՅԱՍՏԱՆԻ ՀԱՆՐԱՊԵՏՈՒԹՅԱՆ ԿԱՌԱՎԱՐՈՒԹՅԱՆ 2015 ԹՎԱԿԱՆԻ ԴԵԿՏԵՄԲԵՐԻ 24-Ի N 1555-Ն ՈՐՈՇՄԱՆ N 11 ՀԱՎԵԼՎԱԾԻ N 12 ԱՂՅՈՒՍԱԿՈՒՄ ՀՀ ԿԱՌԱՎԱՐՈՒԹՅԱՆՆ ԱՌԸՆԹԵՐ ՀՀ ՈՍՏԻԿԱՆՈՒԹՅԱՆ ՄԱՍՈՎ ԿԱՏԱՐՎՈՂ ԼՐԱՑՈՒՄՆԵՐԸ</t>
  </si>
  <si>
    <t>03322100-1</t>
  </si>
  <si>
    <t>ներկրայացուցչական ծառայությունների հետ կապված ծախսեր</t>
  </si>
  <si>
    <t>98391190-1</t>
  </si>
  <si>
    <t>98391190-2</t>
  </si>
  <si>
    <t>5.9.6</t>
  </si>
  <si>
    <t>ՄԵ</t>
  </si>
  <si>
    <t>Այլ շենքերի, շինությունների շինարարություն /ՀՀ ոստիկանության Շիրակի մարզային վարչության Կումայրիի բաժնի վարչական շենք/</t>
  </si>
  <si>
    <t>Զոհրապի փ,120թ.-ում շնաբուծարանի  կառուցում, տեխնիկական և հեղինակային հսկողություն</t>
  </si>
  <si>
    <t>98391160-1</t>
  </si>
  <si>
    <t>ներկայացուցչական, արարողակարգային ծառայություններ</t>
  </si>
  <si>
    <t>65211100-1</t>
  </si>
  <si>
    <t>գազի բաշխում</t>
  </si>
  <si>
    <t>09132200-3</t>
  </si>
</sst>
</file>

<file path=xl/styles.xml><?xml version="1.0" encoding="utf-8"?>
<styleSheet xmlns="http://schemas.openxmlformats.org/spreadsheetml/2006/main">
  <numFmts count="12">
    <numFmt numFmtId="43" formatCode="_(* #,##0.00_);_(* \(#,##0.00\);_(* &quot;-&quot;??_);_(@_)"/>
    <numFmt numFmtId="164" formatCode="_-* #,##0.00\ _դ_ր_._-;\-* #,##0.00\ _դ_ր_._-;_-* &quot;-&quot;??\ _դ_ր_._-;_-@_-"/>
    <numFmt numFmtId="165" formatCode="_-* #,##0.00_р_._-;\-* #,##0.00_р_._-;_-* &quot;-&quot;??_р_._-;_-@_-"/>
    <numFmt numFmtId="166" formatCode="#,##0.0"/>
    <numFmt numFmtId="167" formatCode="_(* #,##0.0_);_(* \(#,##0.0\);_(* &quot;-&quot;??_);_(@_)"/>
    <numFmt numFmtId="168" formatCode="_-* #,##0.0_р_._-;\-* #,##0.0_р_._-;_-* &quot;-&quot;??_р_._-;_-@_-"/>
    <numFmt numFmtId="169" formatCode="0.0"/>
    <numFmt numFmtId="170" formatCode="#,##0.0_);\(#,##0.0\)"/>
    <numFmt numFmtId="171" formatCode="_-* #,##0.0_р_._-;\-* #,##0.0_р_._-;_-* &quot;-&quot;?_р_._-;_-@_-"/>
    <numFmt numFmtId="172" formatCode="_(* #,##0.000_);_(* \(#,##0.000\);_(* &quot;-&quot;??_);_(@_)"/>
    <numFmt numFmtId="173" formatCode="_-* #,##0.0\ _р_._-;\-* #,##0.0\ _р_._-;_-* &quot;-&quot;?\ _р_._-;_-@_-"/>
    <numFmt numFmtId="174" formatCode="#,##0.000"/>
  </numFmts>
  <fonts count="69">
    <font>
      <sz val="10"/>
      <name val="Arial"/>
      <charset val="204"/>
    </font>
    <font>
      <sz val="10"/>
      <name val="Arial"/>
      <family val="2"/>
    </font>
    <font>
      <sz val="10"/>
      <name val="Arial Armenian"/>
      <family val="2"/>
    </font>
    <font>
      <sz val="10"/>
      <name val="Times Armenian"/>
      <family val="1"/>
    </font>
    <font>
      <sz val="10"/>
      <name val="Arial Armenian"/>
      <family val="2"/>
    </font>
    <font>
      <sz val="8"/>
      <name val="Arial"/>
      <family val="2"/>
      <charset val="204"/>
    </font>
    <font>
      <sz val="10"/>
      <name val="Arial Armenian"/>
      <family val="2"/>
    </font>
    <font>
      <sz val="10"/>
      <name val="Star"/>
    </font>
    <font>
      <sz val="9"/>
      <name val="Arial Armenian"/>
      <family val="2"/>
    </font>
    <font>
      <sz val="10"/>
      <name val="Arial"/>
      <family val="2"/>
      <charset val="204"/>
    </font>
    <font>
      <sz val="10"/>
      <color indexed="8"/>
      <name val="MS Sans Serif"/>
      <family val="2"/>
      <charset val="204"/>
    </font>
    <font>
      <sz val="11"/>
      <color indexed="8"/>
      <name val="Times Armenian"/>
      <family val="2"/>
    </font>
    <font>
      <sz val="11"/>
      <color indexed="9"/>
      <name val="Times Armenian"/>
      <family val="2"/>
    </font>
    <font>
      <sz val="11"/>
      <color indexed="20"/>
      <name val="Times Armenian"/>
      <family val="2"/>
    </font>
    <font>
      <b/>
      <sz val="11"/>
      <color indexed="52"/>
      <name val="Times Armenian"/>
      <family val="2"/>
    </font>
    <font>
      <b/>
      <sz val="11"/>
      <color indexed="9"/>
      <name val="Times Armenian"/>
      <family val="2"/>
    </font>
    <font>
      <i/>
      <sz val="11"/>
      <color indexed="23"/>
      <name val="Times Armenian"/>
      <family val="2"/>
    </font>
    <font>
      <sz val="11"/>
      <color indexed="17"/>
      <name val="Times Armenian"/>
      <family val="2"/>
    </font>
    <font>
      <b/>
      <sz val="15"/>
      <color indexed="56"/>
      <name val="Times Armenian"/>
      <family val="2"/>
    </font>
    <font>
      <b/>
      <sz val="13"/>
      <color indexed="56"/>
      <name val="Times Armenian"/>
      <family val="2"/>
    </font>
    <font>
      <b/>
      <sz val="11"/>
      <color indexed="56"/>
      <name val="Times Armenian"/>
      <family val="2"/>
    </font>
    <font>
      <sz val="11"/>
      <color indexed="62"/>
      <name val="Times Armenian"/>
      <family val="2"/>
    </font>
    <font>
      <sz val="11"/>
      <color indexed="52"/>
      <name val="Times Armenian"/>
      <family val="2"/>
    </font>
    <font>
      <sz val="11"/>
      <color indexed="60"/>
      <name val="Times Armenian"/>
      <family val="2"/>
    </font>
    <font>
      <sz val="10"/>
      <name val="Arial"/>
      <family val="2"/>
      <charset val="204"/>
    </font>
    <font>
      <b/>
      <sz val="11"/>
      <color indexed="63"/>
      <name val="Times Armenian"/>
      <family val="2"/>
    </font>
    <font>
      <b/>
      <sz val="18"/>
      <color indexed="56"/>
      <name val="Cambria"/>
      <family val="2"/>
    </font>
    <font>
      <b/>
      <sz val="11"/>
      <color indexed="8"/>
      <name val="Times Armenian"/>
      <family val="2"/>
    </font>
    <font>
      <sz val="11"/>
      <color indexed="10"/>
      <name val="Times Armenian"/>
      <family val="2"/>
    </font>
    <font>
      <b/>
      <sz val="10"/>
      <name val="GHEA Mariam"/>
      <family val="3"/>
    </font>
    <font>
      <sz val="10"/>
      <name val="GHEA Mariam"/>
      <family val="3"/>
    </font>
    <font>
      <sz val="8"/>
      <name val="GHEA Mariam"/>
      <family val="3"/>
    </font>
    <font>
      <sz val="9"/>
      <name val="GHEA Mariam"/>
      <family val="3"/>
    </font>
    <font>
      <b/>
      <sz val="9"/>
      <name val="GHEA Mariam"/>
      <family val="3"/>
    </font>
    <font>
      <sz val="10"/>
      <color indexed="10"/>
      <name val="GHEA Mariam"/>
      <family val="3"/>
    </font>
    <font>
      <b/>
      <sz val="10"/>
      <color indexed="8"/>
      <name val="GHEA Mariam"/>
      <family val="3"/>
    </font>
    <font>
      <sz val="11"/>
      <name val="GHEA Mariam"/>
      <family val="3"/>
    </font>
    <font>
      <b/>
      <u/>
      <sz val="10"/>
      <name val="GHEA Mariam"/>
      <family val="3"/>
    </font>
    <font>
      <i/>
      <sz val="9"/>
      <name val="GHEA Mariam"/>
      <family val="3"/>
    </font>
    <font>
      <sz val="10"/>
      <name val="Arial"/>
      <family val="2"/>
      <charset val="204"/>
    </font>
    <font>
      <b/>
      <sz val="10"/>
      <name val="GHEA Grapalat"/>
      <family val="3"/>
    </font>
    <font>
      <sz val="10"/>
      <name val="GHEA Grapalat"/>
      <family val="3"/>
    </font>
    <font>
      <sz val="10"/>
      <name val="Arial"/>
      <family val="2"/>
    </font>
    <font>
      <sz val="8"/>
      <color indexed="81"/>
      <name val="Times Armenian"/>
      <family val="1"/>
    </font>
    <font>
      <sz val="8"/>
      <name val="GHEA Grapalat"/>
      <family val="3"/>
    </font>
    <font>
      <b/>
      <sz val="12"/>
      <name val="GHEA Grapalat"/>
      <family val="3"/>
    </font>
    <font>
      <sz val="12"/>
      <name val="GHEA Grapalat"/>
      <family val="3"/>
    </font>
    <font>
      <b/>
      <sz val="12"/>
      <color indexed="8"/>
      <name val="GHEA Grapalat"/>
      <family val="3"/>
    </font>
    <font>
      <sz val="12"/>
      <color indexed="8"/>
      <name val="GHEA Grapalat"/>
      <family val="3"/>
    </font>
    <font>
      <i/>
      <sz val="12"/>
      <name val="GHEA Grapalat"/>
      <family val="3"/>
    </font>
    <font>
      <u/>
      <sz val="12"/>
      <color indexed="8"/>
      <name val="GHEA Grapalat"/>
      <family val="3"/>
    </font>
    <font>
      <sz val="11"/>
      <color indexed="8"/>
      <name val="GHEA Grapalat"/>
      <family val="3"/>
    </font>
    <font>
      <u/>
      <sz val="12"/>
      <name val="GHEA Grapalat"/>
      <family val="3"/>
    </font>
    <font>
      <b/>
      <sz val="11"/>
      <color indexed="8"/>
      <name val="GHEA Grapalat"/>
      <family val="3"/>
    </font>
    <font>
      <b/>
      <sz val="11"/>
      <name val="GHEA Grapalat"/>
      <family val="3"/>
    </font>
    <font>
      <sz val="9"/>
      <name val="GHEA Grapalat"/>
      <family val="3"/>
    </font>
    <font>
      <b/>
      <sz val="12"/>
      <color indexed="10"/>
      <name val="GHEA Grapalat"/>
      <family val="3"/>
    </font>
    <font>
      <sz val="10"/>
      <name val="Arial"/>
      <family val="2"/>
    </font>
    <font>
      <sz val="8"/>
      <name val="Arial"/>
      <family val="2"/>
    </font>
    <font>
      <b/>
      <sz val="8"/>
      <color indexed="81"/>
      <name val="Tahoma"/>
      <family val="2"/>
    </font>
    <font>
      <sz val="8"/>
      <color indexed="81"/>
      <name val="Tahoma"/>
      <family val="2"/>
    </font>
    <font>
      <b/>
      <sz val="9"/>
      <color indexed="81"/>
      <name val="Tahoma"/>
      <family val="2"/>
    </font>
    <font>
      <sz val="9"/>
      <color indexed="81"/>
      <name val="Tahoma"/>
      <family val="2"/>
    </font>
    <font>
      <sz val="12"/>
      <color indexed="9"/>
      <name val="GHEA Grapalat"/>
      <family val="3"/>
    </font>
    <font>
      <b/>
      <sz val="12"/>
      <color indexed="9"/>
      <name val="GHEA Grapalat"/>
      <family val="3"/>
    </font>
    <font>
      <sz val="10"/>
      <name val="Arial"/>
      <family val="2"/>
    </font>
    <font>
      <sz val="10"/>
      <color indexed="8"/>
      <name val="MS Sans Serif"/>
      <family val="2"/>
    </font>
    <font>
      <sz val="10"/>
      <color indexed="8"/>
      <name val="Arial Armenian"/>
      <family val="2"/>
    </font>
    <font>
      <sz val="10"/>
      <color indexed="8"/>
      <name val="GHEA Grapalat"/>
      <family val="3"/>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49"/>
        <bgColor indexed="64"/>
      </patternFill>
    </fill>
    <fill>
      <patternFill patternType="solid">
        <fgColor theme="0"/>
        <bgColor indexed="64"/>
      </patternFill>
    </fill>
    <fill>
      <patternFill patternType="solid">
        <fgColor rgb="FFFFFF00"/>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bottom style="hair">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79">
    <xf numFmtId="0" fontId="0" fillId="0" borderId="0"/>
    <xf numFmtId="0" fontId="1"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165"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0" fontId="6" fillId="0" borderId="0" applyFont="0" applyFill="0" applyBorder="0" applyAlignment="0" applyProtection="0"/>
    <xf numFmtId="43" fontId="6" fillId="0" borderId="0" applyFont="0" applyFill="0" applyBorder="0" applyAlignment="0" applyProtection="0"/>
    <xf numFmtId="165" fontId="9" fillId="0" borderId="0" applyFont="0" applyFill="0" applyBorder="0" applyAlignment="0" applyProtection="0"/>
    <xf numFmtId="165" fontId="39" fillId="0" borderId="0" applyFont="0" applyFill="0" applyBorder="0" applyAlignment="0" applyProtection="0"/>
    <xf numFmtId="171" fontId="42" fillId="0" borderId="0" applyFont="0" applyFill="0" applyBorder="0" applyAlignment="0" applyProtection="0"/>
    <xf numFmtId="165" fontId="65" fillId="0" borderId="0" applyFont="0" applyFill="0" applyBorder="0" applyAlignment="0" applyProtection="0"/>
    <xf numFmtId="165" fontId="4"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7" borderId="1" applyNumberFormat="0" applyAlignment="0" applyProtection="0"/>
    <xf numFmtId="0" fontId="22" fillId="0" borderId="6" applyNumberFormat="0" applyFill="0" applyAlignment="0" applyProtection="0"/>
    <xf numFmtId="0" fontId="23" fillId="22" borderId="0" applyNumberFormat="0" applyBorder="0" applyAlignment="0" applyProtection="0"/>
    <xf numFmtId="0" fontId="9" fillId="0" borderId="0"/>
    <xf numFmtId="0" fontId="6" fillId="0" borderId="0"/>
    <xf numFmtId="0" fontId="2" fillId="0" borderId="0"/>
    <xf numFmtId="0" fontId="2" fillId="0" borderId="0"/>
    <xf numFmtId="0" fontId="24" fillId="0" borderId="0"/>
    <xf numFmtId="0" fontId="9" fillId="0" borderId="0"/>
    <xf numFmtId="0" fontId="9" fillId="0" borderId="0"/>
    <xf numFmtId="0" fontId="42" fillId="0" borderId="0"/>
    <xf numFmtId="0" fontId="66" fillId="0" borderId="0"/>
    <xf numFmtId="0" fontId="4" fillId="0" borderId="0"/>
    <xf numFmtId="0" fontId="4" fillId="0" borderId="0"/>
    <xf numFmtId="0" fontId="2" fillId="0" borderId="0"/>
    <xf numFmtId="0" fontId="10" fillId="0" borderId="0"/>
    <xf numFmtId="0" fontId="6" fillId="0" borderId="0"/>
    <xf numFmtId="0" fontId="8" fillId="0" borderId="0"/>
    <xf numFmtId="0" fontId="3" fillId="0" borderId="0"/>
    <xf numFmtId="0" fontId="3" fillId="0" borderId="0">
      <alignment vertical="center"/>
    </xf>
    <xf numFmtId="0" fontId="7" fillId="0" borderId="0"/>
    <xf numFmtId="0" fontId="11" fillId="23" borderId="7" applyNumberFormat="0" applyFont="0" applyAlignment="0" applyProtection="0"/>
    <xf numFmtId="0" fontId="25" fillId="20" borderId="8" applyNumberFormat="0" applyAlignment="0" applyProtection="0"/>
    <xf numFmtId="9" fontId="6"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0" fontId="42" fillId="0" borderId="0"/>
    <xf numFmtId="0" fontId="10" fillId="0" borderId="0"/>
    <xf numFmtId="172" fontId="42" fillId="0" borderId="0" applyFont="0" applyFill="0" applyBorder="0" applyAlignment="0" applyProtection="0"/>
    <xf numFmtId="165" fontId="42" fillId="0" borderId="0" applyFont="0" applyFill="0" applyBorder="0" applyAlignment="0" applyProtection="0"/>
    <xf numFmtId="165" fontId="57" fillId="0" borderId="0" applyFont="0" applyFill="0" applyBorder="0" applyAlignment="0" applyProtection="0"/>
    <xf numFmtId="0" fontId="66" fillId="0" borderId="0"/>
    <xf numFmtId="0" fontId="9" fillId="0" borderId="0"/>
  </cellStyleXfs>
  <cellXfs count="743">
    <xf numFmtId="0" fontId="0" fillId="0" borderId="0" xfId="0"/>
    <xf numFmtId="0" fontId="30" fillId="0" borderId="0" xfId="0" applyFont="1"/>
    <xf numFmtId="0" fontId="30" fillId="0" borderId="0" xfId="0" applyFont="1" applyAlignment="1">
      <alignment vertical="center"/>
    </xf>
    <xf numFmtId="0" fontId="30" fillId="0" borderId="0" xfId="0" applyFont="1" applyFill="1" applyBorder="1" applyAlignment="1">
      <alignment horizontal="center" vertical="center"/>
    </xf>
    <xf numFmtId="0" fontId="30" fillId="0" borderId="0" xfId="0" applyFont="1" applyFill="1" applyBorder="1"/>
    <xf numFmtId="0" fontId="30" fillId="0" borderId="0" xfId="0" applyFont="1" applyFill="1"/>
    <xf numFmtId="167" fontId="30" fillId="0" borderId="0" xfId="0" applyNumberFormat="1" applyFont="1" applyFill="1" applyBorder="1"/>
    <xf numFmtId="43" fontId="30" fillId="0" borderId="0" xfId="0" applyNumberFormat="1" applyFont="1" applyFill="1" applyBorder="1"/>
    <xf numFmtId="0" fontId="30" fillId="0" borderId="0" xfId="0" applyFont="1" applyFill="1" applyAlignment="1">
      <alignment wrapText="1"/>
    </xf>
    <xf numFmtId="0" fontId="30" fillId="0" borderId="0" xfId="0" applyFont="1" applyBorder="1" applyAlignment="1">
      <alignment wrapText="1"/>
    </xf>
    <xf numFmtId="0" fontId="30" fillId="0" borderId="0" xfId="0" applyFont="1" applyFill="1" applyAlignment="1">
      <alignment horizontal="center" vertical="center"/>
    </xf>
    <xf numFmtId="49" fontId="30" fillId="0" borderId="10" xfId="0" applyNumberFormat="1" applyFont="1" applyFill="1" applyBorder="1" applyAlignment="1">
      <alignment horizontal="center" wrapText="1"/>
    </xf>
    <xf numFmtId="0" fontId="30" fillId="0" borderId="10" xfId="0" applyFont="1" applyFill="1" applyBorder="1" applyAlignment="1">
      <alignment wrapText="1"/>
    </xf>
    <xf numFmtId="49" fontId="29" fillId="0" borderId="11" xfId="0" applyNumberFormat="1" applyFont="1" applyFill="1" applyBorder="1" applyAlignment="1">
      <alignment wrapText="1"/>
    </xf>
    <xf numFmtId="49" fontId="29" fillId="0" borderId="11" xfId="0" applyNumberFormat="1" applyFont="1" applyFill="1" applyBorder="1" applyAlignment="1">
      <alignment horizontal="center" wrapText="1"/>
    </xf>
    <xf numFmtId="0" fontId="37" fillId="0" borderId="11" xfId="0" applyFont="1" applyFill="1" applyBorder="1" applyAlignment="1">
      <alignment wrapText="1"/>
    </xf>
    <xf numFmtId="167" fontId="29" fillId="0" borderId="11" xfId="29" applyNumberFormat="1" applyFont="1" applyFill="1" applyBorder="1"/>
    <xf numFmtId="49" fontId="30" fillId="0" borderId="10" xfId="0" applyNumberFormat="1" applyFont="1" applyFill="1" applyBorder="1" applyAlignment="1">
      <alignment wrapText="1"/>
    </xf>
    <xf numFmtId="167" fontId="30" fillId="0" borderId="10" xfId="29" applyNumberFormat="1" applyFont="1" applyFill="1" applyBorder="1"/>
    <xf numFmtId="0" fontId="30" fillId="0" borderId="11" xfId="0" applyFont="1" applyFill="1" applyBorder="1" applyAlignment="1">
      <alignment horizontal="left" wrapText="1"/>
    </xf>
    <xf numFmtId="0" fontId="30" fillId="0" borderId="11" xfId="0" applyFont="1" applyFill="1" applyBorder="1" applyAlignment="1">
      <alignment wrapText="1"/>
    </xf>
    <xf numFmtId="0" fontId="37" fillId="0" borderId="10" xfId="0" applyFont="1" applyFill="1" applyBorder="1" applyAlignment="1">
      <alignment wrapText="1"/>
    </xf>
    <xf numFmtId="167" fontId="29" fillId="0" borderId="10" xfId="29" applyNumberFormat="1" applyFont="1" applyFill="1" applyBorder="1"/>
    <xf numFmtId="49" fontId="30" fillId="0" borderId="10" xfId="0" applyNumberFormat="1" applyFont="1" applyFill="1" applyBorder="1"/>
    <xf numFmtId="49" fontId="30" fillId="0" borderId="10" xfId="0" applyNumberFormat="1" applyFont="1" applyFill="1" applyBorder="1" applyAlignment="1">
      <alignment horizontal="center"/>
    </xf>
    <xf numFmtId="166" fontId="30" fillId="0" borderId="0" xfId="0" applyNumberFormat="1" applyFont="1" applyFill="1" applyAlignment="1">
      <alignment wrapText="1"/>
    </xf>
    <xf numFmtId="49" fontId="29" fillId="0" borderId="0" xfId="49" applyNumberFormat="1" applyFont="1" applyFill="1" applyAlignment="1">
      <alignment horizontal="center" vertical="center" wrapText="1"/>
    </xf>
    <xf numFmtId="170" fontId="29" fillId="0" borderId="0" xfId="49" applyNumberFormat="1" applyFont="1" applyFill="1" applyAlignment="1">
      <alignment vertical="center" wrapText="1"/>
    </xf>
    <xf numFmtId="0" fontId="32" fillId="0" borderId="0" xfId="49" applyFont="1" applyFill="1" applyAlignment="1">
      <alignment vertical="center"/>
    </xf>
    <xf numFmtId="170" fontId="29" fillId="0" borderId="0" xfId="49" applyNumberFormat="1" applyFont="1" applyFill="1" applyAlignment="1">
      <alignment horizontal="center" vertical="center" wrapText="1"/>
    </xf>
    <xf numFmtId="0" fontId="33" fillId="0" borderId="0" xfId="49" applyFont="1" applyFill="1" applyAlignment="1">
      <alignment vertical="center"/>
    </xf>
    <xf numFmtId="0" fontId="32" fillId="0" borderId="12" xfId="49" applyFont="1" applyFill="1" applyBorder="1" applyAlignment="1">
      <alignment vertical="center" wrapText="1"/>
    </xf>
    <xf numFmtId="0" fontId="32" fillId="0" borderId="0" xfId="49" applyFont="1" applyFill="1" applyBorder="1" applyAlignment="1">
      <alignment vertical="center"/>
    </xf>
    <xf numFmtId="49" fontId="29" fillId="0" borderId="0" xfId="49" applyNumberFormat="1" applyFont="1" applyFill="1" applyBorder="1" applyAlignment="1">
      <alignment horizontal="center" vertical="center" wrapText="1"/>
    </xf>
    <xf numFmtId="0" fontId="32" fillId="0" borderId="0" xfId="49" applyFont="1" applyFill="1" applyBorder="1" applyAlignment="1">
      <alignment vertical="center" wrapText="1"/>
    </xf>
    <xf numFmtId="170" fontId="29" fillId="0" borderId="0" xfId="49" applyNumberFormat="1" applyFont="1" applyFill="1" applyBorder="1" applyAlignment="1">
      <alignment horizontal="center" vertical="center" wrapText="1"/>
    </xf>
    <xf numFmtId="170" fontId="30" fillId="0" borderId="0" xfId="49" applyNumberFormat="1" applyFont="1" applyFill="1" applyBorder="1" applyAlignment="1">
      <alignment horizontal="center" vertical="center" wrapText="1"/>
    </xf>
    <xf numFmtId="0" fontId="32" fillId="0" borderId="0" xfId="49" applyFont="1" applyFill="1" applyAlignment="1">
      <alignment vertical="center" wrapText="1"/>
    </xf>
    <xf numFmtId="170" fontId="30" fillId="0" borderId="0" xfId="49" applyNumberFormat="1" applyFont="1" applyFill="1" applyAlignment="1">
      <alignment horizontal="center" vertical="center" wrapText="1"/>
    </xf>
    <xf numFmtId="170" fontId="30" fillId="0" borderId="13" xfId="49" applyNumberFormat="1" applyFont="1" applyFill="1" applyBorder="1" applyAlignment="1">
      <alignment horizontal="center" vertical="center" wrapText="1"/>
    </xf>
    <xf numFmtId="49" fontId="38" fillId="24" borderId="14" xfId="0" applyNumberFormat="1" applyFont="1" applyFill="1" applyBorder="1" applyAlignment="1">
      <alignment horizontal="center" vertical="center"/>
    </xf>
    <xf numFmtId="49" fontId="38" fillId="24" borderId="10" xfId="0" applyNumberFormat="1" applyFont="1" applyFill="1" applyBorder="1" applyAlignment="1">
      <alignment horizontal="center" vertical="center"/>
    </xf>
    <xf numFmtId="0" fontId="30" fillId="0" borderId="0" xfId="58" applyFont="1" applyAlignment="1">
      <alignment vertical="center"/>
    </xf>
    <xf numFmtId="0" fontId="36" fillId="0" borderId="0" xfId="58" applyFont="1" applyAlignment="1">
      <alignment vertical="center"/>
    </xf>
    <xf numFmtId="0" fontId="30" fillId="0" borderId="0" xfId="58" applyFont="1" applyBorder="1" applyAlignment="1">
      <alignment vertical="center"/>
    </xf>
    <xf numFmtId="0" fontId="30" fillId="0" borderId="0" xfId="57" applyFont="1" applyAlignment="1">
      <alignment vertical="center"/>
    </xf>
    <xf numFmtId="166" fontId="30" fillId="0" borderId="0" xfId="57" applyNumberFormat="1" applyFont="1" applyAlignment="1">
      <alignment vertical="center"/>
    </xf>
    <xf numFmtId="0" fontId="36" fillId="0" borderId="0" xfId="61" applyFont="1" applyAlignment="1">
      <alignment horizontal="center" vertical="center" wrapText="1"/>
    </xf>
    <xf numFmtId="0" fontId="36" fillId="0" borderId="0" xfId="61" applyFont="1" applyBorder="1" applyAlignment="1">
      <alignment horizontal="center" vertical="center" wrapText="1"/>
    </xf>
    <xf numFmtId="0" fontId="36" fillId="0" borderId="10" xfId="61" applyFont="1" applyBorder="1" applyAlignment="1">
      <alignment horizontal="center" vertical="center" wrapText="1"/>
    </xf>
    <xf numFmtId="0" fontId="36" fillId="0" borderId="10" xfId="61" applyFont="1" applyBorder="1" applyAlignment="1">
      <alignment vertical="center" wrapText="1"/>
    </xf>
    <xf numFmtId="0" fontId="31" fillId="0" borderId="10" xfId="61" applyFont="1" applyBorder="1" applyAlignment="1">
      <alignment horizontal="center" vertical="center" wrapText="1"/>
    </xf>
    <xf numFmtId="0" fontId="31" fillId="0" borderId="15" xfId="61" applyFont="1" applyBorder="1" applyAlignment="1">
      <alignment horizontal="center" vertical="center" wrapText="1"/>
    </xf>
    <xf numFmtId="167" fontId="36" fillId="0" borderId="15" xfId="29" applyNumberFormat="1" applyFont="1" applyBorder="1" applyAlignment="1">
      <alignment horizontal="center" vertical="center" wrapText="1"/>
    </xf>
    <xf numFmtId="0" fontId="30" fillId="0" borderId="0" xfId="59" applyFont="1" applyFill="1" applyAlignment="1">
      <alignment vertical="center" wrapText="1"/>
    </xf>
    <xf numFmtId="0" fontId="31" fillId="0" borderId="0" xfId="59" applyFont="1" applyFill="1" applyAlignment="1">
      <alignment vertical="center" wrapText="1"/>
    </xf>
    <xf numFmtId="0" fontId="30" fillId="0" borderId="0" xfId="63" applyFont="1" applyFill="1" applyAlignment="1">
      <alignment horizontal="center" vertical="center" wrapText="1"/>
    </xf>
    <xf numFmtId="0" fontId="30" fillId="0" borderId="0" xfId="0" applyFont="1" applyAlignment="1"/>
    <xf numFmtId="0" fontId="30" fillId="0" borderId="0" xfId="0" applyFont="1" applyAlignment="1">
      <alignment vertical="center" wrapText="1"/>
    </xf>
    <xf numFmtId="0" fontId="30" fillId="0" borderId="0" xfId="0" applyFont="1" applyBorder="1" applyAlignment="1">
      <alignment vertical="center"/>
    </xf>
    <xf numFmtId="0" fontId="30" fillId="0" borderId="16" xfId="0" applyFont="1" applyBorder="1" applyAlignment="1">
      <alignment vertical="center"/>
    </xf>
    <xf numFmtId="168" fontId="30" fillId="0" borderId="17" xfId="35" applyNumberFormat="1" applyFont="1" applyBorder="1" applyAlignment="1">
      <alignment vertical="center"/>
    </xf>
    <xf numFmtId="165" fontId="30" fillId="0" borderId="0" xfId="35" applyFont="1" applyAlignment="1">
      <alignment vertical="center"/>
    </xf>
    <xf numFmtId="0" fontId="30" fillId="0" borderId="17" xfId="0" applyFont="1" applyBorder="1" applyAlignment="1">
      <alignment vertical="center"/>
    </xf>
    <xf numFmtId="49" fontId="38" fillId="24" borderId="21" xfId="0" applyNumberFormat="1" applyFont="1" applyFill="1" applyBorder="1" applyAlignment="1">
      <alignment horizontal="center" vertical="center"/>
    </xf>
    <xf numFmtId="49" fontId="38" fillId="24" borderId="11" xfId="0" applyNumberFormat="1" applyFont="1" applyFill="1" applyBorder="1" applyAlignment="1">
      <alignment horizontal="center" vertical="center"/>
    </xf>
    <xf numFmtId="0" fontId="32" fillId="0" borderId="22" xfId="49" applyFont="1" applyFill="1" applyBorder="1" applyAlignment="1">
      <alignment vertical="center" wrapText="1"/>
    </xf>
    <xf numFmtId="0" fontId="32" fillId="0" borderId="10" xfId="49" applyFont="1" applyFill="1" applyBorder="1" applyAlignment="1">
      <alignment vertical="center" wrapText="1"/>
    </xf>
    <xf numFmtId="49" fontId="38" fillId="24" borderId="24" xfId="0" applyNumberFormat="1" applyFont="1" applyFill="1" applyBorder="1" applyAlignment="1">
      <alignment horizontal="center" vertical="center"/>
    </xf>
    <xf numFmtId="49" fontId="38" fillId="24" borderId="12" xfId="0" applyNumberFormat="1" applyFont="1" applyFill="1" applyBorder="1" applyAlignment="1">
      <alignment horizontal="center" vertical="center"/>
    </xf>
    <xf numFmtId="0" fontId="32" fillId="24" borderId="11" xfId="0" applyFont="1" applyFill="1" applyBorder="1" applyAlignment="1">
      <alignment horizontal="center" vertical="center" wrapText="1"/>
    </xf>
    <xf numFmtId="0" fontId="41" fillId="0" borderId="0" xfId="0" applyFont="1" applyFill="1" applyAlignment="1">
      <alignment horizontal="right"/>
    </xf>
    <xf numFmtId="0" fontId="41" fillId="0" borderId="0" xfId="0" applyFont="1"/>
    <xf numFmtId="0" fontId="41" fillId="0" borderId="0" xfId="0" applyFont="1" applyFill="1" applyAlignment="1">
      <alignment horizontal="center"/>
    </xf>
    <xf numFmtId="0" fontId="44" fillId="0" borderId="0" xfId="0" applyFont="1" applyFill="1" applyAlignment="1">
      <alignment wrapText="1"/>
    </xf>
    <xf numFmtId="0" fontId="40" fillId="0" borderId="0" xfId="0" applyFont="1" applyBorder="1" applyAlignment="1">
      <alignment wrapText="1"/>
    </xf>
    <xf numFmtId="0" fontId="45" fillId="0" borderId="0" xfId="0" applyFont="1" applyBorder="1" applyAlignment="1">
      <alignment horizontal="center" wrapText="1"/>
    </xf>
    <xf numFmtId="0" fontId="46" fillId="0" borderId="0" xfId="0" applyFont="1" applyBorder="1" applyAlignment="1">
      <alignment horizontal="center" wrapText="1"/>
    </xf>
    <xf numFmtId="0" fontId="41" fillId="0" borderId="0" xfId="0" applyFont="1" applyBorder="1"/>
    <xf numFmtId="0" fontId="46" fillId="0" borderId="28" xfId="0" applyFont="1" applyBorder="1" applyAlignment="1">
      <alignment horizontal="center" vertical="center" wrapText="1"/>
    </xf>
    <xf numFmtId="0" fontId="46" fillId="0" borderId="29" xfId="0" applyFont="1" applyBorder="1" applyAlignment="1">
      <alignment horizontal="center" vertical="center" wrapText="1"/>
    </xf>
    <xf numFmtId="166" fontId="41" fillId="0" borderId="0" xfId="0" applyNumberFormat="1" applyFont="1"/>
    <xf numFmtId="0" fontId="46" fillId="0" borderId="0" xfId="0" applyFont="1"/>
    <xf numFmtId="0" fontId="46" fillId="0" borderId="0" xfId="0" applyFont="1" applyAlignment="1"/>
    <xf numFmtId="0" fontId="46" fillId="0" borderId="10" xfId="0" applyFont="1" applyBorder="1" applyAlignment="1">
      <alignment horizontal="center" vertical="center"/>
    </xf>
    <xf numFmtId="0" fontId="46" fillId="0" borderId="0" xfId="0" applyFont="1" applyFill="1"/>
    <xf numFmtId="0" fontId="46" fillId="0" borderId="0" xfId="0" applyFont="1" applyFill="1" applyAlignment="1">
      <alignment wrapText="1"/>
    </xf>
    <xf numFmtId="49" fontId="46" fillId="0" borderId="14" xfId="0" applyNumberFormat="1" applyFont="1" applyFill="1" applyBorder="1" applyAlignment="1">
      <alignment wrapText="1"/>
    </xf>
    <xf numFmtId="49" fontId="46" fillId="0" borderId="10" xfId="0" applyNumberFormat="1" applyFont="1" applyFill="1" applyBorder="1" applyAlignment="1">
      <alignment wrapText="1"/>
    </xf>
    <xf numFmtId="49" fontId="46" fillId="0" borderId="10" xfId="0" applyNumberFormat="1" applyFont="1" applyFill="1" applyBorder="1" applyAlignment="1">
      <alignment horizontal="center" wrapText="1"/>
    </xf>
    <xf numFmtId="0" fontId="46" fillId="24" borderId="0" xfId="0" applyFont="1" applyFill="1" applyBorder="1" applyAlignment="1">
      <alignment horizontal="center" wrapText="1"/>
    </xf>
    <xf numFmtId="0" fontId="46" fillId="0" borderId="30" xfId="0" applyFont="1" applyBorder="1" applyAlignment="1">
      <alignment horizontal="center" vertical="center" wrapText="1"/>
    </xf>
    <xf numFmtId="0" fontId="48" fillId="0" borderId="10" xfId="49" applyFont="1" applyFill="1" applyBorder="1" applyAlignment="1">
      <alignment horizontal="center" vertical="center" wrapText="1"/>
    </xf>
    <xf numFmtId="49" fontId="46" fillId="24" borderId="10" xfId="0" applyNumberFormat="1" applyFont="1" applyFill="1" applyBorder="1" applyAlignment="1">
      <alignment horizontal="center" vertical="center"/>
    </xf>
    <xf numFmtId="49" fontId="49" fillId="24" borderId="10" xfId="0" applyNumberFormat="1" applyFont="1" applyFill="1" applyBorder="1" applyAlignment="1">
      <alignment horizontal="center" vertical="center"/>
    </xf>
    <xf numFmtId="0" fontId="46" fillId="0" borderId="0" xfId="58" applyFont="1" applyFill="1" applyBorder="1" applyAlignment="1">
      <alignment horizontal="center" vertical="center"/>
    </xf>
    <xf numFmtId="167" fontId="46" fillId="0" borderId="0" xfId="58" applyNumberFormat="1" applyFont="1" applyFill="1" applyBorder="1" applyAlignment="1">
      <alignment vertical="center"/>
    </xf>
    <xf numFmtId="167" fontId="46" fillId="0" borderId="0" xfId="58" applyNumberFormat="1" applyFont="1" applyFill="1" applyBorder="1" applyAlignment="1">
      <alignment horizontal="center" vertical="center"/>
    </xf>
    <xf numFmtId="166" fontId="46" fillId="0" borderId="10" xfId="65" applyNumberFormat="1" applyFont="1" applyFill="1" applyBorder="1" applyAlignment="1">
      <alignment horizontal="center" vertical="center" wrapText="1"/>
    </xf>
    <xf numFmtId="0" fontId="46" fillId="0" borderId="10" xfId="57" applyFont="1" applyFill="1" applyBorder="1" applyAlignment="1">
      <alignment horizontal="center" vertical="center" wrapText="1"/>
    </xf>
    <xf numFmtId="0" fontId="46" fillId="0" borderId="10" xfId="62" applyFont="1" applyFill="1" applyBorder="1" applyAlignment="1">
      <alignment horizontal="left" vertical="center" wrapText="1"/>
    </xf>
    <xf numFmtId="166" fontId="46" fillId="0" borderId="10" xfId="29" applyNumberFormat="1" applyFont="1" applyFill="1" applyBorder="1" applyAlignment="1">
      <alignment horizontal="center" vertical="center" wrapText="1"/>
    </xf>
    <xf numFmtId="0" fontId="46" fillId="0" borderId="0" xfId="60" applyFont="1" applyBorder="1" applyAlignment="1" applyProtection="1">
      <alignment vertical="center" wrapText="1"/>
      <protection locked="0"/>
    </xf>
    <xf numFmtId="0" fontId="45" fillId="0" borderId="10" xfId="60" applyFont="1" applyFill="1" applyBorder="1" applyAlignment="1" applyProtection="1">
      <alignment horizontal="left" vertical="center" wrapText="1"/>
      <protection locked="0"/>
    </xf>
    <xf numFmtId="0" fontId="46" fillId="24" borderId="10" xfId="53" applyFont="1" applyFill="1" applyBorder="1" applyAlignment="1" applyProtection="1">
      <alignment horizontal="center" vertical="center" wrapText="1"/>
      <protection locked="0"/>
    </xf>
    <xf numFmtId="0" fontId="46" fillId="0" borderId="10" xfId="59" applyFont="1" applyFill="1" applyBorder="1" applyAlignment="1">
      <alignment vertical="center" wrapText="1"/>
    </xf>
    <xf numFmtId="0" fontId="46" fillId="25" borderId="31" xfId="0" applyFont="1" applyFill="1" applyBorder="1" applyAlignment="1">
      <alignment horizontal="center" vertical="center" wrapText="1"/>
    </xf>
    <xf numFmtId="0" fontId="46" fillId="25" borderId="10" xfId="0" applyFont="1" applyFill="1" applyBorder="1" applyAlignment="1">
      <alignment horizontal="center" vertical="center" wrapText="1"/>
    </xf>
    <xf numFmtId="0" fontId="46" fillId="25" borderId="11" xfId="0" applyFont="1" applyFill="1" applyBorder="1" applyAlignment="1">
      <alignment horizontal="center" vertical="center" wrapText="1"/>
    </xf>
    <xf numFmtId="0" fontId="46" fillId="25" borderId="32" xfId="0" applyFont="1" applyFill="1" applyBorder="1" applyAlignment="1">
      <alignment horizontal="center" vertical="center" wrapText="1"/>
    </xf>
    <xf numFmtId="0" fontId="46" fillId="24" borderId="15" xfId="0" applyFont="1" applyFill="1" applyBorder="1" applyAlignment="1">
      <alignment horizontal="left" vertical="center"/>
    </xf>
    <xf numFmtId="0" fontId="46" fillId="26" borderId="15" xfId="0" applyFont="1" applyFill="1" applyBorder="1" applyAlignment="1">
      <alignment vertical="center" wrapText="1"/>
    </xf>
    <xf numFmtId="0" fontId="46" fillId="0" borderId="33" xfId="73" applyFont="1" applyFill="1" applyBorder="1" applyAlignment="1">
      <alignment vertical="center" wrapText="1"/>
    </xf>
    <xf numFmtId="0" fontId="52" fillId="25" borderId="10" xfId="0" applyFont="1" applyFill="1" applyBorder="1" applyAlignment="1">
      <alignment horizontal="left" vertical="center" wrapText="1"/>
    </xf>
    <xf numFmtId="0" fontId="46" fillId="26" borderId="15" xfId="0" applyFont="1" applyFill="1" applyBorder="1" applyAlignment="1">
      <alignment horizontal="left" vertical="center"/>
    </xf>
    <xf numFmtId="0" fontId="46" fillId="26" borderId="15" xfId="0" applyFont="1" applyFill="1" applyBorder="1" applyAlignment="1">
      <alignment vertical="center"/>
    </xf>
    <xf numFmtId="0" fontId="46" fillId="0" borderId="11" xfId="0" applyFont="1" applyBorder="1" applyAlignment="1">
      <alignment vertical="center" wrapText="1"/>
    </xf>
    <xf numFmtId="0" fontId="46" fillId="0" borderId="10" xfId="0" applyFont="1" applyBorder="1" applyAlignment="1">
      <alignment horizontal="left" vertical="center" wrapText="1"/>
    </xf>
    <xf numFmtId="0" fontId="46" fillId="25" borderId="31" xfId="0" applyFont="1" applyFill="1" applyBorder="1" applyAlignment="1">
      <alignment horizontal="center" vertical="top" wrapText="1"/>
    </xf>
    <xf numFmtId="0" fontId="46" fillId="25" borderId="32" xfId="0" applyFont="1" applyFill="1" applyBorder="1" applyAlignment="1">
      <alignment horizontal="center" vertical="top" wrapText="1"/>
    </xf>
    <xf numFmtId="0" fontId="46" fillId="25" borderId="11" xfId="0" applyFont="1" applyFill="1" applyBorder="1" applyAlignment="1">
      <alignment horizontal="center" vertical="top" wrapText="1"/>
    </xf>
    <xf numFmtId="0" fontId="46" fillId="0" borderId="10" xfId="0" applyFont="1" applyFill="1" applyBorder="1" applyAlignment="1">
      <alignment horizontal="left" vertical="center" wrapText="1"/>
    </xf>
    <xf numFmtId="169" fontId="41" fillId="0" borderId="0" xfId="64" applyNumberFormat="1" applyFont="1" applyFill="1" applyBorder="1" applyAlignment="1">
      <alignment horizontal="right" vertical="center" wrapText="1"/>
    </xf>
    <xf numFmtId="0" fontId="41" fillId="0" borderId="0" xfId="0" applyFont="1" applyFill="1"/>
    <xf numFmtId="0" fontId="46" fillId="0" borderId="10" xfId="0" applyFont="1" applyFill="1" applyBorder="1" applyAlignment="1">
      <alignment vertical="center" wrapText="1"/>
    </xf>
    <xf numFmtId="49" fontId="46" fillId="0" borderId="0" xfId="49" applyNumberFormat="1" applyFont="1" applyFill="1" applyAlignment="1">
      <alignment horizontal="center" vertical="center" wrapText="1"/>
    </xf>
    <xf numFmtId="0" fontId="46" fillId="0" borderId="0" xfId="49" applyFont="1" applyFill="1" applyAlignment="1">
      <alignment vertical="center" wrapText="1"/>
    </xf>
    <xf numFmtId="170" fontId="46" fillId="0" borderId="0" xfId="49" applyNumberFormat="1" applyFont="1" applyFill="1" applyAlignment="1">
      <alignment horizontal="center" vertical="center" wrapText="1"/>
    </xf>
    <xf numFmtId="49" fontId="48" fillId="0" borderId="10" xfId="49" applyNumberFormat="1" applyFont="1" applyFill="1" applyBorder="1" applyAlignment="1">
      <alignment horizontal="center" vertical="center" wrapText="1"/>
    </xf>
    <xf numFmtId="49" fontId="48" fillId="0" borderId="10" xfId="49" applyNumberFormat="1" applyFont="1" applyFill="1" applyBorder="1" applyAlignment="1">
      <alignment horizontal="center" vertical="center" textRotation="90" wrapText="1"/>
    </xf>
    <xf numFmtId="170" fontId="48" fillId="0" borderId="10" xfId="49" applyNumberFormat="1" applyFont="1" applyFill="1" applyBorder="1" applyAlignment="1">
      <alignment horizontal="center" vertical="center" wrapText="1"/>
    </xf>
    <xf numFmtId="0" fontId="50" fillId="0" borderId="10" xfId="49" applyFont="1" applyFill="1" applyBorder="1" applyAlignment="1">
      <alignment horizontal="center" vertical="center" wrapText="1"/>
    </xf>
    <xf numFmtId="170" fontId="41" fillId="0" borderId="0" xfId="49" applyNumberFormat="1" applyFont="1" applyFill="1" applyAlignment="1">
      <alignment vertical="center" wrapText="1"/>
    </xf>
    <xf numFmtId="0" fontId="55" fillId="0" borderId="0" xfId="0" applyFont="1" applyAlignment="1">
      <alignment horizontal="right" vertical="center"/>
    </xf>
    <xf numFmtId="0" fontId="48" fillId="0" borderId="0" xfId="0" applyFont="1" applyAlignment="1">
      <alignment horizontal="center" vertical="center" wrapText="1"/>
    </xf>
    <xf numFmtId="0" fontId="52" fillId="24" borderId="10" xfId="0" applyFont="1" applyFill="1" applyBorder="1" applyAlignment="1">
      <alignment horizontal="center" vertical="center" wrapText="1"/>
    </xf>
    <xf numFmtId="0" fontId="46" fillId="24" borderId="10" xfId="0" applyFont="1" applyFill="1" applyBorder="1" applyAlignment="1">
      <alignment horizontal="left" vertical="center" wrapText="1"/>
    </xf>
    <xf numFmtId="0" fontId="46" fillId="0" borderId="0" xfId="58" applyFont="1" applyFill="1" applyAlignment="1">
      <alignment horizontal="center" vertical="center" wrapText="1"/>
    </xf>
    <xf numFmtId="169" fontId="41" fillId="0" borderId="0" xfId="64" applyNumberFormat="1" applyFont="1" applyFill="1" applyBorder="1" applyAlignment="1">
      <alignment horizontal="left" vertical="center" wrapText="1"/>
    </xf>
    <xf numFmtId="0" fontId="41" fillId="0" borderId="0" xfId="58" applyFont="1" applyAlignment="1">
      <alignment vertical="center"/>
    </xf>
    <xf numFmtId="167" fontId="41" fillId="0" borderId="0" xfId="38" applyNumberFormat="1" applyFont="1" applyFill="1" applyBorder="1" applyAlignment="1">
      <alignment horizontal="center" vertical="center"/>
    </xf>
    <xf numFmtId="0" fontId="44" fillId="0" borderId="0" xfId="58" applyFont="1" applyFill="1" applyBorder="1" applyAlignment="1">
      <alignment horizontal="left" vertical="center"/>
    </xf>
    <xf numFmtId="167" fontId="44" fillId="0" borderId="0" xfId="58" applyNumberFormat="1" applyFont="1" applyFill="1" applyBorder="1" applyAlignment="1">
      <alignment horizontal="center" vertical="center"/>
    </xf>
    <xf numFmtId="0" fontId="46" fillId="0" borderId="0" xfId="0" applyFont="1" applyAlignment="1">
      <alignment vertical="center"/>
    </xf>
    <xf numFmtId="0" fontId="46" fillId="0" borderId="0" xfId="0" applyFont="1" applyAlignment="1">
      <alignment horizontal="centerContinuous" vertical="center"/>
    </xf>
    <xf numFmtId="0" fontId="46" fillId="26" borderId="34" xfId="0" applyFont="1" applyFill="1" applyBorder="1" applyAlignment="1">
      <alignment horizontal="left" vertical="center"/>
    </xf>
    <xf numFmtId="0" fontId="46" fillId="26" borderId="15" xfId="0" applyFont="1" applyFill="1" applyBorder="1" applyAlignment="1">
      <alignment horizontal="justify" vertical="center" wrapText="1"/>
    </xf>
    <xf numFmtId="0" fontId="46" fillId="26" borderId="34" xfId="0" applyFont="1" applyFill="1" applyBorder="1" applyAlignment="1">
      <alignment vertical="center" wrapText="1"/>
    </xf>
    <xf numFmtId="0" fontId="46" fillId="26" borderId="10" xfId="0" applyFont="1" applyFill="1" applyBorder="1" applyAlignment="1">
      <alignment horizontal="justify" vertical="top" wrapText="1"/>
    </xf>
    <xf numFmtId="0" fontId="46" fillId="26" borderId="15" xfId="0" applyFont="1" applyFill="1" applyBorder="1" applyAlignment="1">
      <alignment horizontal="justify" vertical="top" wrapText="1"/>
    </xf>
    <xf numFmtId="0" fontId="46" fillId="26" borderId="34" xfId="0" applyFont="1" applyFill="1" applyBorder="1" applyAlignment="1">
      <alignment horizontal="justify" vertical="center" wrapText="1"/>
    </xf>
    <xf numFmtId="0" fontId="46" fillId="0" borderId="10" xfId="0" applyFont="1" applyBorder="1" applyAlignment="1">
      <alignment vertical="center" wrapText="1"/>
    </xf>
    <xf numFmtId="0" fontId="46" fillId="26" borderId="10" xfId="0" applyFont="1" applyFill="1" applyBorder="1" applyAlignment="1">
      <alignment vertical="top" wrapText="1"/>
    </xf>
    <xf numFmtId="0" fontId="46" fillId="0" borderId="35" xfId="73" applyFont="1" applyFill="1" applyBorder="1" applyAlignment="1">
      <alignment horizontal="left" vertical="center" wrapText="1"/>
    </xf>
    <xf numFmtId="0" fontId="46" fillId="0" borderId="36" xfId="73" applyFont="1" applyFill="1" applyBorder="1" applyAlignment="1">
      <alignment horizontal="left" vertical="center" wrapText="1"/>
    </xf>
    <xf numFmtId="0" fontId="46" fillId="0" borderId="37" xfId="73" applyFont="1" applyFill="1" applyBorder="1" applyAlignment="1">
      <alignment horizontal="left" vertical="center" wrapText="1"/>
    </xf>
    <xf numFmtId="0" fontId="46" fillId="0" borderId="35" xfId="73" applyFont="1" applyFill="1" applyBorder="1" applyAlignment="1">
      <alignment vertical="top" wrapText="1"/>
    </xf>
    <xf numFmtId="0" fontId="46" fillId="0" borderId="35" xfId="73" applyFont="1" applyFill="1" applyBorder="1" applyAlignment="1">
      <alignment vertical="center" wrapText="1"/>
    </xf>
    <xf numFmtId="0" fontId="46" fillId="0" borderId="37" xfId="73" applyFont="1" applyFill="1" applyBorder="1" applyAlignment="1">
      <alignment vertical="center" wrapText="1"/>
    </xf>
    <xf numFmtId="0" fontId="46" fillId="0" borderId="0" xfId="0" applyFont="1" applyAlignment="1">
      <alignment horizontal="left" vertical="center" wrapText="1"/>
    </xf>
    <xf numFmtId="0" fontId="46" fillId="0" borderId="0" xfId="0" applyFont="1" applyAlignment="1">
      <alignment vertical="center" wrapText="1"/>
    </xf>
    <xf numFmtId="0" fontId="46" fillId="25" borderId="0" xfId="0" applyFont="1" applyFill="1" applyBorder="1" applyAlignment="1">
      <alignment horizontal="center" vertical="top" wrapText="1"/>
    </xf>
    <xf numFmtId="0" fontId="46" fillId="24" borderId="15" xfId="0" applyFont="1" applyFill="1" applyBorder="1" applyAlignment="1">
      <alignment horizontal="left" vertical="center" wrapText="1"/>
    </xf>
    <xf numFmtId="0" fontId="46" fillId="0" borderId="11" xfId="0" applyFont="1" applyBorder="1" applyAlignment="1">
      <alignment wrapText="1"/>
    </xf>
    <xf numFmtId="0" fontId="52" fillId="25" borderId="10" xfId="0" applyFont="1" applyFill="1" applyBorder="1" applyAlignment="1">
      <alignment horizontal="left" wrapText="1" indent="1"/>
    </xf>
    <xf numFmtId="0" fontId="46" fillId="0" borderId="10" xfId="0" applyFont="1" applyBorder="1" applyAlignment="1">
      <alignment horizontal="justify" wrapText="1"/>
    </xf>
    <xf numFmtId="0" fontId="46" fillId="0" borderId="31" xfId="0" applyFont="1" applyBorder="1" applyAlignment="1">
      <alignment horizontal="justify" wrapText="1"/>
    </xf>
    <xf numFmtId="166" fontId="46" fillId="0" borderId="0" xfId="0" applyNumberFormat="1" applyFont="1" applyBorder="1" applyAlignment="1">
      <alignment horizontal="center" vertical="center" wrapText="1"/>
    </xf>
    <xf numFmtId="0" fontId="46" fillId="0" borderId="0" xfId="0" applyFont="1" applyAlignment="1">
      <alignment horizontal="justify"/>
    </xf>
    <xf numFmtId="0" fontId="46" fillId="26" borderId="34" xfId="0" applyFont="1" applyFill="1" applyBorder="1" applyAlignment="1">
      <alignment vertical="top" wrapText="1"/>
    </xf>
    <xf numFmtId="0" fontId="46" fillId="26" borderId="34" xfId="0" applyFont="1" applyFill="1" applyBorder="1" applyAlignment="1">
      <alignment vertical="center"/>
    </xf>
    <xf numFmtId="0" fontId="46" fillId="26" borderId="34" xfId="0" applyFont="1" applyFill="1" applyBorder="1" applyAlignment="1"/>
    <xf numFmtId="0" fontId="46" fillId="0" borderId="15" xfId="0" applyFont="1" applyFill="1" applyBorder="1" applyAlignment="1">
      <alignment horizontal="center" vertical="center" wrapText="1"/>
    </xf>
    <xf numFmtId="49" fontId="46" fillId="0" borderId="24" xfId="0" applyNumberFormat="1" applyFont="1" applyFill="1" applyBorder="1" applyAlignment="1">
      <alignment wrapText="1"/>
    </xf>
    <xf numFmtId="49" fontId="46" fillId="0" borderId="12" xfId="0" applyNumberFormat="1" applyFont="1" applyFill="1" applyBorder="1" applyAlignment="1">
      <alignment horizontal="center" wrapText="1"/>
    </xf>
    <xf numFmtId="0" fontId="46" fillId="0" borderId="12" xfId="0" applyFont="1" applyFill="1" applyBorder="1" applyAlignment="1">
      <alignment vertical="center" wrapText="1"/>
    </xf>
    <xf numFmtId="0" fontId="30" fillId="0" borderId="0" xfId="72" applyFont="1" applyFill="1"/>
    <xf numFmtId="0" fontId="30" fillId="0" borderId="0" xfId="72" applyFont="1" applyFill="1" applyAlignment="1">
      <alignment wrapText="1"/>
    </xf>
    <xf numFmtId="0" fontId="29" fillId="0" borderId="0" xfId="72" applyFont="1" applyFill="1" applyAlignment="1">
      <alignment horizontal="center"/>
    </xf>
    <xf numFmtId="0" fontId="45" fillId="0" borderId="0" xfId="72" applyFont="1" applyFill="1" applyBorder="1" applyAlignment="1">
      <alignment horizontal="center" wrapText="1"/>
    </xf>
    <xf numFmtId="49" fontId="46" fillId="0" borderId="24" xfId="72" applyNumberFormat="1" applyFont="1" applyFill="1" applyBorder="1" applyAlignment="1">
      <alignment horizontal="center" vertical="center" wrapText="1"/>
    </xf>
    <xf numFmtId="49" fontId="46" fillId="0" borderId="12" xfId="72" applyNumberFormat="1" applyFont="1" applyFill="1" applyBorder="1" applyAlignment="1">
      <alignment horizontal="center" vertical="center" wrapText="1"/>
    </xf>
    <xf numFmtId="168" fontId="46" fillId="0" borderId="25" xfId="74" applyNumberFormat="1" applyFont="1" applyFill="1" applyBorder="1" applyAlignment="1">
      <alignment horizontal="center" vertical="center" wrapText="1"/>
    </xf>
    <xf numFmtId="49" fontId="30" fillId="0" borderId="11" xfId="72" applyNumberFormat="1" applyFont="1" applyFill="1" applyBorder="1" applyAlignment="1">
      <alignment horizontal="center" vertical="center" wrapText="1"/>
    </xf>
    <xf numFmtId="0" fontId="29" fillId="0" borderId="11" xfId="72" applyFont="1" applyFill="1" applyBorder="1" applyAlignment="1">
      <alignment horizontal="center" vertical="center" wrapText="1"/>
    </xf>
    <xf numFmtId="168" fontId="29" fillId="0" borderId="11" xfId="74" applyNumberFormat="1" applyFont="1" applyFill="1" applyBorder="1" applyAlignment="1">
      <alignment horizontal="center" vertical="center" wrapText="1"/>
    </xf>
    <xf numFmtId="166" fontId="30" fillId="0" borderId="11" xfId="72" applyNumberFormat="1" applyFont="1" applyFill="1" applyBorder="1" applyAlignment="1">
      <alignment horizontal="center" vertical="center" wrapText="1"/>
    </xf>
    <xf numFmtId="0" fontId="30" fillId="0" borderId="11" xfId="72" applyFont="1" applyFill="1" applyBorder="1" applyAlignment="1">
      <alignment horizontal="center" vertical="center" wrapText="1"/>
    </xf>
    <xf numFmtId="0" fontId="48" fillId="0" borderId="10" xfId="49" applyFont="1" applyFill="1" applyBorder="1" applyAlignment="1">
      <alignment vertical="center" wrapText="1"/>
    </xf>
    <xf numFmtId="0" fontId="48" fillId="24" borderId="10" xfId="62" applyFont="1" applyFill="1" applyBorder="1" applyAlignment="1">
      <alignment horizontal="left" vertical="center" wrapText="1"/>
    </xf>
    <xf numFmtId="0" fontId="46" fillId="0" borderId="10" xfId="62" applyFont="1" applyFill="1" applyBorder="1" applyAlignment="1">
      <alignment horizontal="center" vertical="center" wrapText="1"/>
    </xf>
    <xf numFmtId="166" fontId="46" fillId="0" borderId="10" xfId="0" applyNumberFormat="1" applyFont="1" applyBorder="1" applyAlignment="1">
      <alignment horizontal="center" vertical="center"/>
    </xf>
    <xf numFmtId="167" fontId="41" fillId="0" borderId="0" xfId="0" applyNumberFormat="1" applyFont="1"/>
    <xf numFmtId="0" fontId="41" fillId="0" borderId="0" xfId="0" applyFont="1" applyAlignment="1">
      <alignment horizontal="right"/>
    </xf>
    <xf numFmtId="0" fontId="40" fillId="0" borderId="0" xfId="0" applyFont="1" applyAlignment="1">
      <alignment horizontal="right" vertical="center"/>
    </xf>
    <xf numFmtId="0" fontId="41" fillId="0" borderId="0" xfId="0" applyFont="1" applyAlignment="1">
      <alignment horizontal="right" vertical="center"/>
    </xf>
    <xf numFmtId="0" fontId="41" fillId="0" borderId="0" xfId="0" applyFont="1" applyAlignment="1">
      <alignment vertical="center"/>
    </xf>
    <xf numFmtId="0" fontId="46" fillId="0" borderId="10" xfId="54" applyFont="1" applyBorder="1" applyAlignment="1">
      <alignment horizontal="left" vertical="center" wrapText="1"/>
    </xf>
    <xf numFmtId="49" fontId="29" fillId="0" borderId="10" xfId="49" applyNumberFormat="1" applyFont="1" applyFill="1" applyBorder="1" applyAlignment="1">
      <alignment horizontal="center" vertical="center" wrapText="1"/>
    </xf>
    <xf numFmtId="0" fontId="32" fillId="0" borderId="32" xfId="49" applyFont="1" applyFill="1" applyBorder="1" applyAlignment="1">
      <alignment vertical="center" wrapText="1"/>
    </xf>
    <xf numFmtId="49" fontId="38" fillId="24" borderId="38" xfId="0" applyNumberFormat="1" applyFont="1" applyFill="1" applyBorder="1" applyAlignment="1">
      <alignment horizontal="center" vertical="center"/>
    </xf>
    <xf numFmtId="49" fontId="38" fillId="24" borderId="32" xfId="0" applyNumberFormat="1" applyFont="1" applyFill="1" applyBorder="1" applyAlignment="1">
      <alignment horizontal="center" vertical="center"/>
    </xf>
    <xf numFmtId="0" fontId="46" fillId="0" borderId="10" xfId="49" applyFont="1" applyFill="1" applyBorder="1" applyAlignment="1">
      <alignment vertical="center" wrapText="1"/>
    </xf>
    <xf numFmtId="0" fontId="30" fillId="0" borderId="10" xfId="0" applyFont="1" applyBorder="1"/>
    <xf numFmtId="166" fontId="46" fillId="0" borderId="10" xfId="29" applyNumberFormat="1" applyFont="1" applyBorder="1" applyAlignment="1">
      <alignment horizontal="right" vertical="center"/>
    </xf>
    <xf numFmtId="166" fontId="46" fillId="0" borderId="10" xfId="0" applyNumberFormat="1" applyFont="1" applyBorder="1" applyAlignment="1">
      <alignment vertical="center"/>
    </xf>
    <xf numFmtId="0" fontId="46" fillId="24" borderId="10" xfId="60" applyFont="1" applyFill="1" applyBorder="1" applyAlignment="1" applyProtection="1">
      <alignment horizontal="center" vertical="center" wrapText="1"/>
      <protection locked="0"/>
    </xf>
    <xf numFmtId="0" fontId="45" fillId="24" borderId="10" xfId="53" applyFont="1" applyFill="1" applyBorder="1" applyAlignment="1" applyProtection="1">
      <alignment horizontal="left" vertical="center" wrapText="1"/>
      <protection locked="0"/>
    </xf>
    <xf numFmtId="0" fontId="34" fillId="0" borderId="0" xfId="0" applyFont="1"/>
    <xf numFmtId="0" fontId="56" fillId="0" borderId="0" xfId="0" applyFont="1" applyBorder="1" applyAlignment="1">
      <alignment horizontal="center" wrapText="1"/>
    </xf>
    <xf numFmtId="0" fontId="30" fillId="0" borderId="0" xfId="0" applyFont="1" applyFill="1" applyBorder="1" applyAlignment="1">
      <alignment wrapText="1"/>
    </xf>
    <xf numFmtId="0" fontId="48" fillId="0" borderId="10" xfId="0" applyFont="1" applyFill="1" applyBorder="1" applyAlignment="1">
      <alignment horizontal="center" vertical="center" wrapText="1"/>
    </xf>
    <xf numFmtId="168" fontId="30" fillId="0" borderId="0" xfId="0" applyNumberFormat="1" applyFont="1" applyFill="1" applyBorder="1" applyAlignment="1">
      <alignment wrapText="1"/>
    </xf>
    <xf numFmtId="49" fontId="46" fillId="0" borderId="10" xfId="72" applyNumberFormat="1" applyFont="1" applyFill="1" applyBorder="1" applyAlignment="1">
      <alignment horizontal="center" vertical="center" wrapText="1"/>
    </xf>
    <xf numFmtId="166" fontId="46" fillId="0" borderId="10" xfId="72" applyNumberFormat="1" applyFont="1" applyFill="1" applyBorder="1" applyAlignment="1">
      <alignment horizontal="center" vertical="center" wrapText="1"/>
    </xf>
    <xf numFmtId="0" fontId="46" fillId="0" borderId="0" xfId="0" applyFont="1" applyBorder="1" applyAlignment="1">
      <alignment wrapText="1"/>
    </xf>
    <xf numFmtId="0" fontId="48" fillId="0" borderId="14" xfId="0" applyFont="1" applyFill="1" applyBorder="1" applyAlignment="1">
      <alignment wrapText="1"/>
    </xf>
    <xf numFmtId="0" fontId="46" fillId="0" borderId="24" xfId="73" applyFont="1" applyFill="1" applyBorder="1" applyAlignment="1">
      <alignment wrapText="1"/>
    </xf>
    <xf numFmtId="166" fontId="41" fillId="0" borderId="0" xfId="58" applyNumberFormat="1" applyFont="1" applyFill="1" applyBorder="1" applyAlignment="1">
      <alignment horizontal="right" vertical="center"/>
    </xf>
    <xf numFmtId="49" fontId="35" fillId="0" borderId="10" xfId="49" applyNumberFormat="1" applyFont="1" applyFill="1" applyBorder="1" applyAlignment="1">
      <alignment horizontal="center" vertical="center" wrapText="1"/>
    </xf>
    <xf numFmtId="49" fontId="46" fillId="0" borderId="10" xfId="62" applyNumberFormat="1" applyFont="1" applyFill="1" applyBorder="1" applyAlignment="1">
      <alignment horizontal="center" vertical="center"/>
    </xf>
    <xf numFmtId="1" fontId="46" fillId="0" borderId="10" xfId="0" applyNumberFormat="1" applyFont="1" applyFill="1" applyBorder="1" applyAlignment="1" applyProtection="1">
      <alignment horizontal="center" vertical="center" wrapText="1"/>
      <protection locked="0"/>
    </xf>
    <xf numFmtId="0" fontId="45" fillId="0" borderId="10" xfId="0" applyFont="1" applyFill="1" applyBorder="1" applyAlignment="1">
      <alignment horizontal="left" vertical="center" wrapText="1"/>
    </xf>
    <xf numFmtId="1" fontId="46" fillId="0" borderId="10" xfId="0" applyNumberFormat="1" applyFont="1" applyFill="1" applyBorder="1" applyAlignment="1">
      <alignment horizontal="center" vertical="center" wrapText="1"/>
    </xf>
    <xf numFmtId="0" fontId="46" fillId="0" borderId="10" xfId="48" applyFont="1" applyFill="1" applyBorder="1" applyAlignment="1">
      <alignment horizontal="left" vertical="center" wrapText="1"/>
    </xf>
    <xf numFmtId="0" fontId="46" fillId="0" borderId="10" xfId="50" applyFont="1" applyFill="1" applyBorder="1" applyAlignment="1">
      <alignment horizontal="left" vertical="center" wrapText="1"/>
    </xf>
    <xf numFmtId="0" fontId="45" fillId="0" borderId="10" xfId="50" applyFont="1" applyFill="1" applyBorder="1" applyAlignment="1">
      <alignment horizontal="left" vertical="center" wrapText="1"/>
    </xf>
    <xf numFmtId="1" fontId="46" fillId="0" borderId="10" xfId="0" applyNumberFormat="1" applyFont="1" applyFill="1" applyBorder="1" applyAlignment="1">
      <alignment horizontal="left" vertical="center" wrapText="1"/>
    </xf>
    <xf numFmtId="49" fontId="46" fillId="0" borderId="10" xfId="50" applyNumberFormat="1" applyFont="1" applyFill="1" applyBorder="1" applyAlignment="1">
      <alignment horizontal="left" vertical="center" wrapText="1"/>
    </xf>
    <xf numFmtId="0" fontId="46" fillId="0" borderId="10" xfId="0" applyFont="1" applyBorder="1" applyAlignment="1">
      <alignment horizontal="left" vertical="center"/>
    </xf>
    <xf numFmtId="1" fontId="46" fillId="27" borderId="10" xfId="0" applyNumberFormat="1" applyFont="1" applyFill="1" applyBorder="1" applyAlignment="1" applyProtection="1">
      <alignment horizontal="center" vertical="center" wrapText="1"/>
      <protection locked="0"/>
    </xf>
    <xf numFmtId="0" fontId="45" fillId="0" borderId="10" xfId="0" applyFont="1" applyBorder="1" applyAlignment="1">
      <alignment horizontal="left" vertical="center" wrapText="1"/>
    </xf>
    <xf numFmtId="0" fontId="46" fillId="0" borderId="0" xfId="60" applyFont="1"/>
    <xf numFmtId="0" fontId="46" fillId="0" borderId="0" xfId="60" applyFont="1" applyAlignment="1">
      <alignment horizontal="center" wrapText="1"/>
    </xf>
    <xf numFmtId="0" fontId="46" fillId="0" borderId="0" xfId="60" applyFont="1" applyFill="1" applyAlignment="1">
      <alignment horizontal="center" wrapText="1"/>
    </xf>
    <xf numFmtId="0" fontId="46" fillId="0" borderId="0" xfId="60" applyFont="1" applyFill="1"/>
    <xf numFmtId="0" fontId="46" fillId="0" borderId="0" xfId="55" applyFont="1" applyFill="1"/>
    <xf numFmtId="0" fontId="46" fillId="0" borderId="0" xfId="55" applyFont="1" applyFill="1" applyAlignment="1">
      <alignment wrapText="1"/>
    </xf>
    <xf numFmtId="0" fontId="46" fillId="0" borderId="0" xfId="55" applyFont="1" applyFill="1" applyBorder="1"/>
    <xf numFmtId="0" fontId="46" fillId="0" borderId="0" xfId="55" applyFont="1" applyFill="1" applyBorder="1" applyAlignment="1">
      <alignment horizontal="center" wrapText="1"/>
    </xf>
    <xf numFmtId="49" fontId="46" fillId="0" borderId="14" xfId="55" applyNumberFormat="1" applyFont="1" applyFill="1" applyBorder="1" applyAlignment="1">
      <alignment wrapText="1"/>
    </xf>
    <xf numFmtId="49" fontId="46" fillId="0" borderId="10" xfId="55" applyNumberFormat="1" applyFont="1" applyFill="1" applyBorder="1" applyAlignment="1">
      <alignment wrapText="1"/>
    </xf>
    <xf numFmtId="49" fontId="46" fillId="0" borderId="10" xfId="55" applyNumberFormat="1" applyFont="1" applyFill="1" applyBorder="1" applyAlignment="1">
      <alignment horizontal="center" wrapText="1"/>
    </xf>
    <xf numFmtId="49" fontId="46" fillId="0" borderId="14" xfId="55" applyNumberFormat="1" applyFont="1" applyFill="1" applyBorder="1" applyAlignment="1">
      <alignment horizontal="center" wrapText="1"/>
    </xf>
    <xf numFmtId="166" fontId="46" fillId="0" borderId="10" xfId="36" applyNumberFormat="1" applyFont="1" applyFill="1" applyBorder="1" applyAlignment="1">
      <alignment horizontal="center"/>
    </xf>
    <xf numFmtId="49" fontId="46" fillId="0" borderId="10" xfId="55" applyNumberFormat="1" applyFont="1" applyFill="1" applyBorder="1" applyAlignment="1">
      <alignment vertical="top" wrapText="1"/>
    </xf>
    <xf numFmtId="166" fontId="46" fillId="0" borderId="30" xfId="36" applyNumberFormat="1" applyFont="1" applyFill="1" applyBorder="1" applyAlignment="1">
      <alignment horizontal="center"/>
    </xf>
    <xf numFmtId="171" fontId="46" fillId="0" borderId="0" xfId="55" applyNumberFormat="1" applyFont="1" applyFill="1" applyBorder="1" applyAlignment="1">
      <alignment wrapText="1"/>
    </xf>
    <xf numFmtId="0" fontId="46" fillId="0" borderId="0" xfId="55" applyFont="1" applyFill="1" applyBorder="1" applyAlignment="1">
      <alignment wrapText="1"/>
    </xf>
    <xf numFmtId="167" fontId="46" fillId="0" borderId="0" xfId="36" applyNumberFormat="1" applyFont="1" applyFill="1" applyBorder="1"/>
    <xf numFmtId="0" fontId="46" fillId="24" borderId="0" xfId="0" applyFont="1" applyFill="1"/>
    <xf numFmtId="0" fontId="47" fillId="0" borderId="0" xfId="0" applyFont="1" applyBorder="1" applyAlignment="1">
      <alignment horizontal="center" vertical="center" wrapText="1"/>
    </xf>
    <xf numFmtId="0" fontId="46" fillId="24" borderId="0" xfId="0" applyFont="1" applyFill="1" applyBorder="1"/>
    <xf numFmtId="0" fontId="47" fillId="24" borderId="0" xfId="0" applyFont="1" applyFill="1" applyBorder="1" applyAlignment="1">
      <alignment horizontal="center" wrapText="1"/>
    </xf>
    <xf numFmtId="0" fontId="63" fillId="24" borderId="0" xfId="0" applyFont="1" applyFill="1" applyBorder="1"/>
    <xf numFmtId="0" fontId="63" fillId="24" borderId="0" xfId="0" applyFont="1" applyFill="1" applyBorder="1" applyAlignment="1">
      <alignment vertical="center"/>
    </xf>
    <xf numFmtId="0" fontId="46" fillId="24" borderId="0" xfId="0" applyFont="1" applyFill="1" applyBorder="1" applyAlignment="1">
      <alignment vertical="center"/>
    </xf>
    <xf numFmtId="166" fontId="46" fillId="0" borderId="10" xfId="0" applyNumberFormat="1" applyFont="1" applyBorder="1" applyAlignment="1">
      <alignment horizontal="right" vertical="center"/>
    </xf>
    <xf numFmtId="0" fontId="63" fillId="24" borderId="0" xfId="0" applyFont="1" applyFill="1"/>
    <xf numFmtId="0" fontId="64" fillId="24" borderId="0" xfId="0" applyFont="1" applyFill="1" applyBorder="1" applyAlignment="1">
      <alignment vertical="center"/>
    </xf>
    <xf numFmtId="0" fontId="45" fillId="24" borderId="0" xfId="0" applyFont="1" applyFill="1" applyBorder="1" applyAlignment="1">
      <alignment vertical="center"/>
    </xf>
    <xf numFmtId="0" fontId="64" fillId="24" borderId="0" xfId="0" applyFont="1" applyFill="1"/>
    <xf numFmtId="0" fontId="45" fillId="24" borderId="0" xfId="0" applyFont="1" applyFill="1"/>
    <xf numFmtId="0" fontId="63" fillId="24" borderId="0" xfId="0" applyFont="1" applyFill="1" applyBorder="1" applyAlignment="1"/>
    <xf numFmtId="0" fontId="46" fillId="24" borderId="0" xfId="0" applyFont="1" applyFill="1" applyBorder="1" applyAlignment="1"/>
    <xf numFmtId="0" fontId="63" fillId="0" borderId="0" xfId="0" applyFont="1" applyFill="1" applyBorder="1"/>
    <xf numFmtId="0" fontId="46" fillId="0" borderId="0" xfId="0" applyFont="1" applyFill="1" applyBorder="1"/>
    <xf numFmtId="0" fontId="48" fillId="24" borderId="0" xfId="0" applyFont="1" applyFill="1" applyBorder="1" applyAlignment="1">
      <alignment wrapText="1"/>
    </xf>
    <xf numFmtId="0" fontId="41" fillId="0" borderId="0" xfId="0" applyFont="1" applyFill="1" applyAlignment="1"/>
    <xf numFmtId="49" fontId="46" fillId="0" borderId="0" xfId="55" applyNumberFormat="1" applyFont="1" applyFill="1" applyAlignment="1">
      <alignment wrapText="1"/>
    </xf>
    <xf numFmtId="0" fontId="41" fillId="0" borderId="0" xfId="0" applyFont="1" applyBorder="1" applyAlignment="1">
      <alignment horizontal="right" wrapText="1"/>
    </xf>
    <xf numFmtId="0" fontId="46" fillId="25" borderId="15" xfId="0" applyFont="1" applyFill="1" applyBorder="1" applyAlignment="1">
      <alignment horizontal="center" vertical="center" wrapText="1"/>
    </xf>
    <xf numFmtId="0" fontId="48" fillId="0" borderId="0" xfId="56" applyFont="1" applyAlignment="1">
      <alignment horizontal="right" vertical="center" wrapText="1"/>
    </xf>
    <xf numFmtId="0" fontId="48" fillId="0" borderId="31" xfId="56" applyFont="1" applyBorder="1" applyAlignment="1">
      <alignment vertical="center" wrapText="1"/>
    </xf>
    <xf numFmtId="169" fontId="48" fillId="0" borderId="31" xfId="56" applyNumberFormat="1" applyFont="1" applyBorder="1" applyAlignment="1">
      <alignment horizontal="center" vertical="center" wrapText="1"/>
    </xf>
    <xf numFmtId="0" fontId="47" fillId="0" borderId="19" xfId="56" applyFont="1" applyBorder="1" applyAlignment="1">
      <alignment vertical="center" wrapText="1"/>
    </xf>
    <xf numFmtId="0" fontId="47" fillId="0" borderId="0" xfId="56" applyFont="1" applyBorder="1" applyAlignment="1">
      <alignment vertical="center" wrapText="1"/>
    </xf>
    <xf numFmtId="0" fontId="47" fillId="0" borderId="43" xfId="56" applyFont="1" applyBorder="1" applyAlignment="1">
      <alignment vertical="center" wrapText="1"/>
    </xf>
    <xf numFmtId="0" fontId="48" fillId="0" borderId="0" xfId="56" applyFont="1" applyBorder="1" applyAlignment="1">
      <alignment vertical="center" wrapText="1"/>
    </xf>
    <xf numFmtId="0" fontId="48" fillId="0" borderId="19" xfId="56" applyFont="1" applyBorder="1" applyAlignment="1">
      <alignment vertical="center" wrapText="1"/>
    </xf>
    <xf numFmtId="0" fontId="48" fillId="0" borderId="31" xfId="56" applyFont="1" applyBorder="1" applyAlignment="1">
      <alignment horizontal="center" vertical="center" wrapText="1"/>
    </xf>
    <xf numFmtId="166" fontId="48" fillId="0" borderId="31" xfId="56" applyNumberFormat="1" applyFont="1" applyBorder="1" applyAlignment="1">
      <alignment horizontal="center" vertical="center" wrapText="1"/>
    </xf>
    <xf numFmtId="166" fontId="48" fillId="0" borderId="10" xfId="56" applyNumberFormat="1" applyFont="1" applyBorder="1" applyAlignment="1">
      <alignment horizontal="center" vertical="center" wrapText="1"/>
    </xf>
    <xf numFmtId="39" fontId="48" fillId="0" borderId="0" xfId="56" applyNumberFormat="1" applyFont="1" applyAlignment="1">
      <alignment vertical="center" wrapText="1"/>
    </xf>
    <xf numFmtId="169" fontId="48" fillId="0" borderId="30" xfId="56" applyNumberFormat="1" applyFont="1" applyBorder="1" applyAlignment="1">
      <alignment horizontal="center" vertical="center" wrapText="1"/>
    </xf>
    <xf numFmtId="0" fontId="46" fillId="0" borderId="10" xfId="56" applyFont="1" applyBorder="1" applyAlignment="1">
      <alignment horizontal="center" vertical="center" wrapText="1"/>
    </xf>
    <xf numFmtId="0" fontId="48" fillId="0" borderId="15" xfId="56" applyFont="1" applyBorder="1" applyAlignment="1">
      <alignment horizontal="center" vertical="center" wrapText="1"/>
    </xf>
    <xf numFmtId="1" fontId="46" fillId="0" borderId="10" xfId="56" applyNumberFormat="1" applyFont="1" applyBorder="1" applyAlignment="1">
      <alignment horizontal="center" vertical="center" wrapText="1"/>
    </xf>
    <xf numFmtId="2" fontId="63" fillId="0" borderId="0" xfId="56" applyNumberFormat="1" applyFont="1" applyAlignment="1">
      <alignment vertical="center" wrapText="1"/>
    </xf>
    <xf numFmtId="0" fontId="51" fillId="0" borderId="0" xfId="56" applyFont="1" applyAlignment="1">
      <alignment vertical="center" wrapText="1"/>
    </xf>
    <xf numFmtId="0" fontId="53" fillId="0" borderId="0" xfId="56" applyFont="1" applyAlignment="1">
      <alignment vertical="center" wrapText="1"/>
    </xf>
    <xf numFmtId="0" fontId="67" fillId="0" borderId="0" xfId="56" applyFont="1" applyAlignment="1">
      <alignment vertical="center" wrapText="1"/>
    </xf>
    <xf numFmtId="0" fontId="51" fillId="0" borderId="0" xfId="56" applyFont="1" applyAlignment="1">
      <alignment horizontal="right" vertical="center" wrapText="1"/>
    </xf>
    <xf numFmtId="0" fontId="46" fillId="0" borderId="15" xfId="0" applyFont="1" applyFill="1" applyBorder="1" applyAlignment="1">
      <alignment horizontal="left" vertical="center"/>
    </xf>
    <xf numFmtId="0" fontId="46" fillId="26" borderId="34" xfId="0" applyFont="1" applyFill="1" applyBorder="1" applyAlignment="1">
      <alignment horizontal="center" vertical="top" wrapText="1"/>
    </xf>
    <xf numFmtId="0" fontId="46" fillId="26" borderId="15" xfId="0" applyFont="1" applyFill="1" applyBorder="1" applyAlignment="1">
      <alignment horizontal="center" vertical="center"/>
    </xf>
    <xf numFmtId="0" fontId="46" fillId="25" borderId="10" xfId="0" applyFont="1" applyFill="1" applyBorder="1" applyAlignment="1">
      <alignment horizontal="justify" vertical="top" wrapText="1"/>
    </xf>
    <xf numFmtId="169" fontId="46" fillId="0" borderId="32" xfId="0" applyNumberFormat="1" applyFont="1" applyBorder="1" applyAlignment="1">
      <alignment vertical="center" wrapText="1"/>
    </xf>
    <xf numFmtId="169" fontId="46" fillId="26" borderId="34" xfId="0" applyNumberFormat="1" applyFont="1" applyFill="1" applyBorder="1" applyAlignment="1"/>
    <xf numFmtId="0" fontId="52" fillId="0" borderId="0" xfId="0" applyFont="1" applyAlignment="1">
      <alignment horizontal="centerContinuous" vertical="center"/>
    </xf>
    <xf numFmtId="0" fontId="46" fillId="0" borderId="32" xfId="0" applyFont="1" applyBorder="1" applyAlignment="1">
      <alignment vertical="center" wrapText="1"/>
    </xf>
    <xf numFmtId="0" fontId="46" fillId="25" borderId="10" xfId="0" applyFont="1" applyFill="1" applyBorder="1" applyAlignment="1">
      <alignment vertical="top" wrapText="1"/>
    </xf>
    <xf numFmtId="0" fontId="46" fillId="0" borderId="31" xfId="0" applyFont="1" applyBorder="1" applyAlignment="1">
      <alignment vertical="center" wrapText="1"/>
    </xf>
    <xf numFmtId="0" fontId="46" fillId="26" borderId="31" xfId="0" applyFont="1" applyFill="1" applyBorder="1" applyAlignment="1">
      <alignment vertical="top" wrapText="1"/>
    </xf>
    <xf numFmtId="0" fontId="49" fillId="0" borderId="0" xfId="0" applyFont="1" applyAlignment="1">
      <alignment horizontal="justify"/>
    </xf>
    <xf numFmtId="0" fontId="46" fillId="0" borderId="0" xfId="0" applyFont="1" applyAlignment="1">
      <alignment horizontal="left" indent="2"/>
    </xf>
    <xf numFmtId="0" fontId="46" fillId="0" borderId="0" xfId="60" applyFont="1" applyProtection="1">
      <protection locked="0"/>
    </xf>
    <xf numFmtId="0" fontId="46" fillId="0" borderId="0" xfId="60" applyFont="1" applyAlignment="1" applyProtection="1">
      <alignment horizontal="center"/>
      <protection locked="0"/>
    </xf>
    <xf numFmtId="0" fontId="46" fillId="0" borderId="10" xfId="60" applyFont="1" applyBorder="1" applyAlignment="1" applyProtection="1">
      <alignment horizontal="center" vertical="center"/>
      <protection locked="0"/>
    </xf>
    <xf numFmtId="0" fontId="46" fillId="0" borderId="0" xfId="60" applyFont="1" applyAlignment="1" applyProtection="1">
      <alignment horizontal="left" wrapText="1"/>
      <protection locked="0"/>
    </xf>
    <xf numFmtId="0" fontId="45" fillId="0" borderId="0" xfId="60" applyFont="1" applyAlignment="1" applyProtection="1">
      <protection locked="0"/>
    </xf>
    <xf numFmtId="0" fontId="45" fillId="0" borderId="0" xfId="60" applyFont="1" applyAlignment="1" applyProtection="1">
      <alignment horizontal="right"/>
      <protection locked="0"/>
    </xf>
    <xf numFmtId="0" fontId="45" fillId="0" borderId="0" xfId="60" applyFont="1" applyFill="1"/>
    <xf numFmtId="0" fontId="45" fillId="0" borderId="0" xfId="60" applyFont="1"/>
    <xf numFmtId="0" fontId="45" fillId="0" borderId="0" xfId="60" applyFont="1" applyFill="1" applyAlignment="1">
      <alignment horizontal="center" wrapText="1"/>
    </xf>
    <xf numFmtId="0" fontId="45" fillId="0" borderId="0" xfId="60" applyFont="1" applyAlignment="1">
      <alignment horizontal="center" wrapText="1"/>
    </xf>
    <xf numFmtId="43" fontId="46" fillId="0" borderId="0" xfId="55" applyNumberFormat="1" applyFont="1" applyFill="1" applyBorder="1"/>
    <xf numFmtId="167" fontId="46" fillId="0" borderId="0" xfId="55" applyNumberFormat="1" applyFont="1" applyFill="1" applyBorder="1"/>
    <xf numFmtId="0" fontId="46" fillId="0" borderId="10" xfId="0" applyFont="1" applyBorder="1" applyAlignment="1">
      <alignment horizontal="center" vertical="center" wrapText="1"/>
    </xf>
    <xf numFmtId="0" fontId="41" fillId="0" borderId="0" xfId="0" applyFont="1" applyFill="1" applyAlignment="1">
      <alignment horizontal="right"/>
    </xf>
    <xf numFmtId="3" fontId="46" fillId="0" borderId="10" xfId="29" applyNumberFormat="1" applyFont="1" applyFill="1" applyBorder="1" applyAlignment="1" applyProtection="1">
      <alignment horizontal="center" vertical="center" wrapText="1"/>
      <protection locked="0"/>
    </xf>
    <xf numFmtId="0" fontId="46" fillId="0" borderId="10" xfId="0" applyFont="1" applyFill="1" applyBorder="1" applyAlignment="1">
      <alignment horizontal="left" vertical="center"/>
    </xf>
    <xf numFmtId="3" fontId="46" fillId="0" borderId="10" xfId="29" applyNumberFormat="1" applyFont="1" applyFill="1" applyBorder="1" applyAlignment="1">
      <alignment horizontal="center" vertical="center"/>
    </xf>
    <xf numFmtId="3" fontId="46" fillId="0" borderId="10" xfId="29" applyNumberFormat="1" applyFont="1" applyFill="1" applyBorder="1" applyAlignment="1">
      <alignment horizontal="center" vertical="center" wrapText="1"/>
    </xf>
    <xf numFmtId="3" fontId="46" fillId="24" borderId="10" xfId="29" applyNumberFormat="1" applyFont="1" applyFill="1" applyBorder="1" applyAlignment="1">
      <alignment horizontal="center" vertical="center" wrapText="1"/>
    </xf>
    <xf numFmtId="3" fontId="46" fillId="24" borderId="10" xfId="29" applyNumberFormat="1" applyFont="1" applyFill="1" applyBorder="1" applyAlignment="1">
      <alignment horizontal="center" vertical="center"/>
    </xf>
    <xf numFmtId="2" fontId="46" fillId="0" borderId="0" xfId="0" applyNumberFormat="1" applyFont="1" applyFill="1" applyBorder="1" applyAlignment="1">
      <alignment horizontal="center" vertical="center"/>
    </xf>
    <xf numFmtId="0" fontId="46" fillId="0" borderId="0" xfId="0" applyFont="1" applyFill="1" applyAlignment="1">
      <alignment horizontal="center"/>
    </xf>
    <xf numFmtId="2" fontId="46" fillId="0" borderId="0" xfId="0" applyNumberFormat="1" applyFont="1" applyFill="1" applyBorder="1"/>
    <xf numFmtId="3" fontId="46" fillId="24" borderId="10" xfId="29" applyNumberFormat="1" applyFont="1" applyFill="1" applyBorder="1" applyAlignment="1" applyProtection="1">
      <alignment horizontal="center" vertical="center" wrapText="1"/>
      <protection locked="0"/>
    </xf>
    <xf numFmtId="0" fontId="46" fillId="0" borderId="0" xfId="0" applyFont="1" applyFill="1" applyAlignment="1">
      <alignment vertical="top"/>
    </xf>
    <xf numFmtId="3" fontId="46" fillId="24" borderId="10" xfId="29" applyNumberFormat="1" applyFont="1" applyFill="1" applyBorder="1" applyAlignment="1" applyProtection="1">
      <alignment horizontal="center" vertical="center"/>
      <protection locked="0"/>
    </xf>
    <xf numFmtId="0" fontId="46" fillId="0" borderId="0" xfId="0" applyFont="1" applyFill="1" applyAlignment="1">
      <alignment vertical="center"/>
    </xf>
    <xf numFmtId="0" fontId="46" fillId="27" borderId="10" xfId="0" applyFont="1" applyFill="1" applyBorder="1" applyAlignment="1">
      <alignment horizontal="center" vertical="center" wrapText="1"/>
    </xf>
    <xf numFmtId="167" fontId="46" fillId="0" borderId="0" xfId="29" applyNumberFormat="1" applyFont="1" applyFill="1" applyBorder="1" applyAlignment="1" applyProtection="1">
      <alignment horizontal="left" vertical="center" wrapText="1"/>
      <protection locked="0"/>
    </xf>
    <xf numFmtId="49" fontId="46" fillId="27" borderId="10" xfId="0" applyNumberFormat="1" applyFont="1" applyFill="1" applyBorder="1" applyAlignment="1">
      <alignment horizontal="left" vertical="center"/>
    </xf>
    <xf numFmtId="0" fontId="46" fillId="27" borderId="10" xfId="0" applyFont="1" applyFill="1" applyBorder="1" applyAlignment="1">
      <alignment horizontal="left" vertical="center"/>
    </xf>
    <xf numFmtId="0" fontId="46" fillId="27" borderId="10" xfId="0" applyFont="1" applyFill="1" applyBorder="1" applyAlignment="1">
      <alignment horizontal="center" vertical="center"/>
    </xf>
    <xf numFmtId="0" fontId="46" fillId="27" borderId="10" xfId="0" applyFont="1" applyFill="1" applyBorder="1" applyAlignment="1">
      <alignment horizontal="left" vertical="center" wrapText="1"/>
    </xf>
    <xf numFmtId="0" fontId="45" fillId="0" borderId="10" xfId="60" applyFont="1" applyBorder="1" applyAlignment="1" applyProtection="1">
      <alignment horizontal="left" vertical="center" wrapText="1"/>
      <protection locked="0"/>
    </xf>
    <xf numFmtId="0" fontId="45" fillId="0" borderId="10" xfId="60" applyFont="1" applyBorder="1" applyAlignment="1">
      <alignment horizontal="left" vertical="center"/>
    </xf>
    <xf numFmtId="4" fontId="45" fillId="0" borderId="10" xfId="29" applyNumberFormat="1" applyFont="1" applyBorder="1" applyAlignment="1" applyProtection="1">
      <alignment horizontal="center" vertical="center" wrapText="1"/>
      <protection locked="0"/>
    </xf>
    <xf numFmtId="4" fontId="46" fillId="0" borderId="10" xfId="29" applyNumberFormat="1" applyFont="1" applyFill="1" applyBorder="1" applyAlignment="1" applyProtection="1">
      <alignment horizontal="center" vertical="center" wrapText="1"/>
      <protection locked="0"/>
    </xf>
    <xf numFmtId="4" fontId="45" fillId="0" borderId="10" xfId="29" applyNumberFormat="1" applyFont="1" applyFill="1" applyBorder="1" applyAlignment="1" applyProtection="1">
      <alignment horizontal="center" vertical="center" wrapText="1"/>
      <protection locked="0"/>
    </xf>
    <xf numFmtId="4" fontId="45" fillId="0" borderId="10" xfId="29" applyNumberFormat="1" applyFont="1" applyBorder="1" applyAlignment="1" applyProtection="1">
      <alignment horizontal="center" vertical="center"/>
      <protection locked="0"/>
    </xf>
    <xf numFmtId="3" fontId="46" fillId="0" borderId="10" xfId="29" applyNumberFormat="1" applyFont="1" applyBorder="1" applyAlignment="1" applyProtection="1">
      <alignment horizontal="center" vertical="center" wrapText="1"/>
      <protection locked="0"/>
    </xf>
    <xf numFmtId="3" fontId="46" fillId="27" borderId="10" xfId="29" applyNumberFormat="1" applyFont="1" applyFill="1" applyBorder="1" applyAlignment="1">
      <alignment horizontal="center" vertical="center" wrapText="1"/>
    </xf>
    <xf numFmtId="3" fontId="46" fillId="0" borderId="10" xfId="29" applyNumberFormat="1" applyFont="1" applyBorder="1" applyAlignment="1">
      <alignment horizontal="center" vertical="center"/>
    </xf>
    <xf numFmtId="3" fontId="45" fillId="0" borderId="10" xfId="29" applyNumberFormat="1" applyFont="1" applyFill="1" applyBorder="1" applyAlignment="1" applyProtection="1">
      <alignment horizontal="center" vertical="center" wrapText="1"/>
      <protection locked="0"/>
    </xf>
    <xf numFmtId="3" fontId="46" fillId="27" borderId="10" xfId="29" applyNumberFormat="1" applyFont="1" applyFill="1" applyBorder="1" applyAlignment="1" applyProtection="1">
      <alignment horizontal="center" vertical="center" wrapText="1"/>
      <protection locked="0"/>
    </xf>
    <xf numFmtId="3" fontId="46" fillId="27" borderId="10" xfId="29" applyNumberFormat="1" applyFont="1" applyFill="1" applyBorder="1" applyAlignment="1">
      <alignment horizontal="center" vertical="center"/>
    </xf>
    <xf numFmtId="3" fontId="45" fillId="0" borderId="10" xfId="29" applyNumberFormat="1" applyFont="1" applyFill="1" applyBorder="1" applyAlignment="1">
      <alignment horizontal="center" vertical="center" wrapText="1"/>
    </xf>
    <xf numFmtId="3" fontId="45" fillId="0" borderId="10" xfId="29" applyNumberFormat="1" applyFont="1" applyBorder="1" applyAlignment="1">
      <alignment horizontal="center" vertical="center"/>
    </xf>
    <xf numFmtId="3" fontId="45" fillId="0" borderId="10" xfId="29" applyNumberFormat="1" applyFont="1" applyBorder="1" applyAlignment="1" applyProtection="1">
      <alignment horizontal="center" vertical="center"/>
      <protection locked="0"/>
    </xf>
    <xf numFmtId="4" fontId="45" fillId="0" borderId="10" xfId="60" applyNumberFormat="1" applyFont="1" applyBorder="1" applyAlignment="1" applyProtection="1">
      <alignment horizontal="center" vertical="center" wrapText="1"/>
      <protection locked="0"/>
    </xf>
    <xf numFmtId="4" fontId="45" fillId="0" borderId="10" xfId="60" applyNumberFormat="1" applyFont="1" applyBorder="1" applyProtection="1">
      <protection locked="0"/>
    </xf>
    <xf numFmtId="4" fontId="46" fillId="24" borderId="10" xfId="53" applyNumberFormat="1" applyFont="1" applyFill="1" applyBorder="1" applyAlignment="1" applyProtection="1">
      <alignment horizontal="center" vertical="center" wrapText="1"/>
      <protection locked="0"/>
    </xf>
    <xf numFmtId="3" fontId="46" fillId="27" borderId="10" xfId="0" applyNumberFormat="1" applyFont="1" applyFill="1" applyBorder="1" applyAlignment="1" applyProtection="1">
      <alignment horizontal="center" vertical="center" wrapText="1"/>
      <protection locked="0"/>
    </xf>
    <xf numFmtId="3" fontId="45" fillId="0" borderId="10" xfId="60" applyNumberFormat="1" applyFont="1" applyBorder="1" applyAlignment="1" applyProtection="1">
      <alignment horizontal="center"/>
      <protection locked="0"/>
    </xf>
    <xf numFmtId="3" fontId="46" fillId="27" borderId="10" xfId="0" applyNumberFormat="1" applyFont="1" applyFill="1" applyBorder="1" applyAlignment="1">
      <alignment horizontal="center" vertical="center" wrapText="1"/>
    </xf>
    <xf numFmtId="3" fontId="45" fillId="0" borderId="10" xfId="60" applyNumberFormat="1" applyFont="1" applyBorder="1" applyProtection="1">
      <protection locked="0"/>
    </xf>
    <xf numFmtId="3" fontId="46" fillId="0" borderId="10" xfId="0" applyNumberFormat="1" applyFont="1" applyFill="1" applyBorder="1" applyAlignment="1">
      <alignment horizontal="center" vertical="center"/>
    </xf>
    <xf numFmtId="3" fontId="45" fillId="27" borderId="10" xfId="0" applyNumberFormat="1" applyFont="1" applyFill="1" applyBorder="1" applyAlignment="1" applyProtection="1">
      <alignment horizontal="center" vertical="center" wrapText="1"/>
      <protection locked="0"/>
    </xf>
    <xf numFmtId="3" fontId="46" fillId="0" borderId="10" xfId="53" applyNumberFormat="1" applyFont="1" applyFill="1" applyBorder="1" applyAlignment="1" applyProtection="1">
      <alignment horizontal="center" vertical="center" wrapText="1"/>
      <protection locked="0"/>
    </xf>
    <xf numFmtId="3" fontId="46" fillId="27" borderId="10" xfId="0" applyNumberFormat="1" applyFont="1" applyFill="1" applyBorder="1" applyAlignment="1">
      <alignment horizontal="center" vertical="center"/>
    </xf>
    <xf numFmtId="3" fontId="46" fillId="0" borderId="10" xfId="60" applyNumberFormat="1" applyFont="1" applyBorder="1"/>
    <xf numFmtId="3" fontId="45" fillId="0" borderId="10" xfId="0" applyNumberFormat="1" applyFont="1" applyFill="1" applyBorder="1" applyAlignment="1">
      <alignment horizontal="center" vertical="center"/>
    </xf>
    <xf numFmtId="3" fontId="46" fillId="24" borderId="10" xfId="53" applyNumberFormat="1" applyFont="1" applyFill="1" applyBorder="1" applyAlignment="1" applyProtection="1">
      <alignment horizontal="center" vertical="center" wrapText="1"/>
      <protection locked="0"/>
    </xf>
    <xf numFmtId="3" fontId="45" fillId="0" borderId="10" xfId="0" applyNumberFormat="1" applyFont="1" applyFill="1" applyBorder="1" applyAlignment="1">
      <alignment horizontal="center" vertical="center" wrapText="1"/>
    </xf>
    <xf numFmtId="49" fontId="46" fillId="0" borderId="12" xfId="55" applyNumberFormat="1" applyFont="1" applyFill="1" applyBorder="1" applyAlignment="1">
      <alignment vertical="top" wrapText="1"/>
    </xf>
    <xf numFmtId="0" fontId="46" fillId="0" borderId="30" xfId="55" applyFont="1" applyFill="1" applyBorder="1" applyAlignment="1">
      <alignment horizontal="center" vertical="center" wrapText="1"/>
    </xf>
    <xf numFmtId="0" fontId="46" fillId="0" borderId="10" xfId="55" applyFont="1" applyFill="1" applyBorder="1" applyAlignment="1">
      <alignment horizontal="left" vertical="center" wrapText="1"/>
    </xf>
    <xf numFmtId="49" fontId="46" fillId="0" borderId="24" xfId="55" applyNumberFormat="1" applyFont="1" applyFill="1" applyBorder="1" applyAlignment="1">
      <alignment wrapText="1"/>
    </xf>
    <xf numFmtId="49" fontId="46" fillId="0" borderId="12" xfId="55" applyNumberFormat="1" applyFont="1" applyFill="1" applyBorder="1" applyAlignment="1">
      <alignment horizontal="center" wrapText="1"/>
    </xf>
    <xf numFmtId="166" fontId="46" fillId="0" borderId="12" xfId="36" applyNumberFormat="1" applyFont="1" applyFill="1" applyBorder="1" applyAlignment="1">
      <alignment horizontal="center"/>
    </xf>
    <xf numFmtId="166" fontId="46" fillId="0" borderId="25" xfId="36" applyNumberFormat="1" applyFont="1" applyFill="1" applyBorder="1" applyAlignment="1">
      <alignment horizontal="center"/>
    </xf>
    <xf numFmtId="166" fontId="46" fillId="0" borderId="30" xfId="0" applyNumberFormat="1" applyFont="1" applyBorder="1" applyAlignment="1">
      <alignment horizontal="right" vertical="center"/>
    </xf>
    <xf numFmtId="49" fontId="46" fillId="0" borderId="21" xfId="55" applyNumberFormat="1" applyFont="1" applyFill="1" applyBorder="1" applyAlignment="1">
      <alignment wrapText="1"/>
    </xf>
    <xf numFmtId="49" fontId="46" fillId="0" borderId="11" xfId="55" applyNumberFormat="1" applyFont="1" applyFill="1" applyBorder="1" applyAlignment="1">
      <alignment horizontal="center" wrapText="1"/>
    </xf>
    <xf numFmtId="49" fontId="46" fillId="0" borderId="11" xfId="55" applyNumberFormat="1" applyFont="1" applyFill="1" applyBorder="1" applyAlignment="1">
      <alignment vertical="top" wrapText="1"/>
    </xf>
    <xf numFmtId="166" fontId="46" fillId="0" borderId="11" xfId="36" applyNumberFormat="1" applyFont="1" applyFill="1" applyBorder="1" applyAlignment="1">
      <alignment horizontal="center"/>
    </xf>
    <xf numFmtId="166" fontId="46" fillId="0" borderId="27" xfId="36" applyNumberFormat="1" applyFont="1" applyFill="1" applyBorder="1" applyAlignment="1">
      <alignment horizontal="center"/>
    </xf>
    <xf numFmtId="0" fontId="46" fillId="0" borderId="14" xfId="0" applyFont="1" applyBorder="1" applyAlignment="1">
      <alignment vertical="center"/>
    </xf>
    <xf numFmtId="0" fontId="46" fillId="0" borderId="24" xfId="0" applyFont="1" applyBorder="1" applyAlignment="1">
      <alignment vertical="center"/>
    </xf>
    <xf numFmtId="0" fontId="46" fillId="0" borderId="10" xfId="0" applyFont="1" applyBorder="1" applyAlignment="1">
      <alignment horizontal="center" vertical="center" wrapText="1"/>
    </xf>
    <xf numFmtId="0" fontId="46" fillId="0" borderId="10" xfId="0" applyFont="1" applyFill="1" applyBorder="1" applyAlignment="1">
      <alignment horizontal="center" vertical="center" wrapText="1"/>
    </xf>
    <xf numFmtId="0" fontId="48" fillId="0" borderId="10" xfId="49" applyFont="1" applyFill="1" applyBorder="1" applyAlignment="1">
      <alignment horizontal="center" vertical="center" wrapText="1"/>
    </xf>
    <xf numFmtId="49" fontId="48" fillId="0" borderId="10" xfId="49" applyNumberFormat="1" applyFont="1" applyFill="1" applyBorder="1" applyAlignment="1">
      <alignment horizontal="center" vertical="center" wrapText="1"/>
    </xf>
    <xf numFmtId="0" fontId="46" fillId="24" borderId="10" xfId="0" applyFont="1" applyFill="1" applyBorder="1" applyAlignment="1">
      <alignment horizontal="center" vertical="center" wrapText="1"/>
    </xf>
    <xf numFmtId="0" fontId="46" fillId="0" borderId="10" xfId="72" applyFont="1" applyFill="1" applyBorder="1" applyAlignment="1">
      <alignment horizontal="center" vertical="center" wrapText="1"/>
    </xf>
    <xf numFmtId="0" fontId="46" fillId="0" borderId="3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46" fillId="0" borderId="32" xfId="0" applyFont="1" applyFill="1" applyBorder="1" applyAlignment="1">
      <alignment horizontal="center" vertical="center" wrapText="1"/>
    </xf>
    <xf numFmtId="0" fontId="46" fillId="0" borderId="10" xfId="0" applyFont="1" applyFill="1" applyBorder="1" applyAlignment="1">
      <alignment horizontal="justify" vertical="top" wrapText="1"/>
    </xf>
    <xf numFmtId="0" fontId="46" fillId="0" borderId="10" xfId="0" applyFont="1" applyFill="1" applyBorder="1" applyAlignment="1">
      <alignment vertical="top" wrapText="1"/>
    </xf>
    <xf numFmtId="0" fontId="52" fillId="0" borderId="10" xfId="0" applyFont="1" applyFill="1" applyBorder="1" applyAlignment="1">
      <alignment horizontal="left" vertical="center" wrapText="1"/>
    </xf>
    <xf numFmtId="0" fontId="45" fillId="0" borderId="0" xfId="60" applyFont="1" applyAlignment="1" applyProtection="1">
      <alignment vertical="center"/>
      <protection locked="0"/>
    </xf>
    <xf numFmtId="0" fontId="45" fillId="0" borderId="0" xfId="60" applyFont="1" applyAlignment="1" applyProtection="1">
      <alignment horizontal="right" vertical="center"/>
      <protection locked="0"/>
    </xf>
    <xf numFmtId="0" fontId="46" fillId="0" borderId="0" xfId="60" applyFont="1" applyAlignment="1" applyProtection="1">
      <alignment vertical="center"/>
      <protection locked="0"/>
    </xf>
    <xf numFmtId="0" fontId="46" fillId="0" borderId="0" xfId="60" applyFont="1" applyAlignment="1" applyProtection="1">
      <alignment horizontal="center" vertical="center"/>
      <protection locked="0"/>
    </xf>
    <xf numFmtId="0" fontId="46" fillId="0" borderId="10" xfId="0" applyFont="1" applyFill="1" applyBorder="1" applyAlignment="1">
      <alignment horizontal="center" vertical="center"/>
    </xf>
    <xf numFmtId="0" fontId="46" fillId="0" borderId="10" xfId="60" applyFont="1" applyFill="1" applyBorder="1" applyAlignment="1" applyProtection="1">
      <alignment horizontal="center" vertical="center" wrapText="1"/>
      <protection locked="0"/>
    </xf>
    <xf numFmtId="4" fontId="46" fillId="0" borderId="10" xfId="0" applyNumberFormat="1" applyFont="1" applyFill="1" applyBorder="1" applyAlignment="1">
      <alignment horizontal="center" vertical="center" wrapText="1"/>
    </xf>
    <xf numFmtId="0" fontId="46" fillId="0" borderId="10" xfId="50" applyFont="1" applyFill="1" applyBorder="1" applyAlignment="1">
      <alignment horizontal="center" vertical="center" wrapText="1"/>
    </xf>
    <xf numFmtId="0" fontId="46" fillId="27" borderId="10" xfId="50" applyFont="1" applyFill="1" applyBorder="1" applyAlignment="1">
      <alignment horizontal="center" vertical="center" wrapText="1"/>
    </xf>
    <xf numFmtId="166" fontId="46" fillId="0" borderId="10" xfId="0" applyNumberFormat="1" applyFont="1" applyFill="1" applyBorder="1" applyAlignment="1">
      <alignment horizontal="center" vertical="center" wrapText="1"/>
    </xf>
    <xf numFmtId="0" fontId="46" fillId="0" borderId="0" xfId="50" applyFont="1" applyFill="1" applyBorder="1" applyAlignment="1">
      <alignment horizontal="left" vertical="center" wrapText="1"/>
    </xf>
    <xf numFmtId="0" fontId="46" fillId="0" borderId="0" xfId="60" applyFont="1" applyBorder="1"/>
    <xf numFmtId="166" fontId="46" fillId="0" borderId="30" xfId="29" applyNumberFormat="1" applyFont="1" applyFill="1" applyBorder="1" applyAlignment="1" applyProtection="1">
      <alignment horizontal="right" vertical="center" wrapText="1"/>
      <protection locked="0"/>
    </xf>
    <xf numFmtId="166" fontId="46" fillId="27" borderId="30" xfId="29" applyNumberFormat="1" applyFont="1" applyFill="1" applyBorder="1" applyAlignment="1" applyProtection="1">
      <alignment horizontal="right" vertical="center" wrapText="1"/>
      <protection locked="0"/>
    </xf>
    <xf numFmtId="166" fontId="46" fillId="24" borderId="30" xfId="29" applyNumberFormat="1" applyFont="1" applyFill="1" applyBorder="1" applyAlignment="1" applyProtection="1">
      <alignment horizontal="right" vertical="center" wrapText="1"/>
      <protection locked="0"/>
    </xf>
    <xf numFmtId="166" fontId="46" fillId="27" borderId="30" xfId="29" applyNumberFormat="1" applyFont="1" applyFill="1" applyBorder="1" applyAlignment="1">
      <alignment horizontal="right" vertical="center"/>
    </xf>
    <xf numFmtId="166" fontId="46" fillId="0" borderId="30" xfId="29" applyNumberFormat="1" applyFont="1" applyFill="1" applyBorder="1" applyAlignment="1">
      <alignment horizontal="right" vertical="center"/>
    </xf>
    <xf numFmtId="0" fontId="46" fillId="0" borderId="0" xfId="0" applyFont="1" applyFill="1" applyBorder="1" applyAlignment="1">
      <alignment vertical="center" wrapText="1"/>
    </xf>
    <xf numFmtId="170" fontId="46" fillId="24" borderId="30" xfId="0" applyNumberFormat="1" applyFont="1" applyFill="1" applyBorder="1" applyAlignment="1">
      <alignment horizontal="right" vertical="center" wrapText="1"/>
    </xf>
    <xf numFmtId="170" fontId="46" fillId="24" borderId="25" xfId="0" applyNumberFormat="1" applyFont="1" applyFill="1" applyBorder="1" applyAlignment="1">
      <alignment horizontal="right" vertical="center" wrapText="1"/>
    </xf>
    <xf numFmtId="166" fontId="46" fillId="0" borderId="10" xfId="76" applyNumberFormat="1" applyFont="1" applyFill="1" applyBorder="1" applyAlignment="1">
      <alignment horizontal="right" vertical="center" wrapText="1"/>
    </xf>
    <xf numFmtId="166" fontId="46" fillId="0" borderId="30" xfId="76" applyNumberFormat="1" applyFont="1" applyFill="1" applyBorder="1" applyAlignment="1">
      <alignment horizontal="right" vertical="center" wrapText="1"/>
    </xf>
    <xf numFmtId="166" fontId="46" fillId="0" borderId="12" xfId="76" applyNumberFormat="1" applyFont="1" applyFill="1" applyBorder="1" applyAlignment="1">
      <alignment horizontal="right" vertical="center" wrapText="1"/>
    </xf>
    <xf numFmtId="166" fontId="46" fillId="0" borderId="25" xfId="76" applyNumberFormat="1" applyFont="1" applyFill="1" applyBorder="1" applyAlignment="1">
      <alignment horizontal="right" vertical="center" wrapText="1"/>
    </xf>
    <xf numFmtId="166" fontId="48" fillId="0" borderId="10" xfId="0" applyNumberFormat="1" applyFont="1" applyFill="1" applyBorder="1" applyAlignment="1">
      <alignment horizontal="right" vertical="center" wrapText="1"/>
    </xf>
    <xf numFmtId="166" fontId="48" fillId="0" borderId="30" xfId="76" applyNumberFormat="1" applyFont="1" applyFill="1" applyBorder="1" applyAlignment="1">
      <alignment horizontal="right" vertical="center"/>
    </xf>
    <xf numFmtId="166" fontId="46" fillId="0" borderId="30" xfId="0" applyNumberFormat="1" applyFont="1" applyFill="1" applyBorder="1" applyAlignment="1">
      <alignment horizontal="right" vertical="center"/>
    </xf>
    <xf numFmtId="0" fontId="46" fillId="0" borderId="14" xfId="0" applyFont="1" applyBorder="1" applyAlignment="1">
      <alignment horizontal="center" vertical="center" wrapText="1"/>
    </xf>
    <xf numFmtId="0" fontId="46" fillId="0" borderId="14" xfId="0" applyFont="1" applyBorder="1" applyAlignment="1">
      <alignment horizontal="center" vertical="center"/>
    </xf>
    <xf numFmtId="166" fontId="46" fillId="0" borderId="30" xfId="0" applyNumberFormat="1" applyFont="1" applyBorder="1" applyAlignment="1">
      <alignment vertical="center"/>
    </xf>
    <xf numFmtId="0" fontId="46" fillId="0" borderId="14" xfId="0" applyFont="1" applyBorder="1" applyAlignment="1">
      <alignment horizontal="left" vertical="center" wrapText="1" indent="1"/>
    </xf>
    <xf numFmtId="0" fontId="46" fillId="0" borderId="24" xfId="0" applyFont="1" applyBorder="1" applyAlignment="1">
      <alignment horizontal="left" vertical="center" wrapText="1" indent="1"/>
    </xf>
    <xf numFmtId="166" fontId="46" fillId="0" borderId="30" xfId="35" applyNumberFormat="1" applyFont="1" applyBorder="1" applyAlignment="1">
      <alignment horizontal="right"/>
    </xf>
    <xf numFmtId="166" fontId="46" fillId="0" borderId="10" xfId="0" applyNumberFormat="1" applyFont="1" applyBorder="1" applyAlignment="1">
      <alignment horizontal="right" vertical="center" wrapText="1"/>
    </xf>
    <xf numFmtId="166" fontId="46" fillId="0" borderId="10" xfId="0" applyNumberFormat="1" applyFont="1" applyBorder="1" applyAlignment="1">
      <alignment horizontal="right" vertical="center" wrapText="1" indent="1"/>
    </xf>
    <xf numFmtId="166" fontId="46" fillId="0" borderId="12" xfId="0" applyNumberFormat="1" applyFont="1" applyBorder="1" applyAlignment="1">
      <alignment horizontal="right" vertical="center" wrapText="1"/>
    </xf>
    <xf numFmtId="166" fontId="46" fillId="0" borderId="25" xfId="0" applyNumberFormat="1" applyFont="1" applyBorder="1" applyAlignment="1">
      <alignment horizontal="right" vertical="center"/>
    </xf>
    <xf numFmtId="166" fontId="46" fillId="0" borderId="25" xfId="29" applyNumberFormat="1" applyFont="1" applyFill="1" applyBorder="1" applyAlignment="1">
      <alignment horizontal="right" vertical="center" wrapText="1"/>
    </xf>
    <xf numFmtId="49" fontId="46" fillId="0" borderId="14" xfId="0" applyNumberFormat="1" applyFont="1" applyFill="1" applyBorder="1" applyAlignment="1">
      <alignment horizontal="center" vertical="center" wrapText="1"/>
    </xf>
    <xf numFmtId="49" fontId="46" fillId="0" borderId="10" xfId="0" applyNumberFormat="1" applyFont="1" applyFill="1" applyBorder="1" applyAlignment="1">
      <alignment horizontal="center" vertical="center" wrapText="1"/>
    </xf>
    <xf numFmtId="166" fontId="46" fillId="0" borderId="10" xfId="0" applyNumberFormat="1" applyFont="1" applyFill="1" applyBorder="1" applyAlignment="1">
      <alignment horizontal="right" vertical="center" wrapText="1"/>
    </xf>
    <xf numFmtId="166" fontId="46" fillId="0" borderId="12" xfId="29" applyNumberFormat="1" applyFont="1" applyFill="1" applyBorder="1" applyAlignment="1">
      <alignment horizontal="right" vertical="center" wrapText="1"/>
    </xf>
    <xf numFmtId="166" fontId="46" fillId="24" borderId="10" xfId="0" applyNumberFormat="1" applyFont="1" applyFill="1" applyBorder="1" applyAlignment="1">
      <alignment horizontal="right" vertical="center" wrapText="1"/>
    </xf>
    <xf numFmtId="166" fontId="46" fillId="24" borderId="30" xfId="0" applyNumberFormat="1" applyFont="1" applyFill="1" applyBorder="1" applyAlignment="1">
      <alignment horizontal="right" vertical="center" wrapText="1"/>
    </xf>
    <xf numFmtId="166" fontId="46" fillId="0" borderId="30" xfId="0" applyNumberFormat="1" applyFont="1" applyFill="1" applyBorder="1" applyAlignment="1">
      <alignment horizontal="right" vertical="center" wrapText="1"/>
    </xf>
    <xf numFmtId="166" fontId="46" fillId="24" borderId="10" xfId="37" applyNumberFormat="1" applyFont="1" applyFill="1" applyBorder="1" applyAlignment="1">
      <alignment horizontal="right" vertical="center" wrapText="1"/>
    </xf>
    <xf numFmtId="166" fontId="46" fillId="0" borderId="30" xfId="37" applyNumberFormat="1" applyFont="1" applyFill="1" applyBorder="1" applyAlignment="1">
      <alignment horizontal="right" vertical="center" wrapText="1"/>
    </xf>
    <xf numFmtId="166" fontId="46" fillId="24" borderId="12" xfId="37" applyNumberFormat="1" applyFont="1" applyFill="1" applyBorder="1" applyAlignment="1">
      <alignment horizontal="right" vertical="center"/>
    </xf>
    <xf numFmtId="166" fontId="46" fillId="24" borderId="25" xfId="37" applyNumberFormat="1" applyFont="1" applyFill="1" applyBorder="1" applyAlignment="1">
      <alignment horizontal="right" vertical="center"/>
    </xf>
    <xf numFmtId="0" fontId="46" fillId="24" borderId="14" xfId="0" applyFont="1" applyFill="1" applyBorder="1" applyAlignment="1">
      <alignment horizontal="left" vertical="center" wrapText="1"/>
    </xf>
    <xf numFmtId="0" fontId="49" fillId="0" borderId="14" xfId="0" applyFont="1" applyFill="1" applyBorder="1" applyAlignment="1">
      <alignment horizontal="left" vertical="center" wrapText="1"/>
    </xf>
    <xf numFmtId="49" fontId="48" fillId="0" borderId="14" xfId="0" applyNumberFormat="1" applyFont="1" applyFill="1" applyBorder="1" applyAlignment="1">
      <alignment vertical="center" wrapText="1"/>
    </xf>
    <xf numFmtId="49" fontId="46" fillId="24" borderId="24" xfId="0" applyNumberFormat="1" applyFont="1" applyFill="1" applyBorder="1" applyAlignment="1">
      <alignment vertical="center" wrapText="1"/>
    </xf>
    <xf numFmtId="49" fontId="46" fillId="0" borderId="10" xfId="55" applyNumberFormat="1" applyFont="1" applyFill="1" applyBorder="1" applyAlignment="1">
      <alignment horizontal="left" vertical="center" wrapText="1"/>
    </xf>
    <xf numFmtId="49" fontId="46" fillId="0" borderId="12" xfId="55" applyNumberFormat="1" applyFont="1" applyFill="1" applyBorder="1" applyAlignment="1">
      <alignment horizontal="left" vertical="center" wrapText="1"/>
    </xf>
    <xf numFmtId="166" fontId="46" fillId="0" borderId="10" xfId="55" applyNumberFormat="1" applyFont="1" applyFill="1" applyBorder="1" applyAlignment="1">
      <alignment horizontal="right" vertical="center"/>
    </xf>
    <xf numFmtId="166" fontId="46" fillId="0" borderId="30" xfId="55" applyNumberFormat="1" applyFont="1" applyFill="1" applyBorder="1" applyAlignment="1">
      <alignment horizontal="right" vertical="center"/>
    </xf>
    <xf numFmtId="166" fontId="46" fillId="0" borderId="30" xfId="55" applyNumberFormat="1" applyFont="1" applyFill="1" applyBorder="1" applyAlignment="1">
      <alignment horizontal="right" vertical="center" wrapText="1"/>
    </xf>
    <xf numFmtId="166" fontId="46" fillId="0" borderId="10" xfId="36" applyNumberFormat="1" applyFont="1" applyFill="1" applyBorder="1" applyAlignment="1">
      <alignment horizontal="right" vertical="center"/>
    </xf>
    <xf numFmtId="166" fontId="46" fillId="0" borderId="10" xfId="55" applyNumberFormat="1" applyFont="1" applyFill="1" applyBorder="1" applyAlignment="1">
      <alignment horizontal="right" vertical="center" wrapText="1"/>
    </xf>
    <xf numFmtId="166" fontId="46" fillId="0" borderId="30" xfId="36" applyNumberFormat="1" applyFont="1" applyFill="1" applyBorder="1" applyAlignment="1">
      <alignment horizontal="right" vertical="center"/>
    </xf>
    <xf numFmtId="166" fontId="46" fillId="0" borderId="12" xfId="36" applyNumberFormat="1" applyFont="1" applyFill="1" applyBorder="1" applyAlignment="1">
      <alignment horizontal="right" vertical="center"/>
    </xf>
    <xf numFmtId="166" fontId="46" fillId="0" borderId="25" xfId="36" applyNumberFormat="1" applyFont="1" applyFill="1" applyBorder="1" applyAlignment="1">
      <alignment horizontal="right" vertical="center"/>
    </xf>
    <xf numFmtId="166" fontId="48" fillId="0" borderId="10" xfId="49" applyNumberFormat="1" applyFont="1" applyFill="1" applyBorder="1" applyAlignment="1">
      <alignment horizontal="right" vertical="center" wrapText="1"/>
    </xf>
    <xf numFmtId="166" fontId="48" fillId="0" borderId="10" xfId="30" applyNumberFormat="1" applyFont="1" applyFill="1" applyBorder="1" applyAlignment="1">
      <alignment horizontal="right" vertical="center" wrapText="1"/>
    </xf>
    <xf numFmtId="166" fontId="35" fillId="0" borderId="10" xfId="49" applyNumberFormat="1" applyFont="1" applyFill="1" applyBorder="1" applyAlignment="1">
      <alignment horizontal="right" vertical="center" wrapText="1"/>
    </xf>
    <xf numFmtId="166" fontId="29" fillId="0" borderId="10" xfId="49" applyNumberFormat="1" applyFont="1" applyFill="1" applyBorder="1" applyAlignment="1">
      <alignment horizontal="right" vertical="center" wrapText="1"/>
    </xf>
    <xf numFmtId="166" fontId="46" fillId="0" borderId="10" xfId="49" applyNumberFormat="1" applyFont="1" applyFill="1" applyBorder="1" applyAlignment="1">
      <alignment horizontal="right" vertical="center" wrapText="1"/>
    </xf>
    <xf numFmtId="166" fontId="32" fillId="0" borderId="10" xfId="49" applyNumberFormat="1" applyFont="1" applyFill="1" applyBorder="1" applyAlignment="1">
      <alignment horizontal="right" vertical="center"/>
    </xf>
    <xf numFmtId="166" fontId="30" fillId="0" borderId="10" xfId="49" applyNumberFormat="1" applyFont="1" applyFill="1" applyBorder="1" applyAlignment="1">
      <alignment horizontal="right" vertical="center" wrapText="1"/>
    </xf>
    <xf numFmtId="166" fontId="46" fillId="24" borderId="10" xfId="29" applyNumberFormat="1" applyFont="1" applyFill="1" applyBorder="1" applyAlignment="1">
      <alignment horizontal="right" vertical="center" wrapText="1"/>
    </xf>
    <xf numFmtId="166" fontId="48" fillId="0" borderId="10" xfId="29" applyNumberFormat="1" applyFont="1" applyFill="1" applyBorder="1" applyAlignment="1">
      <alignment horizontal="right" vertical="center" wrapText="1"/>
    </xf>
    <xf numFmtId="166" fontId="46" fillId="24" borderId="10" xfId="0" applyNumberFormat="1" applyFont="1" applyFill="1" applyBorder="1" applyAlignment="1">
      <alignment horizontal="center" vertical="center" wrapText="1"/>
    </xf>
    <xf numFmtId="166" fontId="32" fillId="24" borderId="26" xfId="0" applyNumberFormat="1" applyFont="1" applyFill="1" applyBorder="1" applyAlignment="1">
      <alignment horizontal="center" vertical="center" wrapText="1"/>
    </xf>
    <xf numFmtId="166" fontId="32" fillId="24" borderId="11" xfId="0" applyNumberFormat="1" applyFont="1" applyFill="1" applyBorder="1" applyAlignment="1">
      <alignment horizontal="center" vertical="center" wrapText="1"/>
    </xf>
    <xf numFmtId="166" fontId="29" fillId="0" borderId="27" xfId="29" applyNumberFormat="1" applyFont="1" applyBorder="1" applyAlignment="1">
      <alignment horizontal="center" vertical="center" wrapText="1"/>
    </xf>
    <xf numFmtId="166" fontId="32" fillId="0" borderId="10" xfId="29" applyNumberFormat="1" applyFont="1" applyFill="1" applyBorder="1" applyAlignment="1">
      <alignment horizontal="center" vertical="center" wrapText="1"/>
    </xf>
    <xf numFmtId="166" fontId="32" fillId="0" borderId="20" xfId="29" applyNumberFormat="1" applyFont="1" applyFill="1" applyBorder="1" applyAlignment="1">
      <alignment horizontal="center" vertical="center" wrapText="1"/>
    </xf>
    <xf numFmtId="166" fontId="30" fillId="0" borderId="23" xfId="29" applyNumberFormat="1" applyFont="1" applyFill="1" applyBorder="1" applyAlignment="1">
      <alignment horizontal="center" vertical="center" wrapText="1"/>
    </xf>
    <xf numFmtId="166" fontId="32" fillId="0" borderId="18" xfId="29" applyNumberFormat="1" applyFont="1" applyFill="1" applyBorder="1" applyAlignment="1">
      <alignment horizontal="center" vertical="center" wrapText="1"/>
    </xf>
    <xf numFmtId="166" fontId="32" fillId="0" borderId="25" xfId="29" applyNumberFormat="1" applyFont="1" applyFill="1" applyBorder="1" applyAlignment="1">
      <alignment horizontal="center" vertical="center" wrapText="1"/>
    </xf>
    <xf numFmtId="166" fontId="30" fillId="0" borderId="39" xfId="29" applyNumberFormat="1" applyFont="1" applyFill="1" applyBorder="1" applyAlignment="1">
      <alignment horizontal="center" vertical="center" wrapText="1"/>
    </xf>
    <xf numFmtId="166" fontId="30" fillId="0" borderId="32" xfId="29" applyNumberFormat="1" applyFont="1" applyFill="1" applyBorder="1" applyAlignment="1">
      <alignment horizontal="center" vertical="center" wrapText="1"/>
    </xf>
    <xf numFmtId="166" fontId="30" fillId="0" borderId="40" xfId="29" applyNumberFormat="1" applyFont="1" applyFill="1" applyBorder="1" applyAlignment="1">
      <alignment horizontal="center" vertical="center" wrapText="1"/>
    </xf>
    <xf numFmtId="166" fontId="30" fillId="0" borderId="10" xfId="29" applyNumberFormat="1" applyFont="1" applyFill="1" applyBorder="1" applyAlignment="1">
      <alignment horizontal="center" vertical="center" wrapText="1"/>
    </xf>
    <xf numFmtId="0" fontId="46" fillId="24" borderId="30" xfId="0" applyFont="1" applyFill="1" applyBorder="1" applyAlignment="1">
      <alignment horizontal="center" vertical="center" wrapText="1"/>
    </xf>
    <xf numFmtId="49" fontId="46" fillId="24" borderId="14" xfId="0" applyNumberFormat="1" applyFont="1" applyFill="1" applyBorder="1" applyAlignment="1">
      <alignment horizontal="center" vertical="center"/>
    </xf>
    <xf numFmtId="166" fontId="48" fillId="0" borderId="30" xfId="29" applyNumberFormat="1" applyFont="1" applyFill="1" applyBorder="1" applyAlignment="1">
      <alignment horizontal="right" vertical="center" wrapText="1"/>
    </xf>
    <xf numFmtId="49" fontId="49" fillId="24" borderId="14" xfId="0" applyNumberFormat="1" applyFont="1" applyFill="1" applyBorder="1" applyAlignment="1">
      <alignment horizontal="center" vertical="center"/>
    </xf>
    <xf numFmtId="166" fontId="46" fillId="0" borderId="30" xfId="29" applyNumberFormat="1" applyFont="1" applyBorder="1" applyAlignment="1">
      <alignment horizontal="center" vertical="center" wrapText="1"/>
    </xf>
    <xf numFmtId="49" fontId="48" fillId="0" borderId="14" xfId="49" applyNumberFormat="1" applyFont="1" applyFill="1" applyBorder="1" applyAlignment="1">
      <alignment horizontal="center" vertical="center" wrapText="1"/>
    </xf>
    <xf numFmtId="166" fontId="32" fillId="0" borderId="30" xfId="29" applyNumberFormat="1" applyFont="1" applyFill="1" applyBorder="1" applyAlignment="1">
      <alignment horizontal="center" vertical="center" wrapText="1"/>
    </xf>
    <xf numFmtId="166" fontId="30" fillId="0" borderId="30" xfId="29" applyNumberFormat="1" applyFont="1" applyFill="1" applyBorder="1" applyAlignment="1">
      <alignment horizontal="center" vertical="center" wrapText="1"/>
    </xf>
    <xf numFmtId="0" fontId="30" fillId="0" borderId="14" xfId="0" applyFont="1" applyBorder="1"/>
    <xf numFmtId="168" fontId="46" fillId="0" borderId="10" xfId="74" applyNumberFormat="1" applyFont="1" applyFill="1" applyBorder="1" applyAlignment="1">
      <alignment horizontal="center" vertical="center" wrapText="1"/>
    </xf>
    <xf numFmtId="49" fontId="46" fillId="0" borderId="14" xfId="72" applyNumberFormat="1" applyFont="1" applyFill="1" applyBorder="1" applyAlignment="1">
      <alignment horizontal="center" vertical="center" wrapText="1"/>
    </xf>
    <xf numFmtId="0" fontId="46" fillId="0" borderId="30" xfId="72" applyNumberFormat="1" applyFont="1" applyFill="1" applyBorder="1" applyAlignment="1">
      <alignment horizontal="center" vertical="center" wrapText="1"/>
    </xf>
    <xf numFmtId="0" fontId="48" fillId="0" borderId="12" xfId="50" applyFont="1" applyFill="1" applyBorder="1" applyAlignment="1">
      <alignment vertical="center" wrapText="1"/>
    </xf>
    <xf numFmtId="0" fontId="30" fillId="0" borderId="12" xfId="72" applyFont="1" applyFill="1" applyBorder="1"/>
    <xf numFmtId="166" fontId="46" fillId="0" borderId="12" xfId="72" applyNumberFormat="1" applyFont="1" applyBorder="1" applyAlignment="1">
      <alignment horizontal="center" vertical="center" wrapText="1"/>
    </xf>
    <xf numFmtId="0" fontId="68" fillId="0" borderId="0" xfId="56" applyFont="1" applyAlignment="1">
      <alignment horizontal="right" vertical="center" wrapText="1"/>
    </xf>
    <xf numFmtId="4" fontId="46" fillId="0" borderId="10" xfId="29" applyNumberFormat="1" applyFont="1" applyFill="1" applyBorder="1" applyAlignment="1">
      <alignment horizontal="center" vertical="center"/>
    </xf>
    <xf numFmtId="0" fontId="46" fillId="0" borderId="0" xfId="60" applyFont="1" applyBorder="1" applyAlignment="1" applyProtection="1">
      <alignment horizontal="center" wrapText="1"/>
      <protection locked="0"/>
    </xf>
    <xf numFmtId="0" fontId="46" fillId="0" borderId="0" xfId="60" applyFont="1" applyBorder="1" applyAlignment="1" applyProtection="1">
      <alignment horizontal="center" vertical="center" wrapText="1"/>
      <protection locked="0"/>
    </xf>
    <xf numFmtId="174" fontId="46" fillId="0" borderId="0" xfId="29" applyNumberFormat="1" applyFont="1" applyBorder="1" applyAlignment="1" applyProtection="1">
      <alignment horizontal="right" vertical="center"/>
      <protection locked="0"/>
    </xf>
    <xf numFmtId="174" fontId="45" fillId="0" borderId="0" xfId="29" applyNumberFormat="1" applyFont="1" applyBorder="1" applyAlignment="1" applyProtection="1">
      <alignment horizontal="right" vertical="center"/>
      <protection locked="0"/>
    </xf>
    <xf numFmtId="49" fontId="46" fillId="0" borderId="0" xfId="29" applyNumberFormat="1" applyFont="1" applyBorder="1" applyAlignment="1" applyProtection="1">
      <alignment horizontal="right" vertical="center"/>
      <protection locked="0"/>
    </xf>
    <xf numFmtId="0" fontId="41" fillId="0" borderId="0" xfId="0" applyFont="1" applyFill="1" applyAlignment="1">
      <alignment horizontal="right"/>
    </xf>
    <xf numFmtId="0" fontId="46" fillId="0" borderId="10" xfId="0" applyFont="1" applyFill="1" applyBorder="1" applyAlignment="1">
      <alignment horizontal="center" vertical="center" wrapText="1"/>
    </xf>
    <xf numFmtId="0" fontId="46" fillId="24" borderId="10" xfId="0" applyFont="1" applyFill="1" applyBorder="1" applyAlignment="1">
      <alignment horizontal="center" vertical="center" wrapText="1"/>
    </xf>
    <xf numFmtId="0" fontId="46" fillId="0" borderId="10" xfId="0" applyFont="1" applyBorder="1" applyAlignment="1">
      <alignment horizontal="center" vertical="center" wrapText="1"/>
    </xf>
    <xf numFmtId="0" fontId="46" fillId="0" borderId="0" xfId="60" applyFont="1" applyAlignment="1" applyProtection="1">
      <alignment horizontal="right"/>
      <protection locked="0"/>
    </xf>
    <xf numFmtId="0" fontId="46" fillId="24" borderId="0" xfId="60" applyFont="1" applyFill="1" applyAlignment="1" applyProtection="1">
      <alignment horizontal="center" vertical="top" wrapText="1"/>
      <protection locked="0"/>
    </xf>
    <xf numFmtId="0" fontId="46" fillId="0" borderId="10" xfId="60" applyFont="1" applyBorder="1" applyAlignment="1">
      <alignment horizontal="center" vertical="center"/>
    </xf>
    <xf numFmtId="0" fontId="46" fillId="0" borderId="10" xfId="60" applyFont="1" applyBorder="1" applyAlignment="1" applyProtection="1">
      <alignment horizontal="center" vertical="center" wrapText="1"/>
      <protection locked="0"/>
    </xf>
    <xf numFmtId="0" fontId="48" fillId="0" borderId="10" xfId="56" applyFont="1" applyBorder="1" applyAlignment="1">
      <alignment horizontal="center" vertical="center" wrapText="1"/>
    </xf>
    <xf numFmtId="0" fontId="48" fillId="0" borderId="30" xfId="56" applyFont="1" applyBorder="1" applyAlignment="1">
      <alignment horizontal="center" vertical="center" wrapText="1"/>
    </xf>
    <xf numFmtId="0" fontId="48" fillId="0" borderId="10" xfId="56" applyFont="1" applyBorder="1" applyAlignment="1">
      <alignment vertical="center" wrapText="1"/>
    </xf>
    <xf numFmtId="0" fontId="50" fillId="0" borderId="19" xfId="56" applyFont="1" applyBorder="1" applyAlignment="1">
      <alignment horizontal="left" vertical="center" wrapText="1"/>
    </xf>
    <xf numFmtId="0" fontId="50" fillId="0" borderId="0" xfId="56" applyFont="1" applyBorder="1" applyAlignment="1">
      <alignment horizontal="left" vertical="center" wrapText="1"/>
    </xf>
    <xf numFmtId="0" fontId="48" fillId="0" borderId="0" xfId="56" applyFont="1" applyAlignment="1">
      <alignment vertical="center" wrapText="1"/>
    </xf>
    <xf numFmtId="0" fontId="68" fillId="0" borderId="0" xfId="56" applyFont="1" applyAlignment="1">
      <alignment horizontal="right" vertical="center" wrapText="1"/>
    </xf>
    <xf numFmtId="0" fontId="48" fillId="0" borderId="0" xfId="56" applyFont="1" applyAlignment="1">
      <alignment horizontal="center" vertical="center" wrapText="1"/>
    </xf>
    <xf numFmtId="0" fontId="46" fillId="28" borderId="10" xfId="50" applyFont="1" applyFill="1" applyBorder="1" applyAlignment="1">
      <alignment horizontal="left" vertical="center" wrapText="1"/>
    </xf>
    <xf numFmtId="0" fontId="46" fillId="28" borderId="10" xfId="60" applyFont="1" applyFill="1" applyBorder="1" applyAlignment="1" applyProtection="1">
      <alignment horizontal="center" vertical="center"/>
      <protection locked="0"/>
    </xf>
    <xf numFmtId="1" fontId="46" fillId="28" borderId="10" xfId="0" applyNumberFormat="1" applyFont="1" applyFill="1" applyBorder="1" applyAlignment="1" applyProtection="1">
      <alignment horizontal="center" vertical="center" wrapText="1"/>
      <protection locked="0"/>
    </xf>
    <xf numFmtId="3" fontId="46" fillId="28" borderId="10" xfId="29" applyNumberFormat="1" applyFont="1" applyFill="1" applyBorder="1" applyAlignment="1" applyProtection="1">
      <alignment horizontal="center" vertical="center" wrapText="1"/>
      <protection locked="0"/>
    </xf>
    <xf numFmtId="3" fontId="46" fillId="28" borderId="10" xfId="29" applyNumberFormat="1" applyFont="1" applyFill="1" applyBorder="1" applyAlignment="1">
      <alignment horizontal="center" vertical="center"/>
    </xf>
    <xf numFmtId="0" fontId="41" fillId="0" borderId="0" xfId="0" applyFont="1" applyFill="1" applyAlignment="1">
      <alignment horizontal="right"/>
    </xf>
    <xf numFmtId="0" fontId="46" fillId="0" borderId="0" xfId="55" applyFont="1" applyFill="1" applyBorder="1" applyAlignment="1">
      <alignment horizontal="center" vertical="center" wrapText="1"/>
    </xf>
    <xf numFmtId="0" fontId="46" fillId="0" borderId="10" xfId="55" applyFont="1" applyFill="1" applyBorder="1" applyAlignment="1">
      <alignment horizontal="center" vertical="center" wrapText="1"/>
    </xf>
    <xf numFmtId="0" fontId="46" fillId="0" borderId="0" xfId="60" applyFont="1" applyFill="1" applyAlignment="1">
      <alignment vertical="center"/>
    </xf>
    <xf numFmtId="3" fontId="46" fillId="0" borderId="10" xfId="29" applyNumberFormat="1" applyFont="1" applyBorder="1" applyAlignment="1">
      <alignment horizontal="center" vertical="center" wrapText="1"/>
    </xf>
    <xf numFmtId="49" fontId="46" fillId="27" borderId="10" xfId="0" applyNumberFormat="1" applyFont="1" applyFill="1" applyBorder="1" applyAlignment="1">
      <alignment horizontal="left" vertical="center" wrapText="1"/>
    </xf>
    <xf numFmtId="0" fontId="46" fillId="0" borderId="0" xfId="0" applyFont="1" applyBorder="1" applyAlignment="1">
      <alignment vertical="center"/>
    </xf>
    <xf numFmtId="3" fontId="46" fillId="0" borderId="10" xfId="0" applyNumberFormat="1" applyFont="1" applyBorder="1" applyAlignment="1">
      <alignment horizontal="center" vertical="center" wrapText="1"/>
    </xf>
    <xf numFmtId="0" fontId="46" fillId="0" borderId="0" xfId="60" applyFont="1" applyBorder="1" applyAlignment="1">
      <alignment horizontal="center" wrapText="1"/>
    </xf>
    <xf numFmtId="0" fontId="46" fillId="0" borderId="10" xfId="60" applyFont="1" applyFill="1" applyBorder="1" applyAlignment="1">
      <alignment horizontal="left" vertical="center"/>
    </xf>
    <xf numFmtId="0" fontId="46" fillId="0" borderId="0" xfId="0" applyFont="1" applyAlignment="1">
      <alignment horizontal="center" wrapText="1"/>
    </xf>
    <xf numFmtId="0" fontId="46" fillId="0" borderId="11" xfId="0" applyFont="1" applyBorder="1" applyAlignment="1">
      <alignment horizontal="left" vertical="center" wrapText="1"/>
    </xf>
    <xf numFmtId="0" fontId="46" fillId="27" borderId="10" xfId="0" applyNumberFormat="1" applyFont="1" applyFill="1" applyBorder="1" applyAlignment="1" applyProtection="1">
      <alignment horizontal="center" vertical="center" wrapText="1"/>
      <protection locked="0"/>
    </xf>
    <xf numFmtId="173" fontId="46" fillId="0" borderId="0" xfId="60" applyNumberFormat="1" applyFont="1" applyAlignment="1">
      <alignment horizontal="center" wrapText="1"/>
    </xf>
    <xf numFmtId="0" fontId="46" fillId="0" borderId="10" xfId="78" applyFont="1" applyFill="1" applyBorder="1" applyAlignment="1">
      <alignment horizontal="left" wrapText="1"/>
    </xf>
    <xf numFmtId="0" fontId="46" fillId="0" borderId="0" xfId="60" applyFont="1" applyAlignment="1">
      <alignment wrapText="1"/>
    </xf>
    <xf numFmtId="0" fontId="46" fillId="24" borderId="0" xfId="60" applyFont="1" applyFill="1" applyAlignment="1">
      <alignment wrapText="1"/>
    </xf>
    <xf numFmtId="0" fontId="46" fillId="24" borderId="0" xfId="60" applyFont="1" applyFill="1" applyBorder="1" applyAlignment="1">
      <alignment wrapText="1"/>
    </xf>
    <xf numFmtId="0" fontId="45" fillId="0" borderId="0" xfId="60" applyFont="1" applyBorder="1"/>
    <xf numFmtId="0" fontId="46" fillId="0" borderId="31" xfId="78" applyFont="1" applyFill="1" applyBorder="1" applyAlignment="1">
      <alignment wrapText="1"/>
    </xf>
    <xf numFmtId="0" fontId="48" fillId="0" borderId="28" xfId="56" applyFont="1" applyFill="1" applyBorder="1" applyAlignment="1">
      <alignment vertical="center" wrapText="1"/>
    </xf>
    <xf numFmtId="0" fontId="48" fillId="0" borderId="28" xfId="56" applyFont="1" applyBorder="1" applyAlignment="1">
      <alignment vertical="center" wrapText="1"/>
    </xf>
    <xf numFmtId="0" fontId="48" fillId="0" borderId="52" xfId="56" applyFont="1" applyBorder="1" applyAlignment="1">
      <alignment vertical="center" wrapText="1"/>
    </xf>
    <xf numFmtId="166" fontId="48" fillId="0" borderId="30" xfId="56" applyNumberFormat="1" applyFont="1" applyBorder="1" applyAlignment="1">
      <alignment horizontal="center" vertical="center" wrapText="1"/>
    </xf>
    <xf numFmtId="166" fontId="46" fillId="0" borderId="55" xfId="56" applyNumberFormat="1" applyFont="1" applyBorder="1" applyAlignment="1">
      <alignment horizontal="center" vertical="center" wrapText="1"/>
    </xf>
    <xf numFmtId="166" fontId="46" fillId="0" borderId="10" xfId="56" applyNumberFormat="1" applyFont="1" applyBorder="1" applyAlignment="1">
      <alignment horizontal="center" vertical="center" wrapText="1"/>
    </xf>
    <xf numFmtId="0" fontId="46" fillId="0" borderId="10" xfId="78" applyFont="1" applyFill="1" applyBorder="1" applyAlignment="1">
      <alignment wrapText="1"/>
    </xf>
    <xf numFmtId="0" fontId="46" fillId="0" borderId="30" xfId="60" applyFont="1" applyBorder="1" applyAlignment="1" applyProtection="1">
      <alignment horizontal="center" vertical="center" wrapText="1"/>
      <protection locked="0"/>
    </xf>
    <xf numFmtId="0" fontId="46" fillId="0" borderId="14" xfId="60" applyFont="1" applyBorder="1" applyAlignment="1">
      <alignment horizontal="center" vertical="center"/>
    </xf>
    <xf numFmtId="166" fontId="46" fillId="0" borderId="30" xfId="29" applyNumberFormat="1" applyFont="1" applyBorder="1" applyAlignment="1" applyProtection="1">
      <alignment horizontal="right" vertical="center"/>
      <protection locked="0"/>
    </xf>
    <xf numFmtId="0" fontId="45" fillId="0" borderId="14" xfId="60" applyFont="1" applyBorder="1" applyAlignment="1" applyProtection="1">
      <alignment horizontal="left" vertical="center" wrapText="1"/>
      <protection locked="0"/>
    </xf>
    <xf numFmtId="166" fontId="45" fillId="0" borderId="30" xfId="29" applyNumberFormat="1" applyFont="1" applyBorder="1" applyAlignment="1" applyProtection="1">
      <alignment horizontal="right" vertical="center"/>
      <protection locked="0"/>
    </xf>
    <xf numFmtId="49" fontId="46" fillId="0" borderId="14" xfId="0" applyNumberFormat="1" applyFont="1" applyFill="1" applyBorder="1" applyAlignment="1">
      <alignment horizontal="left" vertical="center"/>
    </xf>
    <xf numFmtId="49" fontId="45" fillId="0" borderId="14" xfId="0" applyNumberFormat="1" applyFont="1" applyFill="1" applyBorder="1" applyAlignment="1">
      <alignment horizontal="left" vertical="center"/>
    </xf>
    <xf numFmtId="0" fontId="46" fillId="0" borderId="14" xfId="0" applyFont="1" applyFill="1" applyBorder="1" applyAlignment="1">
      <alignment horizontal="left" vertical="center"/>
    </xf>
    <xf numFmtId="166" fontId="45" fillId="0" borderId="30" xfId="29" applyNumberFormat="1" applyFont="1" applyFill="1" applyBorder="1" applyAlignment="1" applyProtection="1">
      <alignment horizontal="right" vertical="center" wrapText="1"/>
      <protection locked="0"/>
    </xf>
    <xf numFmtId="166" fontId="45" fillId="0" borderId="30" xfId="29" applyNumberFormat="1" applyFont="1" applyBorder="1" applyAlignment="1" applyProtection="1">
      <alignment horizontal="right" vertical="center" wrapText="1"/>
      <protection locked="0"/>
    </xf>
    <xf numFmtId="49" fontId="46" fillId="27" borderId="14" xfId="0" applyNumberFormat="1" applyFont="1" applyFill="1" applyBorder="1" applyAlignment="1" applyProtection="1">
      <alignment horizontal="left" vertical="center"/>
      <protection locked="0"/>
    </xf>
    <xf numFmtId="0" fontId="46" fillId="0" borderId="14" xfId="48" applyFont="1" applyFill="1" applyBorder="1" applyAlignment="1">
      <alignment horizontal="left" vertical="center" wrapText="1"/>
    </xf>
    <xf numFmtId="166" fontId="45" fillId="24" borderId="30" xfId="29" applyNumberFormat="1" applyFont="1" applyFill="1" applyBorder="1" applyAlignment="1" applyProtection="1">
      <alignment horizontal="right" vertical="center" wrapText="1"/>
      <protection locked="0"/>
    </xf>
    <xf numFmtId="0" fontId="45" fillId="0" borderId="14" xfId="0" applyFont="1" applyFill="1" applyBorder="1" applyAlignment="1">
      <alignment horizontal="left" vertical="center"/>
    </xf>
    <xf numFmtId="0" fontId="45" fillId="24" borderId="14" xfId="0" applyFont="1" applyFill="1" applyBorder="1" applyAlignment="1">
      <alignment horizontal="left" vertical="center"/>
    </xf>
    <xf numFmtId="49" fontId="46" fillId="24" borderId="14" xfId="0" applyNumberFormat="1" applyFont="1" applyFill="1" applyBorder="1" applyAlignment="1">
      <alignment horizontal="left" vertical="center"/>
    </xf>
    <xf numFmtId="49" fontId="46" fillId="27" borderId="14" xfId="0" applyNumberFormat="1" applyFont="1" applyFill="1" applyBorder="1" applyAlignment="1">
      <alignment horizontal="left" vertical="center"/>
    </xf>
    <xf numFmtId="0" fontId="46" fillId="27" borderId="14" xfId="0" applyFont="1" applyFill="1" applyBorder="1" applyAlignment="1">
      <alignment horizontal="left" vertical="center"/>
    </xf>
    <xf numFmtId="49" fontId="46" fillId="24" borderId="14" xfId="0" applyNumberFormat="1" applyFont="1" applyFill="1" applyBorder="1" applyAlignment="1" applyProtection="1">
      <alignment horizontal="left" vertical="center"/>
      <protection locked="0"/>
    </xf>
    <xf numFmtId="49" fontId="46" fillId="0" borderId="14" xfId="0" applyNumberFormat="1" applyFont="1" applyBorder="1" applyAlignment="1" applyProtection="1">
      <alignment horizontal="left" vertical="center"/>
      <protection locked="0"/>
    </xf>
    <xf numFmtId="166" fontId="46" fillId="27" borderId="55" xfId="29" applyNumberFormat="1" applyFont="1" applyFill="1" applyBorder="1" applyAlignment="1" applyProtection="1">
      <alignment horizontal="right" vertical="center" wrapText="1"/>
      <protection locked="0"/>
    </xf>
    <xf numFmtId="49" fontId="46" fillId="0" borderId="14" xfId="78" applyNumberFormat="1" applyFont="1" applyFill="1" applyBorder="1" applyAlignment="1">
      <alignment horizontal="left" vertical="center"/>
    </xf>
    <xf numFmtId="49" fontId="45" fillId="0" borderId="14" xfId="0" applyNumberFormat="1" applyFont="1" applyBorder="1" applyAlignment="1">
      <alignment horizontal="left" vertical="center"/>
    </xf>
    <xf numFmtId="0" fontId="46" fillId="24" borderId="14" xfId="0" applyFont="1" applyFill="1" applyBorder="1" applyAlignment="1">
      <alignment horizontal="left" vertical="center"/>
    </xf>
    <xf numFmtId="0" fontId="45" fillId="0" borderId="14" xfId="60" applyFont="1" applyBorder="1" applyAlignment="1">
      <alignment horizontal="left" vertical="center"/>
    </xf>
    <xf numFmtId="0" fontId="46" fillId="0" borderId="14" xfId="60" applyFont="1" applyFill="1" applyBorder="1" applyAlignment="1">
      <alignment horizontal="left" vertical="center"/>
    </xf>
    <xf numFmtId="0" fontId="46" fillId="28" borderId="14" xfId="0" applyFont="1" applyFill="1" applyBorder="1" applyAlignment="1">
      <alignment horizontal="left" vertical="center"/>
    </xf>
    <xf numFmtId="166" fontId="46" fillId="28" borderId="30" xfId="29" applyNumberFormat="1" applyFont="1" applyFill="1" applyBorder="1" applyAlignment="1" applyProtection="1">
      <alignment horizontal="right" vertical="center" wrapText="1"/>
      <protection locked="0"/>
    </xf>
    <xf numFmtId="49" fontId="46" fillId="0" borderId="14" xfId="0" applyNumberFormat="1" applyFont="1" applyBorder="1" applyAlignment="1">
      <alignment horizontal="left" vertical="center"/>
    </xf>
    <xf numFmtId="49" fontId="46" fillId="0" borderId="14" xfId="78" applyNumberFormat="1" applyFont="1" applyFill="1" applyBorder="1" applyAlignment="1">
      <alignment horizontal="left"/>
    </xf>
    <xf numFmtId="166" fontId="45" fillId="24" borderId="50" xfId="29" applyNumberFormat="1" applyFont="1" applyFill="1" applyBorder="1" applyAlignment="1" applyProtection="1">
      <alignment horizontal="right" vertical="center" wrapText="1"/>
      <protection locked="0"/>
    </xf>
    <xf numFmtId="0" fontId="46" fillId="0" borderId="14" xfId="0" applyNumberFormat="1" applyFont="1" applyFill="1" applyBorder="1" applyAlignment="1">
      <alignment horizontal="left" vertical="center"/>
    </xf>
    <xf numFmtId="0" fontId="46" fillId="0" borderId="24" xfId="60" applyFont="1" applyBorder="1" applyAlignment="1">
      <alignment horizontal="left" vertical="center"/>
    </xf>
    <xf numFmtId="0" fontId="46" fillId="0" borderId="12" xfId="60" applyFont="1" applyBorder="1" applyAlignment="1" applyProtection="1">
      <alignment horizontal="left" vertical="center" wrapText="1"/>
      <protection locked="0"/>
    </xf>
    <xf numFmtId="0" fontId="46" fillId="0" borderId="12" xfId="60" applyFont="1" applyBorder="1" applyAlignment="1" applyProtection="1">
      <alignment horizontal="center" vertical="center"/>
      <protection locked="0"/>
    </xf>
    <xf numFmtId="3" fontId="46" fillId="0" borderId="12" xfId="29" applyNumberFormat="1" applyFont="1" applyFill="1" applyBorder="1" applyAlignment="1" applyProtection="1">
      <alignment horizontal="center" vertical="center" wrapText="1"/>
      <protection locked="0"/>
    </xf>
    <xf numFmtId="3" fontId="46" fillId="0" borderId="12" xfId="0" applyNumberFormat="1" applyFont="1" applyFill="1" applyBorder="1" applyAlignment="1">
      <alignment horizontal="center" vertical="center"/>
    </xf>
    <xf numFmtId="166" fontId="46" fillId="0" borderId="25" xfId="29" applyNumberFormat="1" applyFont="1" applyBorder="1" applyAlignment="1" applyProtection="1">
      <alignment horizontal="right" vertical="center"/>
      <protection locked="0"/>
    </xf>
    <xf numFmtId="49" fontId="41" fillId="0" borderId="0" xfId="55" applyNumberFormat="1" applyFont="1" applyFill="1" applyAlignment="1">
      <alignment wrapText="1"/>
    </xf>
    <xf numFmtId="0" fontId="41" fillId="0" borderId="0" xfId="55" applyFont="1" applyFill="1" applyBorder="1"/>
    <xf numFmtId="0" fontId="41" fillId="0" borderId="0" xfId="55" applyFont="1" applyFill="1" applyBorder="1" applyAlignment="1">
      <alignment horizontal="right"/>
    </xf>
    <xf numFmtId="49" fontId="46" fillId="0" borderId="10" xfId="78" applyNumberFormat="1" applyFont="1" applyFill="1" applyBorder="1" applyAlignment="1">
      <alignment horizontal="left" vertical="center"/>
    </xf>
    <xf numFmtId="0" fontId="46" fillId="0" borderId="10" xfId="62" applyFont="1" applyFill="1" applyBorder="1" applyAlignment="1">
      <alignment horizontal="center" vertical="center"/>
    </xf>
    <xf numFmtId="165" fontId="46" fillId="0" borderId="0" xfId="29" applyFont="1" applyBorder="1" applyAlignment="1" applyProtection="1">
      <alignment horizontal="right" vertical="center"/>
      <protection locked="0"/>
    </xf>
    <xf numFmtId="164" fontId="46" fillId="0" borderId="0" xfId="60" applyNumberFormat="1" applyFont="1" applyAlignment="1">
      <alignment horizontal="center" wrapText="1"/>
    </xf>
    <xf numFmtId="166" fontId="30" fillId="0" borderId="0" xfId="0" applyNumberFormat="1" applyFont="1" applyFill="1"/>
    <xf numFmtId="0" fontId="41" fillId="0" borderId="0" xfId="0" applyFont="1" applyFill="1" applyAlignment="1">
      <alignment horizontal="right"/>
    </xf>
    <xf numFmtId="0" fontId="46" fillId="0" borderId="10" xfId="0" applyFont="1" applyFill="1" applyBorder="1" applyAlignment="1">
      <alignment horizontal="center" vertical="center" wrapText="1"/>
    </xf>
    <xf numFmtId="0" fontId="46" fillId="24" borderId="10" xfId="0" applyFont="1" applyFill="1" applyBorder="1" applyAlignment="1">
      <alignment horizontal="center" vertical="center" wrapText="1"/>
    </xf>
    <xf numFmtId="0" fontId="46" fillId="0" borderId="10" xfId="60" applyFont="1" applyBorder="1" applyAlignment="1" applyProtection="1">
      <alignment horizontal="center" vertical="center" wrapText="1"/>
      <protection locked="0"/>
    </xf>
    <xf numFmtId="0" fontId="46" fillId="0" borderId="0" xfId="0" applyFont="1" applyFill="1" applyBorder="1" applyAlignment="1">
      <alignment horizontal="center" vertical="center" wrapText="1"/>
    </xf>
    <xf numFmtId="0" fontId="48" fillId="0" borderId="0" xfId="0" applyFont="1" applyBorder="1" applyAlignment="1">
      <alignment horizontal="center" vertical="center" wrapText="1"/>
    </xf>
    <xf numFmtId="0" fontId="41" fillId="0" borderId="0" xfId="0" applyFont="1" applyBorder="1" applyAlignment="1">
      <alignment horizontal="right" wrapText="1"/>
    </xf>
    <xf numFmtId="0" fontId="48" fillId="0" borderId="28" xfId="0" applyFont="1" applyFill="1" applyBorder="1" applyAlignment="1">
      <alignment horizontal="center" vertical="center" wrapText="1"/>
    </xf>
    <xf numFmtId="0" fontId="48" fillId="0" borderId="14" xfId="0" applyFont="1" applyFill="1" applyBorder="1" applyAlignment="1">
      <alignment horizontal="center" vertical="center" wrapText="1"/>
    </xf>
    <xf numFmtId="0" fontId="46" fillId="0" borderId="44" xfId="0" applyFont="1" applyFill="1" applyBorder="1" applyAlignment="1">
      <alignment horizontal="center" vertical="center" wrapText="1"/>
    </xf>
    <xf numFmtId="0" fontId="46" fillId="0" borderId="29"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6" fillId="0" borderId="28"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44" xfId="0" applyNumberFormat="1" applyFont="1" applyBorder="1" applyAlignment="1">
      <alignment horizontal="center" vertical="center" wrapText="1"/>
    </xf>
    <xf numFmtId="0" fontId="46" fillId="0" borderId="29" xfId="0" applyNumberFormat="1" applyFont="1" applyBorder="1" applyAlignment="1">
      <alignment horizontal="center" vertical="center" wrapText="1"/>
    </xf>
    <xf numFmtId="0" fontId="41" fillId="0" borderId="0" xfId="0" applyFont="1" applyFill="1" applyAlignment="1">
      <alignment horizontal="right"/>
    </xf>
    <xf numFmtId="0" fontId="54" fillId="0" borderId="0" xfId="59" applyFont="1" applyFill="1" applyAlignment="1">
      <alignment horizontal="center" vertical="center" wrapText="1"/>
    </xf>
    <xf numFmtId="0" fontId="41" fillId="0" borderId="0" xfId="0" applyFont="1" applyFill="1" applyAlignment="1">
      <alignment horizontal="right" vertical="center"/>
    </xf>
    <xf numFmtId="49" fontId="46" fillId="0" borderId="28" xfId="0" applyNumberFormat="1" applyFont="1" applyBorder="1" applyAlignment="1">
      <alignment horizontal="center" vertical="center" textRotation="90" wrapText="1"/>
    </xf>
    <xf numFmtId="49" fontId="46" fillId="0" borderId="14" xfId="0" applyNumberFormat="1" applyFont="1" applyBorder="1" applyAlignment="1">
      <alignment horizontal="center" vertical="center" textRotation="90" wrapText="1"/>
    </xf>
    <xf numFmtId="49" fontId="46" fillId="0" borderId="44" xfId="0" applyNumberFormat="1" applyFont="1" applyBorder="1" applyAlignment="1">
      <alignment horizontal="center" vertical="center" textRotation="90" wrapText="1"/>
    </xf>
    <xf numFmtId="49" fontId="46" fillId="0" borderId="10" xfId="0" applyNumberFormat="1" applyFont="1" applyBorder="1" applyAlignment="1">
      <alignment horizontal="center" vertical="center" textRotation="90" wrapText="1"/>
    </xf>
    <xf numFmtId="0" fontId="46" fillId="0" borderId="10" xfId="0" applyFont="1" applyFill="1" applyBorder="1" applyAlignment="1">
      <alignment horizontal="center" vertical="center" wrapText="1"/>
    </xf>
    <xf numFmtId="0" fontId="46" fillId="0" borderId="28" xfId="0" applyFont="1" applyFill="1" applyBorder="1" applyAlignment="1">
      <alignment horizontal="center" vertical="center" wrapText="1"/>
    </xf>
    <xf numFmtId="0" fontId="46" fillId="0" borderId="14" xfId="0" applyFont="1" applyFill="1" applyBorder="1" applyAlignment="1">
      <alignment horizontal="center" vertical="center" wrapText="1"/>
    </xf>
    <xf numFmtId="0" fontId="46" fillId="0" borderId="44" xfId="0" applyFont="1" applyBorder="1" applyAlignment="1">
      <alignment horizontal="center" vertical="center" wrapText="1"/>
    </xf>
    <xf numFmtId="0" fontId="46" fillId="0" borderId="29" xfId="0" applyFont="1" applyBorder="1" applyAlignment="1">
      <alignment horizontal="center" vertical="center" wrapText="1"/>
    </xf>
    <xf numFmtId="0" fontId="48" fillId="24" borderId="0" xfId="0" applyFont="1" applyFill="1" applyBorder="1" applyAlignment="1">
      <alignment horizontal="center" wrapText="1"/>
    </xf>
    <xf numFmtId="0" fontId="41" fillId="24" borderId="0" xfId="0" applyFont="1" applyFill="1" applyBorder="1" applyAlignment="1">
      <alignment horizontal="right" wrapText="1"/>
    </xf>
    <xf numFmtId="49" fontId="41" fillId="0" borderId="0" xfId="55" applyNumberFormat="1" applyFont="1" applyFill="1" applyAlignment="1">
      <alignment horizontal="right" wrapText="1"/>
    </xf>
    <xf numFmtId="0" fontId="46" fillId="0" borderId="0" xfId="55" applyFont="1" applyFill="1" applyBorder="1" applyAlignment="1">
      <alignment horizontal="center" vertical="center" wrapText="1"/>
    </xf>
    <xf numFmtId="0" fontId="41" fillId="0" borderId="45" xfId="0" applyFont="1" applyFill="1" applyBorder="1" applyAlignment="1">
      <alignment horizontal="right" wrapText="1"/>
    </xf>
    <xf numFmtId="0" fontId="46" fillId="0" borderId="44" xfId="55" applyFont="1" applyFill="1" applyBorder="1" applyAlignment="1">
      <alignment horizontal="center" vertical="center" wrapText="1"/>
    </xf>
    <xf numFmtId="0" fontId="46" fillId="0" borderId="10" xfId="55" applyFont="1" applyFill="1" applyBorder="1" applyAlignment="1">
      <alignment horizontal="center" vertical="center" wrapText="1"/>
    </xf>
    <xf numFmtId="0" fontId="46" fillId="0" borderId="29" xfId="55" applyFont="1" applyFill="1" applyBorder="1" applyAlignment="1">
      <alignment horizontal="center" vertical="center" wrapText="1"/>
    </xf>
    <xf numFmtId="0" fontId="46" fillId="0" borderId="0" xfId="50" applyFont="1" applyFill="1" applyAlignment="1">
      <alignment horizontal="center" vertical="center" wrapText="1"/>
    </xf>
    <xf numFmtId="170" fontId="48" fillId="0" borderId="10" xfId="49" applyNumberFormat="1" applyFont="1" applyFill="1" applyBorder="1" applyAlignment="1">
      <alignment horizontal="center" vertical="center" wrapText="1"/>
    </xf>
    <xf numFmtId="0" fontId="48" fillId="0" borderId="10" xfId="49" applyFont="1" applyFill="1" applyBorder="1" applyAlignment="1">
      <alignment horizontal="center" vertical="center" wrapText="1"/>
    </xf>
    <xf numFmtId="170" fontId="41" fillId="0" borderId="0" xfId="49" applyNumberFormat="1" applyFont="1" applyFill="1" applyBorder="1" applyAlignment="1">
      <alignment horizontal="right" vertical="center" wrapText="1"/>
    </xf>
    <xf numFmtId="49" fontId="48" fillId="0" borderId="10" xfId="49" applyNumberFormat="1" applyFont="1" applyFill="1" applyBorder="1" applyAlignment="1">
      <alignment horizontal="center" vertical="center" wrapText="1"/>
    </xf>
    <xf numFmtId="49" fontId="48" fillId="0" borderId="10" xfId="49" applyNumberFormat="1" applyFont="1" applyFill="1" applyBorder="1" applyAlignment="1">
      <alignment horizontal="center" vertical="center" textRotation="90" wrapText="1"/>
    </xf>
    <xf numFmtId="0" fontId="46" fillId="24" borderId="44" xfId="0" applyFont="1" applyFill="1" applyBorder="1" applyAlignment="1">
      <alignment horizontal="center" vertical="center" wrapText="1"/>
    </xf>
    <xf numFmtId="0" fontId="46" fillId="24" borderId="10" xfId="0" applyFont="1" applyFill="1" applyBorder="1" applyAlignment="1">
      <alignment horizontal="center" vertical="center" wrapText="1"/>
    </xf>
    <xf numFmtId="0" fontId="41" fillId="0" borderId="0" xfId="0" applyFont="1" applyAlignment="1">
      <alignment horizontal="right" vertical="center"/>
    </xf>
    <xf numFmtId="0" fontId="48" fillId="0" borderId="0" xfId="0" applyFont="1" applyFill="1" applyAlignment="1">
      <alignment horizontal="center" vertical="center" wrapText="1"/>
    </xf>
    <xf numFmtId="49" fontId="46" fillId="24" borderId="14" xfId="0" applyNumberFormat="1" applyFont="1" applyFill="1" applyBorder="1" applyAlignment="1">
      <alignment horizontal="center" vertical="center" textRotation="90"/>
    </xf>
    <xf numFmtId="49" fontId="46" fillId="24" borderId="10" xfId="0" applyNumberFormat="1" applyFont="1" applyFill="1" applyBorder="1" applyAlignment="1">
      <alignment horizontal="center" vertical="center" textRotation="90"/>
    </xf>
    <xf numFmtId="49" fontId="46" fillId="24" borderId="10" xfId="0" applyNumberFormat="1" applyFont="1" applyFill="1" applyBorder="1" applyAlignment="1">
      <alignment horizontal="center" vertical="center" textRotation="90" wrapText="1"/>
    </xf>
    <xf numFmtId="49" fontId="46" fillId="24" borderId="44" xfId="0" applyNumberFormat="1" applyFont="1" applyFill="1" applyBorder="1" applyAlignment="1">
      <alignment horizontal="center" vertical="center" textRotation="90" wrapText="1"/>
    </xf>
    <xf numFmtId="0" fontId="46" fillId="24" borderId="29" xfId="0" applyFont="1" applyFill="1" applyBorder="1" applyAlignment="1">
      <alignment horizontal="center" vertical="center" wrapText="1"/>
    </xf>
    <xf numFmtId="0" fontId="46" fillId="24" borderId="30" xfId="0" applyFont="1" applyFill="1" applyBorder="1" applyAlignment="1">
      <alignment horizontal="center" vertical="center" wrapText="1"/>
    </xf>
    <xf numFmtId="0" fontId="68" fillId="0" borderId="0" xfId="0" applyFont="1" applyBorder="1" applyAlignment="1">
      <alignment horizontal="right" vertical="center" wrapText="1"/>
    </xf>
    <xf numFmtId="0" fontId="46" fillId="0" borderId="0" xfId="72" applyNumberFormat="1" applyFont="1" applyFill="1" applyBorder="1" applyAlignment="1">
      <alignment horizontal="center" vertical="center" wrapText="1"/>
    </xf>
    <xf numFmtId="0" fontId="41" fillId="0" borderId="0" xfId="72" applyFont="1" applyFill="1" applyBorder="1" applyAlignment="1">
      <alignment horizontal="right" wrapText="1"/>
    </xf>
    <xf numFmtId="0" fontId="46" fillId="0" borderId="58" xfId="72" applyFont="1" applyFill="1" applyBorder="1" applyAlignment="1">
      <alignment horizontal="center" vertical="center" wrapText="1"/>
    </xf>
    <xf numFmtId="0" fontId="46" fillId="0" borderId="59" xfId="72" applyFont="1" applyFill="1" applyBorder="1" applyAlignment="1">
      <alignment horizontal="center" vertical="center" wrapText="1"/>
    </xf>
    <xf numFmtId="0" fontId="46" fillId="0" borderId="60" xfId="72" applyFont="1" applyFill="1" applyBorder="1" applyAlignment="1">
      <alignment horizontal="center" vertical="center" wrapText="1"/>
    </xf>
    <xf numFmtId="0" fontId="46" fillId="0" borderId="44" xfId="72" applyFont="1" applyFill="1" applyBorder="1" applyAlignment="1">
      <alignment horizontal="center" vertical="center" wrapText="1"/>
    </xf>
    <xf numFmtId="0" fontId="46" fillId="0" borderId="10" xfId="72" applyFont="1" applyFill="1" applyBorder="1" applyAlignment="1">
      <alignment horizontal="center" vertical="center" wrapText="1"/>
    </xf>
    <xf numFmtId="0" fontId="46" fillId="0" borderId="44" xfId="72" applyNumberFormat="1" applyFont="1" applyFill="1" applyBorder="1" applyAlignment="1">
      <alignment horizontal="center" vertical="center" wrapText="1"/>
    </xf>
    <xf numFmtId="0" fontId="46" fillId="0" borderId="10" xfId="72" applyNumberFormat="1" applyFont="1" applyFill="1" applyBorder="1" applyAlignment="1">
      <alignment horizontal="center" vertical="center" wrapText="1"/>
    </xf>
    <xf numFmtId="0" fontId="46" fillId="0" borderId="29" xfId="72" applyNumberFormat="1" applyFont="1" applyFill="1" applyBorder="1" applyAlignment="1">
      <alignment horizontal="center" vertical="center" wrapText="1"/>
    </xf>
    <xf numFmtId="0" fontId="46" fillId="0" borderId="30" xfId="72" applyNumberFormat="1" applyFont="1" applyFill="1" applyBorder="1" applyAlignment="1">
      <alignment horizontal="center" vertical="center" wrapText="1"/>
    </xf>
    <xf numFmtId="167" fontId="41" fillId="0" borderId="0" xfId="38" applyNumberFormat="1" applyFont="1" applyFill="1" applyBorder="1" applyAlignment="1">
      <alignment horizontal="right" vertical="center"/>
    </xf>
    <xf numFmtId="0" fontId="46" fillId="0" borderId="0" xfId="58" applyFont="1" applyFill="1" applyAlignment="1">
      <alignment horizontal="center" vertical="center" wrapText="1"/>
    </xf>
    <xf numFmtId="0" fontId="46" fillId="0" borderId="10" xfId="57" applyFont="1" applyFill="1" applyBorder="1" applyAlignment="1">
      <alignment vertical="center"/>
    </xf>
    <xf numFmtId="0" fontId="46" fillId="0" borderId="10" xfId="0" applyFont="1" applyBorder="1" applyAlignment="1">
      <alignment horizontal="center" vertical="center" wrapText="1"/>
    </xf>
    <xf numFmtId="0" fontId="46" fillId="0" borderId="15" xfId="58" applyFont="1" applyBorder="1" applyAlignment="1">
      <alignment horizontal="center" vertical="center" wrapText="1"/>
    </xf>
    <xf numFmtId="0" fontId="46" fillId="0" borderId="46" xfId="58" applyFont="1" applyBorder="1" applyAlignment="1">
      <alignment horizontal="center" vertical="center" wrapText="1"/>
    </xf>
    <xf numFmtId="0" fontId="46" fillId="0" borderId="34" xfId="58" applyFont="1" applyBorder="1" applyAlignment="1">
      <alignment horizontal="center" vertical="center" wrapText="1"/>
    </xf>
    <xf numFmtId="0" fontId="41" fillId="0" borderId="0" xfId="60" applyFont="1" applyAlignment="1" applyProtection="1">
      <alignment horizontal="right"/>
      <protection locked="0"/>
    </xf>
    <xf numFmtId="0" fontId="46" fillId="24" borderId="0" xfId="60" applyFont="1" applyFill="1" applyAlignment="1" applyProtection="1">
      <alignment horizontal="center" vertical="center" wrapText="1"/>
      <protection locked="0"/>
    </xf>
    <xf numFmtId="0" fontId="46" fillId="0" borderId="28" xfId="60" applyFont="1" applyBorder="1" applyAlignment="1">
      <alignment horizontal="center" vertical="center" wrapText="1"/>
    </xf>
    <xf numFmtId="0" fontId="46" fillId="0" borderId="14" xfId="60" applyFont="1" applyBorder="1" applyAlignment="1">
      <alignment horizontal="center" vertical="center"/>
    </xf>
    <xf numFmtId="0" fontId="46" fillId="0" borderId="14" xfId="60" applyFont="1" applyBorder="1" applyAlignment="1" applyProtection="1">
      <alignment horizontal="center" vertical="center" wrapText="1"/>
      <protection locked="0"/>
    </xf>
    <xf numFmtId="0" fontId="46" fillId="0" borderId="10" xfId="60" applyFont="1" applyBorder="1" applyAlignment="1" applyProtection="1">
      <alignment horizontal="center" vertical="center" wrapText="1"/>
      <protection locked="0"/>
    </xf>
    <xf numFmtId="0" fontId="46" fillId="0" borderId="56" xfId="60" applyFont="1" applyBorder="1" applyAlignment="1" applyProtection="1">
      <alignment horizontal="center" wrapText="1"/>
      <protection locked="0"/>
    </xf>
    <xf numFmtId="0" fontId="46" fillId="0" borderId="57" xfId="60" applyFont="1" applyBorder="1" applyAlignment="1" applyProtection="1">
      <alignment horizontal="center" wrapText="1"/>
      <protection locked="0"/>
    </xf>
    <xf numFmtId="0" fontId="46" fillId="0" borderId="53" xfId="60" applyFont="1" applyBorder="1" applyAlignment="1" applyProtection="1">
      <alignment horizontal="center" vertical="center" wrapText="1"/>
      <protection locked="0"/>
    </xf>
    <xf numFmtId="0" fontId="46" fillId="0" borderId="11" xfId="60" applyFont="1" applyBorder="1" applyAlignment="1" applyProtection="1">
      <alignment horizontal="center" vertical="center" wrapText="1"/>
      <protection locked="0"/>
    </xf>
    <xf numFmtId="0" fontId="46" fillId="0" borderId="44" xfId="60" applyFont="1" applyBorder="1" applyAlignment="1" applyProtection="1">
      <alignment horizontal="center" vertical="center" wrapText="1"/>
      <protection locked="0"/>
    </xf>
    <xf numFmtId="0" fontId="48" fillId="0" borderId="14" xfId="56" applyFont="1" applyBorder="1" applyAlignment="1">
      <alignment horizontal="center" vertical="center" wrapText="1"/>
    </xf>
    <xf numFmtId="0" fontId="48" fillId="0" borderId="10" xfId="56" applyFont="1" applyBorder="1" applyAlignment="1">
      <alignment horizontal="center" vertical="center" wrapText="1"/>
    </xf>
    <xf numFmtId="0" fontId="48" fillId="0" borderId="14" xfId="56" applyFont="1" applyBorder="1" applyAlignment="1">
      <alignment vertical="center" wrapText="1"/>
    </xf>
    <xf numFmtId="0" fontId="48" fillId="0" borderId="10" xfId="56" applyFont="1" applyBorder="1" applyAlignment="1">
      <alignment vertical="center" wrapText="1"/>
    </xf>
    <xf numFmtId="0" fontId="48" fillId="0" borderId="30" xfId="56" applyFont="1" applyBorder="1" applyAlignment="1">
      <alignment vertical="center" wrapText="1"/>
    </xf>
    <xf numFmtId="0" fontId="48" fillId="0" borderId="24" xfId="56" applyFont="1" applyBorder="1" applyAlignment="1">
      <alignment vertical="center" wrapText="1"/>
    </xf>
    <xf numFmtId="0" fontId="48" fillId="0" borderId="12" xfId="56" applyFont="1" applyBorder="1" applyAlignment="1">
      <alignment vertical="center" wrapText="1"/>
    </xf>
    <xf numFmtId="0" fontId="48" fillId="0" borderId="25" xfId="56" applyFont="1" applyBorder="1" applyAlignment="1">
      <alignment vertical="center" wrapText="1"/>
    </xf>
    <xf numFmtId="0" fontId="48" fillId="0" borderId="44" xfId="56" applyFont="1" applyBorder="1" applyAlignment="1">
      <alignment vertical="center" wrapText="1"/>
    </xf>
    <xf numFmtId="0" fontId="48" fillId="0" borderId="29" xfId="56" applyFont="1" applyBorder="1" applyAlignment="1">
      <alignment vertical="center" wrapText="1"/>
    </xf>
    <xf numFmtId="0" fontId="48" fillId="0" borderId="30" xfId="56" applyFont="1" applyBorder="1" applyAlignment="1">
      <alignment horizontal="center" vertical="center" wrapText="1"/>
    </xf>
    <xf numFmtId="0" fontId="68" fillId="0" borderId="0" xfId="56" applyFont="1" applyAlignment="1">
      <alignment horizontal="right" vertical="center" wrapText="1"/>
    </xf>
    <xf numFmtId="0" fontId="48" fillId="0" borderId="0" xfId="56" applyFont="1" applyAlignment="1">
      <alignment horizontal="center" vertical="center" wrapText="1"/>
    </xf>
    <xf numFmtId="0" fontId="47" fillId="0" borderId="0" xfId="56" applyFont="1" applyAlignment="1">
      <alignment vertical="center" wrapText="1"/>
    </xf>
    <xf numFmtId="0" fontId="48" fillId="0" borderId="0" xfId="56" applyFont="1" applyAlignment="1">
      <alignment vertical="center" wrapText="1"/>
    </xf>
    <xf numFmtId="0" fontId="48" fillId="0" borderId="47" xfId="56" applyFont="1" applyBorder="1" applyAlignment="1">
      <alignment vertical="center" wrapText="1"/>
    </xf>
    <xf numFmtId="0" fontId="48" fillId="0" borderId="48" xfId="56" applyFont="1" applyBorder="1" applyAlignment="1">
      <alignment vertical="center" wrapText="1"/>
    </xf>
    <xf numFmtId="0" fontId="48" fillId="0" borderId="49" xfId="56" applyFont="1" applyBorder="1" applyAlignment="1">
      <alignment vertical="center" wrapText="1"/>
    </xf>
    <xf numFmtId="0" fontId="50" fillId="0" borderId="19" xfId="56" applyFont="1" applyBorder="1" applyAlignment="1">
      <alignment horizontal="left" vertical="center" wrapText="1"/>
    </xf>
    <xf numFmtId="0" fontId="50" fillId="0" borderId="0" xfId="56" applyFont="1" applyBorder="1" applyAlignment="1">
      <alignment horizontal="left" vertical="center" wrapText="1"/>
    </xf>
    <xf numFmtId="0" fontId="48" fillId="0" borderId="41" xfId="56" applyFont="1" applyBorder="1" applyAlignment="1">
      <alignment horizontal="center" vertical="center" wrapText="1"/>
    </xf>
    <xf numFmtId="0" fontId="48" fillId="0" borderId="31" xfId="56" applyFont="1" applyBorder="1" applyAlignment="1">
      <alignment horizontal="center" vertical="center" wrapText="1"/>
    </xf>
    <xf numFmtId="0" fontId="48" fillId="0" borderId="28" xfId="56" applyFont="1" applyBorder="1" applyAlignment="1">
      <alignment vertical="center" wrapText="1"/>
    </xf>
    <xf numFmtId="0" fontId="48" fillId="0" borderId="14" xfId="56" applyFont="1" applyBorder="1" applyAlignment="1">
      <alignment horizontal="left" vertical="center" wrapText="1"/>
    </xf>
    <xf numFmtId="0" fontId="48" fillId="0" borderId="10" xfId="56" applyFont="1" applyBorder="1" applyAlignment="1">
      <alignment horizontal="left" vertical="center" wrapText="1"/>
    </xf>
    <xf numFmtId="0" fontId="48" fillId="0" borderId="41" xfId="56" applyFont="1" applyBorder="1" applyAlignment="1">
      <alignment vertical="center" wrapText="1"/>
    </xf>
    <xf numFmtId="0" fontId="48" fillId="0" borderId="31" xfId="56" applyFont="1" applyBorder="1" applyAlignment="1">
      <alignment vertical="center" wrapText="1"/>
    </xf>
    <xf numFmtId="0" fontId="48" fillId="0" borderId="50" xfId="56" applyFont="1" applyBorder="1" applyAlignment="1">
      <alignment vertical="center" wrapText="1"/>
    </xf>
    <xf numFmtId="0" fontId="48" fillId="0" borderId="51" xfId="56" applyFont="1" applyBorder="1" applyAlignment="1">
      <alignment horizontal="left" vertical="center" wrapText="1"/>
    </xf>
    <xf numFmtId="0" fontId="48" fillId="0" borderId="34" xfId="56" applyFont="1" applyBorder="1" applyAlignment="1">
      <alignment horizontal="left" vertical="center" wrapText="1"/>
    </xf>
    <xf numFmtId="0" fontId="48" fillId="0" borderId="53" xfId="56" applyFont="1" applyBorder="1" applyAlignment="1">
      <alignment vertical="center" wrapText="1"/>
    </xf>
    <xf numFmtId="0" fontId="48" fillId="0" borderId="54" xfId="56" applyFont="1" applyBorder="1" applyAlignment="1">
      <alignment vertical="center" wrapText="1"/>
    </xf>
    <xf numFmtId="0" fontId="48" fillId="0" borderId="28" xfId="56" applyFont="1" applyBorder="1" applyAlignment="1">
      <alignment horizontal="center" vertical="center" wrapText="1"/>
    </xf>
    <xf numFmtId="0" fontId="48" fillId="0" borderId="44" xfId="56" applyFont="1" applyBorder="1" applyAlignment="1">
      <alignment horizontal="center" vertical="center" wrapText="1"/>
    </xf>
    <xf numFmtId="0" fontId="48" fillId="0" borderId="29" xfId="56" applyFont="1" applyBorder="1" applyAlignment="1">
      <alignment horizontal="center" vertical="center" wrapText="1"/>
    </xf>
    <xf numFmtId="0" fontId="51" fillId="0" borderId="0" xfId="56" applyFont="1" applyAlignment="1">
      <alignment horizontal="center" vertical="center" wrapText="1"/>
    </xf>
    <xf numFmtId="0" fontId="46" fillId="0" borderId="31" xfId="0" applyFont="1" applyFill="1" applyBorder="1" applyAlignment="1">
      <alignment horizontal="center" vertical="top" wrapText="1"/>
    </xf>
    <xf numFmtId="0" fontId="46" fillId="0" borderId="32" xfId="0" applyFont="1" applyFill="1" applyBorder="1" applyAlignment="1">
      <alignment horizontal="center" vertical="top" wrapText="1"/>
    </xf>
    <xf numFmtId="0" fontId="46" fillId="0" borderId="11" xfId="0" applyFont="1" applyFill="1" applyBorder="1" applyAlignment="1">
      <alignment horizontal="center" vertical="top" wrapText="1"/>
    </xf>
    <xf numFmtId="166" fontId="46" fillId="0" borderId="31" xfId="0" applyNumberFormat="1" applyFont="1" applyBorder="1" applyAlignment="1">
      <alignment horizontal="center" vertical="center" wrapText="1"/>
    </xf>
    <xf numFmtId="166" fontId="46" fillId="0" borderId="32" xfId="0" applyNumberFormat="1" applyFont="1" applyBorder="1" applyAlignment="1">
      <alignment horizontal="center" vertical="center" wrapText="1"/>
    </xf>
    <xf numFmtId="166" fontId="46" fillId="0" borderId="11" xfId="0" applyNumberFormat="1" applyFont="1" applyBorder="1" applyAlignment="1">
      <alignment horizontal="center" vertical="center" wrapText="1"/>
    </xf>
    <xf numFmtId="0" fontId="46" fillId="0" borderId="31" xfId="0" applyFont="1" applyBorder="1" applyAlignment="1">
      <alignment horizontal="center" vertical="center" wrapText="1"/>
    </xf>
    <xf numFmtId="0" fontId="46" fillId="0" borderId="32" xfId="0" applyFont="1" applyBorder="1" applyAlignment="1">
      <alignment horizontal="center" vertical="center" wrapText="1"/>
    </xf>
    <xf numFmtId="0" fontId="46" fillId="0" borderId="11" xfId="0" applyFont="1" applyBorder="1" applyAlignment="1">
      <alignment horizontal="center" vertical="center" wrapText="1"/>
    </xf>
    <xf numFmtId="0" fontId="46" fillId="0" borderId="31" xfId="0" applyFont="1" applyBorder="1" applyAlignment="1">
      <alignment horizontal="center" vertical="top" wrapText="1"/>
    </xf>
    <xf numFmtId="0" fontId="46" fillId="0" borderId="32" xfId="0" applyFont="1" applyBorder="1" applyAlignment="1">
      <alignment horizontal="center" vertical="top" wrapText="1"/>
    </xf>
    <xf numFmtId="0" fontId="46" fillId="0" borderId="11" xfId="0" applyFont="1" applyBorder="1" applyAlignment="1">
      <alignment horizontal="center" vertical="top" wrapText="1"/>
    </xf>
    <xf numFmtId="0" fontId="46" fillId="25" borderId="31" xfId="0" applyFont="1" applyFill="1" applyBorder="1" applyAlignment="1">
      <alignment horizontal="center" vertical="top" wrapText="1"/>
    </xf>
    <xf numFmtId="0" fontId="46" fillId="25" borderId="32" xfId="0" applyFont="1" applyFill="1" applyBorder="1" applyAlignment="1">
      <alignment horizontal="center" vertical="top" wrapText="1"/>
    </xf>
    <xf numFmtId="0" fontId="46" fillId="25" borderId="11" xfId="0" applyFont="1" applyFill="1" applyBorder="1" applyAlignment="1">
      <alignment horizontal="center" vertical="top" wrapText="1"/>
    </xf>
    <xf numFmtId="0" fontId="46" fillId="25" borderId="10" xfId="0" applyFont="1" applyFill="1" applyBorder="1" applyAlignment="1">
      <alignment horizontal="center" vertical="top" wrapText="1"/>
    </xf>
    <xf numFmtId="0" fontId="46" fillId="25" borderId="15" xfId="0" applyFont="1" applyFill="1" applyBorder="1" applyAlignment="1">
      <alignment horizontal="center" vertical="center" wrapText="1"/>
    </xf>
    <xf numFmtId="0" fontId="46" fillId="25" borderId="34" xfId="0" applyFont="1" applyFill="1" applyBorder="1" applyAlignment="1">
      <alignment horizontal="center" vertical="center" wrapText="1"/>
    </xf>
    <xf numFmtId="0" fontId="46" fillId="25" borderId="31" xfId="0" applyFont="1" applyFill="1" applyBorder="1" applyAlignment="1">
      <alignment horizontal="center" vertical="center" wrapText="1"/>
    </xf>
    <xf numFmtId="0" fontId="46" fillId="25" borderId="11" xfId="0" applyFont="1" applyFill="1" applyBorder="1" applyAlignment="1">
      <alignment horizontal="center" vertical="center" wrapText="1"/>
    </xf>
    <xf numFmtId="0" fontId="46" fillId="0" borderId="10" xfId="0" applyFont="1" applyFill="1" applyBorder="1" applyAlignment="1">
      <alignment horizontal="center" vertical="top" wrapText="1"/>
    </xf>
    <xf numFmtId="169" fontId="46" fillId="0" borderId="31" xfId="0" applyNumberFormat="1" applyFont="1" applyBorder="1" applyAlignment="1">
      <alignment horizontal="center" vertical="center" wrapText="1"/>
    </xf>
    <xf numFmtId="169" fontId="46" fillId="0" borderId="32" xfId="0" applyNumberFormat="1" applyFont="1" applyBorder="1" applyAlignment="1">
      <alignment horizontal="center" vertical="center" wrapText="1"/>
    </xf>
    <xf numFmtId="169" fontId="46" fillId="0" borderId="11" xfId="0" applyNumberFormat="1" applyFont="1" applyBorder="1" applyAlignment="1">
      <alignment horizontal="center" vertical="center" wrapText="1"/>
    </xf>
    <xf numFmtId="0" fontId="46" fillId="25" borderId="10" xfId="0" applyFont="1" applyFill="1" applyBorder="1" applyAlignment="1">
      <alignment horizontal="center" vertical="center" wrapText="1"/>
    </xf>
    <xf numFmtId="0" fontId="46" fillId="25" borderId="46" xfId="0" applyFont="1" applyFill="1" applyBorder="1" applyAlignment="1">
      <alignment horizontal="center" vertical="center" wrapText="1"/>
    </xf>
    <xf numFmtId="0" fontId="46" fillId="25" borderId="42" xfId="0" applyFont="1" applyFill="1" applyBorder="1" applyAlignment="1">
      <alignment horizontal="center" vertical="center" wrapText="1"/>
    </xf>
    <xf numFmtId="166" fontId="45" fillId="0" borderId="0" xfId="60" applyNumberFormat="1" applyFont="1" applyProtection="1">
      <protection locked="0"/>
    </xf>
  </cellXfs>
  <cellStyles count="79">
    <cellStyle name="_artabyuje" xfId="1"/>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Accent1" xfId="20"/>
    <cellStyle name="Accent2" xfId="21"/>
    <cellStyle name="Accent3" xfId="22"/>
    <cellStyle name="Accent4" xfId="23"/>
    <cellStyle name="Accent5" xfId="24"/>
    <cellStyle name="Accent6" xfId="25"/>
    <cellStyle name="Bad" xfId="26"/>
    <cellStyle name="Calculation" xfId="27"/>
    <cellStyle name="Check Cell" xfId="28"/>
    <cellStyle name="Comma" xfId="29" builtinId="3"/>
    <cellStyle name="Comma 2" xfId="30"/>
    <cellStyle name="Comma 2 2" xfId="31"/>
    <cellStyle name="Comma 3" xfId="32"/>
    <cellStyle name="Comma 4" xfId="33"/>
    <cellStyle name="Comma 5" xfId="34"/>
    <cellStyle name="Comma 6" xfId="35"/>
    <cellStyle name="Comma 7" xfId="36"/>
    <cellStyle name="Comma 8" xfId="37"/>
    <cellStyle name="Comma_General 17.02.04" xfId="38"/>
    <cellStyle name="Explanatory Text" xfId="39"/>
    <cellStyle name="Good" xfId="40"/>
    <cellStyle name="Heading 1" xfId="41"/>
    <cellStyle name="Heading 2" xfId="42"/>
    <cellStyle name="Heading 3" xfId="43"/>
    <cellStyle name="Heading 4" xfId="44"/>
    <cellStyle name="Input" xfId="45"/>
    <cellStyle name="Linked Cell" xfId="46"/>
    <cellStyle name="Neutral" xfId="47"/>
    <cellStyle name="Normal" xfId="0" builtinId="0"/>
    <cellStyle name="Normal 10 2" xfId="48"/>
    <cellStyle name="Normal 2" xfId="49"/>
    <cellStyle name="Normal 2 2" xfId="50"/>
    <cellStyle name="Normal 2_havelvac 1-9" xfId="51"/>
    <cellStyle name="Normal 3" xfId="52"/>
    <cellStyle name="Normal 4" xfId="53"/>
    <cellStyle name="Normal 5" xfId="54"/>
    <cellStyle name="Normal 6" xfId="55"/>
    <cellStyle name="Normal_3.Havelv.2010miasnak.dzever 2" xfId="56"/>
    <cellStyle name="Normal_General" xfId="57"/>
    <cellStyle name="Normal_General 17.02.04" xfId="58"/>
    <cellStyle name="Normal_General 2" xfId="59"/>
    <cellStyle name="Normal_MVD artabyug" xfId="60"/>
    <cellStyle name="Normal_non tax04" xfId="61"/>
    <cellStyle name="Normal_Quartal -N 265" xfId="62"/>
    <cellStyle name="Normal_send-calc-turq" xfId="63"/>
    <cellStyle name="Normal_tax" xfId="64"/>
    <cellStyle name="Normal_turq" xfId="65"/>
    <cellStyle name="Note" xfId="66"/>
    <cellStyle name="Output" xfId="67"/>
    <cellStyle name="Percent 2" xfId="68"/>
    <cellStyle name="Style 1 2" xfId="77"/>
    <cellStyle name="Title" xfId="69"/>
    <cellStyle name="Total" xfId="70"/>
    <cellStyle name="Warning Text" xfId="71"/>
    <cellStyle name="Обычный 2" xfId="72"/>
    <cellStyle name="Обычный 2 2" xfId="78"/>
    <cellStyle name="Стиль 1" xfId="73"/>
    <cellStyle name="Финансовый 2" xfId="74"/>
    <cellStyle name="Финансовый 3" xfId="75"/>
    <cellStyle name="Финансовый 4" xfId="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9.03.2015/Tatev/2014/voroshman%20naxagcer/Doc%203%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atev/2014/voroshman%20naxagcer/&#1354;&#1329;&#1344;&#1354;&#1329;&#1350;&#1352;&#1362;&#1337;&#1349;&#1352;&#1362;&#1350;/Tatev/2014/voroshman%20naxagcer/Doc%203%20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203%20templat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9.03.2015/&#1402;&#1377;&#1392;&#1402;&#1377;&#1398;&#1400;&#1410;&#1385;&#1397;&#1400;&#1410;&#13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Tatev/2014/voroshman%20naxagcer/&#1354;&#1329;&#1344;&#1354;&#1329;&#1350;&#1352;&#1362;&#1337;&#1349;&#1352;&#1362;&#1350;/Tatev/2014/voroshman%20naxagcer/pahpan/&#1336;&#1398;&#1380;&#1392;&#1377;&#1398;&#1400;&#1410;&#1408;%20&#1392;&#1377;&#1406;&#1381;&#1388;&#1406;&#1377;&#1390;&#1398;&#1381;&#140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OC 3"/>
      <sheetName val="Instructions"/>
    </sheetNames>
    <sheetDataSet>
      <sheetData sheetId="0">
        <row r="9">
          <cell r="A9" t="str">
            <v>Ìñ³·ñ³ÛÇÝ ¹³ëÇãÁ</v>
          </cell>
        </row>
        <row r="14">
          <cell r="A14" t="str">
            <v>ø³Ý³Ï³Ï³Ý</v>
          </cell>
        </row>
        <row r="15">
          <cell r="A15" t="str">
            <v>àñ³Ï³Ï³Ý</v>
          </cell>
        </row>
        <row r="16">
          <cell r="A16" t="str">
            <v>Ä³ÙÏ»ï³ÛÝáõÃÛ³Ý</v>
          </cell>
        </row>
        <row r="17">
          <cell r="A17" t="str">
            <v>Ø³ïáõóíáÕ Í³é³ÛáõÃÛ³Ý íñ³ Ï³ï³ñíáÕ Í³ËëÁ (Ñ³½³ñ ¹ñ³Ù)</v>
          </cell>
        </row>
        <row r="18">
          <cell r="A18" t="str">
            <v>Ìñ³·ÇñÁ (Íñ³·ñ»ñÁ), áñÇ (áñáÝó) ßñç³Ý³ÏÝ»ñáõÙ Çñ³Ï³Ý³óíáõÙ ¿ ù³Õ³ù³Ï³ÝáõÃÛ³Ý ÙÇçáó³éáõÙÁ</v>
          </cell>
        </row>
        <row r="20">
          <cell r="A20" t="str">
            <v>ì»ñçÝ³Ï³Ý ³ñ¹ÛáõÝùÇ ÝÏ³ñ³·ñáõÃÛáõÝÁ</v>
          </cell>
        </row>
        <row r="22">
          <cell r="A22" t="str">
            <v>Ì³é³ÛáõÃÛáõÝ Ù³ïáõóáÕÇ (Ù³ïáõóáÕÝ»ñÇ) ³Ýí³ÝáõÙÁ</v>
          </cell>
        </row>
        <row r="30">
          <cell r="A30" t="str">
            <v>Ìñ³·ñ³ÛÇÝ ¹³ëÇãÁ</v>
          </cell>
        </row>
        <row r="35">
          <cell r="A35" t="str">
            <v>ø³Ý³Ï³Ï³Ý</v>
          </cell>
        </row>
        <row r="36">
          <cell r="A36" t="str">
            <v>îíÛ³É ï³ñí³ å»ï³Ï³Ý µÛáõç»Çó ³ÏïÇíÇ Ó»éù µ»ñÙ³Ý, Ï³éáõóÙ³Ý Ï³Ù ÑÇÙÝ³Ýáñá·Ù³Ý íñ³ Ï³ï³ñíáÕ Í³Ëë»ñÁ (Ñ³½³ñ ¹ñ³Ù)</v>
          </cell>
        </row>
        <row r="37">
          <cell r="A37" t="str">
            <v>²ÏïÇíÇ Í³é³ÛáõÃÛ³Ý Ï³ÝË³ï»ëíáÕ Å³ÙÏ»ïÁ</v>
          </cell>
        </row>
        <row r="38">
          <cell r="A38" t="str">
            <v>²ÏïÇíÇ ÁÝ¹Ñ³Ýáõñ ³ñÅ»ùÁ  (Ñ³½³ñ ¹ñ³Ù)</v>
          </cell>
        </row>
        <row r="39">
          <cell r="A39" t="str">
            <v>îíÛ³É µÛáõç»ï³ÛÇÝ ï³ñí³Ý Ý³Ëáñ¹áÕ µÛáõç»ï³ÛÇÝ ï³ñÇÝ»ñÇ ÁÝÃ³óùáõÙ ³ÏïÇíÇ íñ³ Ï³ï³ñí³Í Í³Ëë»ñÁ (Ñ³½³ñ ¹ñ³Ù)</v>
          </cell>
        </row>
        <row r="40">
          <cell r="A40" t="str">
            <v>²ÏïÇíÝ û·ï³·áñÍáÕ Ï³½Ù³Ï»ñåáõÃÛ³Ý ³Ýí³ÝáõÙÁ</v>
          </cell>
        </row>
        <row r="42">
          <cell r="A42" t="str">
            <v xml:space="preserve">öáË³ñÇÝíáÕ ³ÏïÇíÝ»ñÇ ÝÏ³ñ³·ñáõÃÛáõÝÁ </v>
          </cell>
        </row>
        <row r="44">
          <cell r="A44" t="str">
            <v>²½¹»óáõÃÛáõÝÁ Ï³½Ù³Ï»ñåáõÃÛ³Ý Ï³ñáÕáõÃÛáõÝÝ»ñÇ ½³ñ·³óÙ³Ý íñ³, Ù³ëÝ³íáñ³å»ë</v>
          </cell>
        </row>
        <row r="47">
          <cell r="A47" t="str">
            <v xml:space="preserve">Ìñ³·ÇñÁ (Íñ³·ñ»ñÁ), áñÇ (áñáÝó) ßñç³Ý³ÏÝ»ñáõÙ Çñ³Ï³Ý³óíáõÙ ¿ ù³Õ³ù³Ï³ÝáõÃÛ³Ý ÙÇçáó³éáõÙÁ </v>
          </cell>
        </row>
        <row r="49">
          <cell r="A49" t="str">
            <v>ì»ñçÝ³Ï³Ý ³ñ¹ÛáõÝùÇ ÝÏ³ñ³·ñáõÃÛáõÝÁ</v>
          </cell>
        </row>
        <row r="53">
          <cell r="A53" t="str">
            <v>Ìñ³·ñ³ÛÇÝ ¹³ëÇãÁ</v>
          </cell>
        </row>
        <row r="58">
          <cell r="A58" t="str">
            <v>ø³Ý³Ï³Ï³Ý</v>
          </cell>
        </row>
        <row r="59">
          <cell r="A59" t="str">
            <v>ì³×³éùÇó Ï³ÝË³ï»ëíáÕ Ùáõïù»ñÁ (Ñ³½³ñ ¹ñ³Ù)</v>
          </cell>
        </row>
        <row r="60">
          <cell r="A60" t="str">
            <v xml:space="preserve">²ÏïÇíÇ ï³ñÇùÁ </v>
          </cell>
        </row>
        <row r="61">
          <cell r="A61" t="str">
            <v>²ÏïÇíÇ ëÏ½µÝ³Ï³Ý ³ñÅ»ùÁ  (Ñ³½³ñ ¹ñ³Ù)</v>
          </cell>
        </row>
        <row r="62">
          <cell r="A62" t="str">
            <v xml:space="preserve">ì³×³éùÇ ³ñ¹ÛáõÝùáõÙ Ï³ñáÕáõÃÛáõÝÝ»ñÇ íñ³ ÑÝ³ñ³íáñ ³½¹»óáõÃÛáõÝÁ, Ù³ëÝ³íáñ³å»ë` </v>
          </cell>
        </row>
        <row r="65">
          <cell r="A65" t="str">
            <v>²ÏïÇíÝ û·ï³·áñÍáÕ Ï³½Ù³Ï»ñåáõÃÛ³Ý ³Ýí³ÝáõÙÁ</v>
          </cell>
        </row>
        <row r="74">
          <cell r="A74" t="str">
            <v>Ìñ³·ñ³ÛÇÝ ¹³ëÇãÁ</v>
          </cell>
        </row>
        <row r="79">
          <cell r="A79" t="str">
            <v>ø³Ý³Ï³Ï³Ý</v>
          </cell>
        </row>
        <row r="80">
          <cell r="A80" t="str">
            <v>îíÛ³É ï³ñí³ å»ï³Ï³Ý µÛáõç»Çó ³ÏïÇíÇ Ó»éù µ»ñÙ³Ý, Ï³éáõóÙ³Ý Ï³Ù ÑÇÙÝ³Ýáñá·Ù³Ý íñ³ Ï³ï³ñíáÕ Í³Ëë»ñÁ (Ñ³½³ñ ¹ñ³Ù)</v>
          </cell>
        </row>
        <row r="81">
          <cell r="A81" t="str">
            <v>²ÏïÇíÇ Í³é³ÛáõÃÛ³Ý Ï³ÝË³ï»ëíáÕ Å³ÙÏ»ïÁ</v>
          </cell>
        </row>
        <row r="82">
          <cell r="A82" t="str">
            <v>²ÏïÇíÇ ÁÝ¹Ñ³Ýáõñ ³ñÅ»ùÁ  (Ñ³½³ñ ¹ñ³Ù)</v>
          </cell>
        </row>
        <row r="83">
          <cell r="A83" t="str">
            <v>îíÛ³É µÛáõç»ï³ÛÇÝ ï³ñí³Ý Ý³Ëáñ¹áÕ µÛáõç»ï³ÛÇÝ ï³ñÇÝ»ñÇ ÁÝÃ³óùáõÙ ³ÏïÇíÇ íñ³ Ï³ï³ñí³Í Í³Ëë»ñÁ (Ñ³½³ñ ¹ñ³Ù)</v>
          </cell>
        </row>
        <row r="84">
          <cell r="A84" t="str">
            <v>öáË³ñÇÝíáÕ ³ÏïÇíÝ»ñÇ ÝÏ³ñ³·ñáõÃÛáõÝÁ</v>
          </cell>
        </row>
        <row r="86">
          <cell r="A86" t="str">
            <v>²½¹»óáõÃÛáõÝÁ Ï³½Ù³Ï»ñåáõÃÛ³Ý Ï³ñáÕáõÃÛáõÝÝ»ñÇ ½³ñ·³óÙ³Ý íñ³, Ù³ëÝ³íáñ³å»ë`</v>
          </cell>
        </row>
        <row r="89">
          <cell r="A89" t="str">
            <v>²ÏïÇíÝ û·ï³·áñÍáÕ Ï³½Ù³Ï»ñåáõÃÛ³Ý ³Ýí³ÝáõÙÁ</v>
          </cell>
        </row>
        <row r="91">
          <cell r="A91" t="str">
            <v xml:space="preserve">Ìñ³·ÇñÁ (Íñ³·ñ»ñÁ), áñÇ (áñáÝó) ßñç³Ý³ÏÝ»ñáõÙ Çñ³Ï³Ý³óíáõÙ ¿ ù³Õ³ù³Ï³ÝáõÃÛ³Ý ÙÇçáó³éáõÙÁ </v>
          </cell>
        </row>
        <row r="93">
          <cell r="A93" t="str">
            <v>ì»ñçÝ³Ï³Ý ³ñ¹ÛáõÝùÇ ÝÏ³ñ³·ñáõÃÛáõÝÁ</v>
          </cell>
        </row>
        <row r="99">
          <cell r="A99" t="str">
            <v>Ìñ³·ñ³ÛÇÝ ¹³ëÇãÁ</v>
          </cell>
        </row>
        <row r="104">
          <cell r="A104" t="str">
            <v>ø³Ý³Ï³Ï³Ý</v>
          </cell>
        </row>
        <row r="105">
          <cell r="A105" t="str">
            <v>ì³×³éùÇó Ï³ÝË³ï»ëíáÕ Ùáõïù»ñÁ (Ñ³½³ñ ¹ñ³Ù)</v>
          </cell>
        </row>
        <row r="106">
          <cell r="A106" t="str">
            <v xml:space="preserve">²ÏïÇíÇ ï³ñÇùÁ </v>
          </cell>
        </row>
        <row r="107">
          <cell r="A107" t="str">
            <v>²ÏïÇíÇ ëÏ½µÝ³Ï³Ý ³ñÅ»ùÁ  (Ñ³½³ñ ¹ñ³Ù)</v>
          </cell>
        </row>
        <row r="108">
          <cell r="A108" t="str">
            <v>ì³×³éùÇ ³ñ¹ÛáõÝùáõÙ Ï³ñáÕáõÃÛáõÝÝ»ñÇ íñ³ ÑÝ³ñ³íáñ ³½¹»óáõÃÛáõÝÁ, Ù³ëÝ³íáñ³å»ë`</v>
          </cell>
        </row>
        <row r="111">
          <cell r="A111" t="str">
            <v>²ÏïÇíÝ û·ï³·áñÍáÕ Ï³½Ù³Ï»ñåáõÃÛ³Ý ³Ýí³ÝáõÙÁ</v>
          </cell>
        </row>
        <row r="121">
          <cell r="A121" t="str">
            <v>Ìñ³·ñ³ÛÇÝ ¹³ëÇãÁ</v>
          </cell>
        </row>
        <row r="126">
          <cell r="A126" t="str">
            <v>ø³Ý³Ï³Ï³Ý</v>
          </cell>
        </row>
        <row r="127">
          <cell r="A127" t="str">
            <v>àñ³Ï³Ï³Ý</v>
          </cell>
        </row>
        <row r="128">
          <cell r="A128" t="str">
            <v>Ä³ÙÏ»ï³ÛÝáõÃÛ³Ý</v>
          </cell>
        </row>
        <row r="129">
          <cell r="A129" t="str">
            <v>Ø³ïáõóíáÕ Í³é³ÛáõÃÛ³Ý íñ³ Ï³ï³ñíáÕ Í³ËëÁ (Ñ³½³ñ ¹ñ³Ù)</v>
          </cell>
        </row>
        <row r="130">
          <cell r="A130" t="str">
            <v>Ìñ³·ÇñÁ (Íñ³·ñ»ñÁ), áñÇ (áñáÝó) ßñç³Ý³ÏÝ»ñáõÙ Çñ³Ï³Ý³óíáõÙ ¿ ù³Õ³ù³Ï³ÝáõÃÛ³Ý ÙÇçáó³éáõÙÁ</v>
          </cell>
        </row>
        <row r="132">
          <cell r="A132" t="str">
            <v>ì»ñçÝ³Ï³Ý ³ñ¹ÛáõÝùÇ ÝÏ³ñ³·ñáõÃÛáõÝÁ</v>
          </cell>
        </row>
        <row r="134">
          <cell r="A134" t="str">
            <v>Ì³é³ÛáõÃÛáõÝ Ù³ïáõóáÕÇ (Ù³ïáõóáÕÝ»ñÇ) ³Ýí³ÝáõÙÁ</v>
          </cell>
        </row>
        <row r="140">
          <cell r="A140" t="str">
            <v>Ìñ³·ñ³ÛÇÝ ¹³ëÇãÁ</v>
          </cell>
        </row>
        <row r="146">
          <cell r="A146" t="str">
            <v>¶áõÙ³ñÁ (Ñ³½³ñ ¹ñ³Ù)</v>
          </cell>
        </row>
        <row r="150">
          <cell r="A150" t="str">
            <v xml:space="preserve">Ìñ³·ÇñÁ (Íñ³·ñ»ñÁ), áñÇ (áñáÝó) ßñç³Ý³ÏÝ»ñáõÙ Çñ³Ï³Ý³óíáõÙ ¿ ù³Õ³ù³Ï³ÝáõÃÛ³Ý ÙÇçáó³éáõÙÁ </v>
          </cell>
        </row>
        <row r="152">
          <cell r="A152" t="str">
            <v>ì»ñçÝ³Ï³Ý ³ñ¹ÛáõÝùÇ ÝÏ³ñ³·ñáõÃÛáõÝÁ</v>
          </cell>
        </row>
        <row r="158">
          <cell r="A158" t="str">
            <v>Ìñ³·ñ³ÛÇÝ ¹³ëÇãÁ</v>
          </cell>
        </row>
        <row r="163">
          <cell r="A163" t="str">
            <v>¶áõÙ³ñÁ (Ñ³½³ñ ¹ñ³Ù)</v>
          </cell>
        </row>
        <row r="164">
          <cell r="A164" t="str">
            <v xml:space="preserve">Ìñ³·ÇñÁ (Íñ³·ñ»ñÁ), áñÇ (áñáÝó) ßñç³Ý³ÏÝ»ñáõÙ Çñ³Ï³Ý³óíáõÙ ¿ ù³Õ³ù³Ï³ÝáõÃÛ³Ý ÙÇçáó³éáõÙÁ </v>
          </cell>
        </row>
        <row r="166">
          <cell r="A166" t="str">
            <v>ì»ñçÝ³Ï³Ý ³ñ¹ÛáõÝùÇ ÝÏ³ñ³·ñáõÃÛáõÝÁ</v>
          </cell>
        </row>
        <row r="172">
          <cell r="A172" t="str">
            <v>Ìñ³·ñ³ÛÇÝ ¹³ëÇãÁ</v>
          </cell>
        </row>
        <row r="178">
          <cell r="A178" t="str">
            <v>Î³½Ù³Ï»ñåáõÃÛáõÝÁ, áñï»Õ Ï³ï³ñíáõÙ ¿ Ý»ñ¹ñáõÙÁ</v>
          </cell>
        </row>
        <row r="184">
          <cell r="A184" t="str">
            <v>ø³Ý³Ï³Ï³Ý</v>
          </cell>
        </row>
        <row r="186">
          <cell r="A186" t="str">
            <v>Ä³ÙÏ»ï³ÛÝáõÃÛ³Ý</v>
          </cell>
        </row>
        <row r="191">
          <cell r="A191" t="str">
            <v xml:space="preserve">²ñï³Ï³ñ· Çñ³íÇ×³ÏÝ»ñÇ ¹»åùáõÙ` é³½Ù³í³ñ³Ï³Ý å³ß³ñÝ»ñÇ ³å³ÑáíáõÙ </v>
          </cell>
        </row>
        <row r="196">
          <cell r="A196" t="str">
            <v>îíÛ³É ï³ñí³ å»ï³Ï³Ý µÛáõç»Çó ³ÏïÇíÇ Ó»éù µ»ñÙ³Ý, Ï³éáõóÙ³Ý Ï³Ù ÑÇÙÝ³Ýáñá·Ù³Ý íñ³ Ï³ï³ñíáÕ Í³Ëë»ñÁ (Ñ³½³ñ ¹ñ³Ù)</v>
          </cell>
        </row>
        <row r="197">
          <cell r="A197" t="str">
            <v>²ÏïÇíÇ Í³é³ÛáõÃÛ³Ý Ï³ÝË³ï»ëíáÕ Å³ÙÏ»ïÁ</v>
          </cell>
        </row>
        <row r="198">
          <cell r="A198" t="str">
            <v>²ÏïÇíÇ ÁÝ¹Ñ³Ýáõñ ³ñÅ»ùÁ  (Ñ³½³ñ ¹ñ³Ù)</v>
          </cell>
        </row>
        <row r="199">
          <cell r="A199" t="str">
            <v>îíÛ³É µÛáõç»ï³ÛÇÝ ï³ñí³Ý Ý³Ëáñ¹áÕ µÛáõç»ï³ÛÇÝ ï³ñÇÝ»ñÇ ÁÝÃ³óùáõÙ ³ÏïÇíÇ íñ³ Ï³ï³ñí³Í Í³Ëë»ñÁ (Ñ³½³ñ ¹ñ³Ù)</v>
          </cell>
        </row>
        <row r="200">
          <cell r="A200" t="str">
            <v>²½¹»óáõÃÛáõÝÁ Ï³½Ù³Ï»ñåáõÃÛ³Ý Ï³ñáÕáõÃÛáõÝÝ»ñÇ ½³ñ·³óÙ³Ý íñ³, Ù³ëÝ³íáñ³å»ë`</v>
          </cell>
        </row>
        <row r="201">
          <cell r="A201" t="str">
            <v>Ä³ÙÏ»ï³ÛÝáõÃÛ³Ý</v>
          </cell>
        </row>
        <row r="204">
          <cell r="A204" t="str">
            <v xml:space="preserve">À002 è³½Ù³í³ñ³Ï³Ý Ýß³Ý³ÏáõÃÛ³Ý å³ß³ñÝ»ñÇ Ïáõï³ÏáõÙ ¨ å³Ñå³ÝáõÙ </v>
          </cell>
        </row>
        <row r="206">
          <cell r="A206" t="str">
            <v xml:space="preserve">²ñï³Ï³ñ· Çñ³íÇ×³ÏÝ»ñÇ ¹»åùáõÙ` é³½Ù³í³ñ³Ï³Ý å³ß³ñÝ»ñÇ ³å³ÑáíáõÙ </v>
          </cell>
        </row>
        <row r="211">
          <cell r="A211" t="str">
            <v>À003</v>
          </cell>
        </row>
        <row r="216">
          <cell r="A216" t="str">
            <v>îíÛ³É ï³ñí³ å»ï³Ï³Ý µÛáõç»Çó ³ÏïÇíÇ Ó»éù µ»ñÙ³Ý, Ï³éáõóÙ³Ý Ï³Ù ÑÇÙÝ³Ýáñá·Ù³Ý íñ³ Ï³ï³ñíáÕ Í³Ëë»ñÁ (Ñ³½³ñ ¹ñ³Ù)</v>
          </cell>
        </row>
        <row r="217">
          <cell r="A217" t="str">
            <v>²ÏïÇíÇ Í³é³ÛáõÃÛ³Ý Ï³ÝË³ï»ëíáÕ Å³ÙÏ»ïÁ</v>
          </cell>
        </row>
        <row r="218">
          <cell r="A218" t="str">
            <v>²ÏïÇíÇ ÁÝ¹Ñ³Ýáõñ ³ñÅ»ùÁ  (Ñ³½³ñ ¹ñ³Ù)</v>
          </cell>
        </row>
        <row r="219">
          <cell r="A219" t="str">
            <v>îíÛ³É µÛáõç»ï³ÛÇÝ ï³ñí³Ý Ý³Ëáñ¹áÕ µÛáõç»ï³ÛÇÝ ï³ñÇÝ»ñÇ ÁÝÃ³óùáõÙ ³ÏïÇíÇ íñ³ Ï³ï³ñí³Í Í³Ëë»ñÁ (Ñ³½³ñ ¹ñ³Ù)</v>
          </cell>
        </row>
        <row r="220">
          <cell r="A220" t="str">
            <v>²½¹»óáõÃÛáõÝÁ Ï³½Ù³Ï»ñåáõÃÛ³Ý Ï³ñáÕáõÃÛáõÝÝ»ñÇ ½³ñ·³óÙ³Ý íñ³, Ù³ëÝ³íáñ³å»ë</v>
          </cell>
        </row>
        <row r="226">
          <cell r="A226" t="str">
            <v>Ä³ÙÏ»ï³ÛÝáõÃÛ³Ý</v>
          </cell>
        </row>
        <row r="231">
          <cell r="A231" t="str">
            <v>ÐÇ¹ñáû¹»ñ¨áõÃ³µ³Ý³Ï³Ý ïíÛ³ÉÝ»ñÇ Ñ³í³ù³·ñáõÙ, å³Ñå³ÝáõÙ ¨ ïñ³Ù³¹ñáõÙ, »Õ³Ý³ÏÇ Ï³ÝË³ï»ëáõÙÝ»ñÇ ³å³ÑáíáõÙ</v>
          </cell>
        </row>
        <row r="236">
          <cell r="A236" t="str">
            <v>îíÛ³É ï³ñí³ å»ï³Ï³Ý µÛáõç»Çó ³ÏïÇíÇ Ó»éù µ»ñÙ³Ý, Ï³éáõóÙ³Ý Ï³Ù ÑÇÙÝ³Ýáñá·Ù³Ý íñ³ Ï³ï³ñíáÕ Í³Ëë»ñÁ (Ñ³½³ñ ¹ñ³Ù)</v>
          </cell>
        </row>
        <row r="237">
          <cell r="A237" t="str">
            <v>²ÏïÇíÇ Í³é³ÛáõÃÛ³Ý Ï³ÝË³ï»ëíáÕ Å³ÙÏ»ïÁ</v>
          </cell>
        </row>
        <row r="238">
          <cell r="A238" t="str">
            <v>²ÏïÇíÇ ÁÝ¹Ñ³Ýáõñ ³ñÅ»ùÁ  (Ñ³½³ñ ¹ñ³Ù)</v>
          </cell>
        </row>
        <row r="239">
          <cell r="A239" t="str">
            <v>îíÛ³É µÛáõç»ï³ÛÇÝ ï³ñí³Ý Ý³Ëáñ¹áÕ µÛáõç»ï³ÛÇÝ ï³ñÇÝ»ñÇ ÁÝÃ³óùáõÙ ³ÏïÇíÇ íñ³ Ï³ï³ñí³Í Í³Ëë»ñÁ (Ñ³½³ñ ¹ñ³Ù)</v>
          </cell>
        </row>
        <row r="240">
          <cell r="A240" t="str">
            <v>²½¹»óáõÃÛáõÝÁ Ï³½Ù³Ï»ñåáõÃÛ³Ý Ï³ñáÕáõÃÛáõÝÝ»ñÇ ½³ñ·³óÙ³Ý íñ³, Ù³ëÝ³íáñ³å»ë</v>
          </cell>
        </row>
        <row r="246">
          <cell r="A246" t="str">
            <v>Ä³ÙÏ»ï³ÛÝáõÃÛ³Ý</v>
          </cell>
        </row>
        <row r="251">
          <cell r="A251" t="str">
            <v>ÐÐ ï³ñ³ÍùáõÙ ë»ÛëÙÇÏ íï³Ý·Ç ¨ éÇëÏÇ ·Ý³Ñ³ïáõÙ, ë»ÛëÙÇÏ éÇëÏÇ Ýí³½»óáõÙ</v>
          </cell>
        </row>
        <row r="256">
          <cell r="A256" t="str">
            <v>àñ³Ï³Ï³Ý</v>
          </cell>
        </row>
        <row r="257">
          <cell r="A257" t="str">
            <v>îíÛ³É ï³ñí³ å»ï³Ï³Ý µÛáõç»Çó ³ÏïÇíÇ Ó»éù µ»ñÙ³Ý, Ï³éáõóÙ³Ý Ï³Ù ÑÇÙÝ³Ýáñá·Ù³Ý íñ³ Ï³ï³ñíáÕ Í³Ëë»ñÁ (Ñ³½³ñ ¹ñ³Ù)</v>
          </cell>
        </row>
        <row r="258">
          <cell r="A258" t="str">
            <v>²ÏïÇíÇ ÁÝ¹Ñ³Ýáõñ ³ñÅ»ùÁ  (Ñ³½³ñ ¹ñ³Ù)</v>
          </cell>
        </row>
        <row r="259">
          <cell r="A259" t="str">
            <v>îíÛ³É µÛáõç»ï³ÛÇÝ ï³ñí³Ý Ý³Ëáñ¹áÕ µÛáõç»ï³ÛÇÝ ï³ñÇÝ»ñÇ ÁÝÃ³óùáõÙ ³ÏïÇíÇ íñ³ Ï³ï³ñí³Í Í³Ëë»ñÁ (Ñ³½³ñ ¹ñ³Ù)</v>
          </cell>
        </row>
        <row r="260">
          <cell r="A260" t="str">
            <v xml:space="preserve">Ìñ³·ÇñÁ (Íñ³·ñ»ñÁ), áñÇ (áñáÝó) ßñç³Ý³ÏÝ»ñáõÙ Çñ³Ï³Ý³óíáõÙ ¿ ù³Õ³ù³Ï³ÝáõÃÛ³Ý ÙÇçáó³éáõÙÁ </v>
          </cell>
        </row>
        <row r="268">
          <cell r="A268" t="str">
            <v xml:space="preserve">À005 î»ËÝÇÏ³Ï³Ý ³Ýíï³Ý·áõÃÛ³Ý Ï³ÝáÝ³Ï³ñ·áõÙ </v>
          </cell>
        </row>
        <row r="273">
          <cell r="A273" t="str">
            <v>ì³×³éùÇó Ï³ÝË³ï»ëíáÕ Ùáõïù»ñÁ (Ñ³½³ñ ¹ñ³Ù)</v>
          </cell>
        </row>
        <row r="274">
          <cell r="A274" t="str">
            <v>²ÏïÇíÇ ï³ñÇùÁ</v>
          </cell>
        </row>
        <row r="275">
          <cell r="A275" t="str">
            <v>²ÏïÇíÇ ëÏ½µÝ³Ï³Ý ³ñÅ»ùÁ  (Ñ³½³ñ ¹ñ³Ù)</v>
          </cell>
        </row>
        <row r="281">
          <cell r="A281" t="str">
            <v>Ø³ïáõóíáÕ Í³é³ÛáõÃÛ³Ý íñ³ Ï³ï³ñíáÕ Í³ËëÁ (Ñ³½³ñ ¹ñ³Ù)</v>
          </cell>
        </row>
        <row r="284">
          <cell r="A284" t="str">
            <v>¶áõÙ³ñÁ (Ñ³½³ñ ¹ñ³Ù)</v>
          </cell>
        </row>
        <row r="286">
          <cell r="A286" t="str">
            <v>Ì³é³ÛáõÃÛáõÝ Ù³ïáõóáÕÇ (Ù³ïáõóáÕÝ»ñÇ) ³Ýí³ÝáõÙÁ</v>
          </cell>
        </row>
        <row r="297">
          <cell r="A297" t="str">
            <v>Ø³ïáõóíáÕ Í³é³ÛáõÃÛ³Ý íñ³ Ï³ï³ñíáÕ Í³ËëÁ (Ñ³½³ñ ¹ñ³Ù)</v>
          </cell>
        </row>
        <row r="299">
          <cell r="A299" t="str">
            <v>ø³Ý³Ï³Ï³Ý</v>
          </cell>
        </row>
        <row r="309">
          <cell r="A309" t="str">
            <v>&lt;Éñ³óÝ»É Íñ³·ñÇ ¹³ëÇãÁ&gt;</v>
          </cell>
        </row>
        <row r="310">
          <cell r="A310" t="str">
            <v>Ìñ³·ñ³ÛÇÝ ¹³ëÇãÁ</v>
          </cell>
        </row>
        <row r="311">
          <cell r="A311" t="str">
            <v>â³÷áñáßÇãÝ»ñ</v>
          </cell>
        </row>
        <row r="312">
          <cell r="A312" t="str">
            <v>Þ³Ñ³éáõÝ»ñÇ ù³Ý³ÏÁ</v>
          </cell>
        </row>
        <row r="313">
          <cell r="A313" t="str">
            <v>¶áõÙ³ñÁ (Ñ³½³ñ ¹ñ³Ù)</v>
          </cell>
        </row>
        <row r="315">
          <cell r="A315" t="str">
            <v>ø³Ý³Ï³Ï³Ý</v>
          </cell>
        </row>
        <row r="320">
          <cell r="A320" t="str">
            <v>&lt;Ü»ñÏ³Û³óÝ»É í»ñçÝ³Ï³Ý ³ñ¹ÛáõÝùÇ ÝÏ³ñ³·ñáõÃÛáõÝÁ&gt;</v>
          </cell>
        </row>
        <row r="325">
          <cell r="A325" t="str">
            <v>Ìñ³·ñ³ÛÇÝ ¹³ëÇãÁ</v>
          </cell>
        </row>
        <row r="327">
          <cell r="A327" t="str">
            <v>&lt;Éñ³óÝ»É Íñ³·ñÇ ¹³ëÇãÁ&gt;</v>
          </cell>
        </row>
        <row r="329">
          <cell r="A329" t="str">
            <v>â³÷áñáßÇãÝ»ñ</v>
          </cell>
        </row>
        <row r="330">
          <cell r="A330" t="str">
            <v>¶áõÙ³ñÁ (Ñ³½³ñ ¹ñ³Ù)</v>
          </cell>
        </row>
        <row r="332">
          <cell r="A332" t="str">
            <v>&lt;Èñ³óÝ»É Íñ³·ñÇ ³Ýí³ÝáõÙÁ&gt;</v>
          </cell>
        </row>
        <row r="337">
          <cell r="A337" t="str">
            <v>²ÕÛáõë³Ï 13. Ü»ñ¹ñáõÙÝ»ñ ÉÇ³½áñ Ï³é³í³ñÙ³Ý Ý»ñùá ·ïÝíáÕ å»ï³Ï³Ý Ï³½Ù³Ï»ñåáõÃÛáõÝÝ»ñáõÙ</v>
          </cell>
        </row>
        <row r="343">
          <cell r="A343" t="str">
            <v>Ìñ³·ñ³ÛÇÝ ¹³ëÇãÁ</v>
          </cell>
        </row>
        <row r="347">
          <cell r="A347" t="str">
            <v>Ü»ñ¹ñÙ³Ý ÑÇÙÝ³íáñáõÙÁ, Ù³ëÝ³íáñ³å»ë, ³½¹»óáõÃÛáõÝÁ Ï³ñáÕáõÃÛáõÝÝ»ñÇ íñ³`</v>
          </cell>
        </row>
        <row r="349">
          <cell r="A349" t="str">
            <v>Î³½Ù³Ï»ñåáõÃÛáõÝÁ, áñï»Õ Ï³ï³ñíáõÙ ¿ Ý»ñ¹ñáõÙÁ</v>
          </cell>
        </row>
        <row r="359">
          <cell r="A359" t="str">
            <v>&lt;Éñ³óÝ»É Íñ³·ñÇ ¹³ëÇãÁ&gt;</v>
          </cell>
        </row>
        <row r="364">
          <cell r="A364" t="str">
            <v>²ÏïÇíÇ Í³é³ÛáõÃÛ³Ý Ï³ÝË³ï»ëíáÕ Å³ÙÏ»ïÁ</v>
          </cell>
        </row>
      </sheetData>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OC 3"/>
      <sheetName val="Instructions"/>
    </sheetNames>
    <sheetDataSet>
      <sheetData sheetId="0">
        <row r="9">
          <cell r="A9" t="str">
            <v>Ìñ³·ñ³ÛÇÝ ¹³ëÇãÁ</v>
          </cell>
        </row>
        <row r="14">
          <cell r="A14" t="str">
            <v>ø³Ý³Ï³Ï³Ý</v>
          </cell>
        </row>
        <row r="15">
          <cell r="A15" t="str">
            <v>àñ³Ï³Ï³Ý</v>
          </cell>
        </row>
        <row r="16">
          <cell r="A16" t="str">
            <v>Ä³ÙÏ»ï³ÛÝáõÃÛ³Ý</v>
          </cell>
        </row>
        <row r="17">
          <cell r="A17" t="str">
            <v>Ø³ïáõóíáÕ Í³é³ÛáõÃÛ³Ý íñ³ Ï³ï³ñíáÕ Í³ËëÁ (Ñ³½³ñ ¹ñ³Ù)</v>
          </cell>
        </row>
        <row r="18">
          <cell r="A18" t="str">
            <v>Ìñ³·ÇñÁ (Íñ³·ñ»ñÁ), áñÇ (áñáÝó) ßñç³Ý³ÏÝ»ñáõÙ Çñ³Ï³Ý³óíáõÙ ¿ ù³Õ³ù³Ï³ÝáõÃÛ³Ý ÙÇçáó³éáõÙÁ</v>
          </cell>
        </row>
        <row r="20">
          <cell r="A20" t="str">
            <v>ì»ñçÝ³Ï³Ý ³ñ¹ÛáõÝùÇ ÝÏ³ñ³·ñáõÃÛáõÝÁ</v>
          </cell>
        </row>
        <row r="22">
          <cell r="A22" t="str">
            <v>Ì³é³ÛáõÃÛáõÝ Ù³ïáõóáÕÇ (Ù³ïáõóáÕÝ»ñÇ) ³Ýí³ÝáõÙÁ</v>
          </cell>
        </row>
        <row r="30">
          <cell r="A30" t="str">
            <v>Ìñ³·ñ³ÛÇÝ ¹³ëÇãÁ</v>
          </cell>
        </row>
        <row r="35">
          <cell r="A35" t="str">
            <v>ø³Ý³Ï³Ï³Ý</v>
          </cell>
        </row>
        <row r="36">
          <cell r="A36" t="str">
            <v>îíÛ³É ï³ñí³ å»ï³Ï³Ý µÛáõç»Çó ³ÏïÇíÇ Ó»éù µ»ñÙ³Ý, Ï³éáõóÙ³Ý Ï³Ù ÑÇÙÝ³Ýáñá·Ù³Ý íñ³ Ï³ï³ñíáÕ Í³Ëë»ñÁ (Ñ³½³ñ ¹ñ³Ù)</v>
          </cell>
        </row>
        <row r="37">
          <cell r="A37" t="str">
            <v>²ÏïÇíÇ Í³é³ÛáõÃÛ³Ý Ï³ÝË³ï»ëíáÕ Å³ÙÏ»ïÁ</v>
          </cell>
        </row>
        <row r="38">
          <cell r="A38" t="str">
            <v>²ÏïÇíÇ ÁÝ¹Ñ³Ýáõñ ³ñÅ»ùÁ  (Ñ³½³ñ ¹ñ³Ù)</v>
          </cell>
        </row>
        <row r="39">
          <cell r="A39" t="str">
            <v>îíÛ³É µÛáõç»ï³ÛÇÝ ï³ñí³Ý Ý³Ëáñ¹áÕ µÛáõç»ï³ÛÇÝ ï³ñÇÝ»ñÇ ÁÝÃ³óùáõÙ ³ÏïÇíÇ íñ³ Ï³ï³ñí³Í Í³Ëë»ñÁ (Ñ³½³ñ ¹ñ³Ù)</v>
          </cell>
        </row>
        <row r="40">
          <cell r="A40" t="str">
            <v>²ÏïÇíÝ û·ï³·áñÍáÕ Ï³½Ù³Ï»ñåáõÃÛ³Ý ³Ýí³ÝáõÙÁ</v>
          </cell>
        </row>
        <row r="42">
          <cell r="A42" t="str">
            <v xml:space="preserve">öáË³ñÇÝíáÕ ³ÏïÇíÝ»ñÇ ÝÏ³ñ³·ñáõÃÛáõÝÁ </v>
          </cell>
        </row>
        <row r="44">
          <cell r="A44" t="str">
            <v>²½¹»óáõÃÛáõÝÁ Ï³½Ù³Ï»ñåáõÃÛ³Ý Ï³ñáÕáõÃÛáõÝÝ»ñÇ ½³ñ·³óÙ³Ý íñ³, Ù³ëÝ³íáñ³å»ë</v>
          </cell>
        </row>
        <row r="47">
          <cell r="A47" t="str">
            <v xml:space="preserve">Ìñ³·ÇñÁ (Íñ³·ñ»ñÁ), áñÇ (áñáÝó) ßñç³Ý³ÏÝ»ñáõÙ Çñ³Ï³Ý³óíáõÙ ¿ ù³Õ³ù³Ï³ÝáõÃÛ³Ý ÙÇçáó³éáõÙÁ </v>
          </cell>
        </row>
        <row r="49">
          <cell r="A49" t="str">
            <v>ì»ñçÝ³Ï³Ý ³ñ¹ÛáõÝùÇ ÝÏ³ñ³·ñáõÃÛáõÝÁ</v>
          </cell>
        </row>
        <row r="53">
          <cell r="A53" t="str">
            <v>Ìñ³·ñ³ÛÇÝ ¹³ëÇãÁ</v>
          </cell>
        </row>
        <row r="58">
          <cell r="A58" t="str">
            <v>ø³Ý³Ï³Ï³Ý</v>
          </cell>
        </row>
        <row r="59">
          <cell r="A59" t="str">
            <v>ì³×³éùÇó Ï³ÝË³ï»ëíáÕ Ùáõïù»ñÁ (Ñ³½³ñ ¹ñ³Ù)</v>
          </cell>
        </row>
        <row r="60">
          <cell r="A60" t="str">
            <v xml:space="preserve">²ÏïÇíÇ ï³ñÇùÁ </v>
          </cell>
        </row>
        <row r="61">
          <cell r="A61" t="str">
            <v>²ÏïÇíÇ ëÏ½µÝ³Ï³Ý ³ñÅ»ùÁ  (Ñ³½³ñ ¹ñ³Ù)</v>
          </cell>
        </row>
        <row r="62">
          <cell r="A62" t="str">
            <v xml:space="preserve">ì³×³éùÇ ³ñ¹ÛáõÝùáõÙ Ï³ñáÕáõÃÛáõÝÝ»ñÇ íñ³ ÑÝ³ñ³íáñ ³½¹»óáõÃÛáõÝÁ, Ù³ëÝ³íáñ³å»ë` </v>
          </cell>
        </row>
        <row r="65">
          <cell r="A65" t="str">
            <v>²ÏïÇíÝ û·ï³·áñÍáÕ Ï³½Ù³Ï»ñåáõÃÛ³Ý ³Ýí³ÝáõÙÁ</v>
          </cell>
        </row>
        <row r="74">
          <cell r="A74" t="str">
            <v>Ìñ³·ñ³ÛÇÝ ¹³ëÇãÁ</v>
          </cell>
        </row>
        <row r="79">
          <cell r="A79" t="str">
            <v>ø³Ý³Ï³Ï³Ý</v>
          </cell>
        </row>
        <row r="80">
          <cell r="A80" t="str">
            <v>îíÛ³É ï³ñí³ å»ï³Ï³Ý µÛáõç»Çó ³ÏïÇíÇ Ó»éù µ»ñÙ³Ý, Ï³éáõóÙ³Ý Ï³Ù ÑÇÙÝ³Ýáñá·Ù³Ý íñ³ Ï³ï³ñíáÕ Í³Ëë»ñÁ (Ñ³½³ñ ¹ñ³Ù)</v>
          </cell>
        </row>
        <row r="81">
          <cell r="A81" t="str">
            <v>²ÏïÇíÇ Í³é³ÛáõÃÛ³Ý Ï³ÝË³ï»ëíáÕ Å³ÙÏ»ïÁ</v>
          </cell>
        </row>
        <row r="82">
          <cell r="A82" t="str">
            <v>²ÏïÇíÇ ÁÝ¹Ñ³Ýáõñ ³ñÅ»ùÁ  (Ñ³½³ñ ¹ñ³Ù)</v>
          </cell>
        </row>
        <row r="83">
          <cell r="A83" t="str">
            <v>îíÛ³É µÛáõç»ï³ÛÇÝ ï³ñí³Ý Ý³Ëáñ¹áÕ µÛáõç»ï³ÛÇÝ ï³ñÇÝ»ñÇ ÁÝÃ³óùáõÙ ³ÏïÇíÇ íñ³ Ï³ï³ñí³Í Í³Ëë»ñÁ (Ñ³½³ñ ¹ñ³Ù)</v>
          </cell>
        </row>
        <row r="84">
          <cell r="A84" t="str">
            <v>öáË³ñÇÝíáÕ ³ÏïÇíÝ»ñÇ ÝÏ³ñ³·ñáõÃÛáõÝÁ</v>
          </cell>
        </row>
        <row r="86">
          <cell r="A86" t="str">
            <v>²½¹»óáõÃÛáõÝÁ Ï³½Ù³Ï»ñåáõÃÛ³Ý Ï³ñáÕáõÃÛáõÝÝ»ñÇ ½³ñ·³óÙ³Ý íñ³, Ù³ëÝ³íáñ³å»ë`</v>
          </cell>
        </row>
        <row r="89">
          <cell r="A89" t="str">
            <v>²ÏïÇíÝ û·ï³·áñÍáÕ Ï³½Ù³Ï»ñåáõÃÛ³Ý ³Ýí³ÝáõÙÁ</v>
          </cell>
        </row>
        <row r="91">
          <cell r="A91" t="str">
            <v xml:space="preserve">Ìñ³·ÇñÁ (Íñ³·ñ»ñÁ), áñÇ (áñáÝó) ßñç³Ý³ÏÝ»ñáõÙ Çñ³Ï³Ý³óíáõÙ ¿ ù³Õ³ù³Ï³ÝáõÃÛ³Ý ÙÇçáó³éáõÙÁ </v>
          </cell>
        </row>
        <row r="93">
          <cell r="A93" t="str">
            <v>ì»ñçÝ³Ï³Ý ³ñ¹ÛáõÝùÇ ÝÏ³ñ³·ñáõÃÛáõÝÁ</v>
          </cell>
        </row>
        <row r="99">
          <cell r="A99" t="str">
            <v>Ìñ³·ñ³ÛÇÝ ¹³ëÇãÁ</v>
          </cell>
        </row>
        <row r="104">
          <cell r="A104" t="str">
            <v>ø³Ý³Ï³Ï³Ý</v>
          </cell>
        </row>
        <row r="105">
          <cell r="A105" t="str">
            <v>ì³×³éùÇó Ï³ÝË³ï»ëíáÕ Ùáõïù»ñÁ (Ñ³½³ñ ¹ñ³Ù)</v>
          </cell>
        </row>
        <row r="106">
          <cell r="A106" t="str">
            <v xml:space="preserve">²ÏïÇíÇ ï³ñÇùÁ </v>
          </cell>
        </row>
        <row r="107">
          <cell r="A107" t="str">
            <v>²ÏïÇíÇ ëÏ½µÝ³Ï³Ý ³ñÅ»ùÁ  (Ñ³½³ñ ¹ñ³Ù)</v>
          </cell>
        </row>
        <row r="108">
          <cell r="A108" t="str">
            <v>ì³×³éùÇ ³ñ¹ÛáõÝùáõÙ Ï³ñáÕáõÃÛáõÝÝ»ñÇ íñ³ ÑÝ³ñ³íáñ ³½¹»óáõÃÛáõÝÁ, Ù³ëÝ³íáñ³å»ë`</v>
          </cell>
        </row>
        <row r="111">
          <cell r="A111" t="str">
            <v>²ÏïÇíÝ û·ï³·áñÍáÕ Ï³½Ù³Ï»ñåáõÃÛ³Ý ³Ýí³ÝáõÙÁ</v>
          </cell>
        </row>
        <row r="121">
          <cell r="A121" t="str">
            <v>Ìñ³·ñ³ÛÇÝ ¹³ëÇãÁ</v>
          </cell>
        </row>
        <row r="126">
          <cell r="A126" t="str">
            <v>ø³Ý³Ï³Ï³Ý</v>
          </cell>
        </row>
        <row r="127">
          <cell r="A127" t="str">
            <v>àñ³Ï³Ï³Ý</v>
          </cell>
        </row>
        <row r="128">
          <cell r="A128" t="str">
            <v>Ä³ÙÏ»ï³ÛÝáõÃÛ³Ý</v>
          </cell>
        </row>
        <row r="129">
          <cell r="A129" t="str">
            <v>Ø³ïáõóíáÕ Í³é³ÛáõÃÛ³Ý íñ³ Ï³ï³ñíáÕ Í³ËëÁ (Ñ³½³ñ ¹ñ³Ù)</v>
          </cell>
        </row>
        <row r="130">
          <cell r="A130" t="str">
            <v>Ìñ³·ÇñÁ (Íñ³·ñ»ñÁ), áñÇ (áñáÝó) ßñç³Ý³ÏÝ»ñáõÙ Çñ³Ï³Ý³óíáõÙ ¿ ù³Õ³ù³Ï³ÝáõÃÛ³Ý ÙÇçáó³éáõÙÁ</v>
          </cell>
        </row>
        <row r="132">
          <cell r="A132" t="str">
            <v>ì»ñçÝ³Ï³Ý ³ñ¹ÛáõÝùÇ ÝÏ³ñ³·ñáõÃÛáõÝÁ</v>
          </cell>
        </row>
        <row r="134">
          <cell r="A134" t="str">
            <v>Ì³é³ÛáõÃÛáõÝ Ù³ïáõóáÕÇ (Ù³ïáõóáÕÝ»ñÇ) ³Ýí³ÝáõÙÁ</v>
          </cell>
        </row>
        <row r="140">
          <cell r="A140" t="str">
            <v>Ìñ³·ñ³ÛÇÝ ¹³ëÇãÁ</v>
          </cell>
        </row>
        <row r="146">
          <cell r="A146" t="str">
            <v>¶áõÙ³ñÁ (Ñ³½³ñ ¹ñ³Ù)</v>
          </cell>
        </row>
        <row r="150">
          <cell r="A150" t="str">
            <v xml:space="preserve">Ìñ³·ÇñÁ (Íñ³·ñ»ñÁ), áñÇ (áñáÝó) ßñç³Ý³ÏÝ»ñáõÙ Çñ³Ï³Ý³óíáõÙ ¿ ù³Õ³ù³Ï³ÝáõÃÛ³Ý ÙÇçáó³éáõÙÁ </v>
          </cell>
        </row>
        <row r="152">
          <cell r="A152" t="str">
            <v>ì»ñçÝ³Ï³Ý ³ñ¹ÛáõÝùÇ ÝÏ³ñ³·ñáõÃÛáõÝÁ</v>
          </cell>
        </row>
        <row r="158">
          <cell r="A158" t="str">
            <v>Ìñ³·ñ³ÛÇÝ ¹³ëÇãÁ</v>
          </cell>
        </row>
        <row r="163">
          <cell r="A163" t="str">
            <v>¶áõÙ³ñÁ (Ñ³½³ñ ¹ñ³Ù)</v>
          </cell>
        </row>
        <row r="164">
          <cell r="A164" t="str">
            <v xml:space="preserve">Ìñ³·ÇñÁ (Íñ³·ñ»ñÁ), áñÇ (áñáÝó) ßñç³Ý³ÏÝ»ñáõÙ Çñ³Ï³Ý³óíáõÙ ¿ ù³Õ³ù³Ï³ÝáõÃÛ³Ý ÙÇçáó³éáõÙÁ </v>
          </cell>
        </row>
        <row r="166">
          <cell r="A166" t="str">
            <v>ì»ñçÝ³Ï³Ý ³ñ¹ÛáõÝùÇ ÝÏ³ñ³·ñáõÃÛáõÝÁ</v>
          </cell>
        </row>
        <row r="172">
          <cell r="A172" t="str">
            <v>Ìñ³·ñ³ÛÇÝ ¹³ëÇãÁ</v>
          </cell>
        </row>
        <row r="178">
          <cell r="A178" t="str">
            <v>Î³½Ù³Ï»ñåáõÃÛáõÝÁ, áñï»Õ Ï³ï³ñíáõÙ ¿ Ý»ñ¹ñáõÙÁ</v>
          </cell>
        </row>
        <row r="184">
          <cell r="A184" t="str">
            <v>ø³Ý³Ï³Ï³Ý</v>
          </cell>
        </row>
        <row r="186">
          <cell r="A186" t="str">
            <v>Ä³ÙÏ»ï³ÛÝáõÃÛ³Ý</v>
          </cell>
        </row>
        <row r="191">
          <cell r="A191" t="str">
            <v xml:space="preserve">²ñï³Ï³ñ· Çñ³íÇ×³ÏÝ»ñÇ ¹»åùáõÙ` é³½Ù³í³ñ³Ï³Ý å³ß³ñÝ»ñÇ ³å³ÑáíáõÙ </v>
          </cell>
        </row>
        <row r="196">
          <cell r="A196" t="str">
            <v>îíÛ³É ï³ñí³ å»ï³Ï³Ý µÛáõç»Çó ³ÏïÇíÇ Ó»éù µ»ñÙ³Ý, Ï³éáõóÙ³Ý Ï³Ù ÑÇÙÝ³Ýáñá·Ù³Ý íñ³ Ï³ï³ñíáÕ Í³Ëë»ñÁ (Ñ³½³ñ ¹ñ³Ù)</v>
          </cell>
        </row>
        <row r="197">
          <cell r="A197" t="str">
            <v>²ÏïÇíÇ Í³é³ÛáõÃÛ³Ý Ï³ÝË³ï»ëíáÕ Å³ÙÏ»ïÁ</v>
          </cell>
        </row>
        <row r="198">
          <cell r="A198" t="str">
            <v>²ÏïÇíÇ ÁÝ¹Ñ³Ýáõñ ³ñÅ»ùÁ  (Ñ³½³ñ ¹ñ³Ù)</v>
          </cell>
        </row>
        <row r="199">
          <cell r="A199" t="str">
            <v>îíÛ³É µÛáõç»ï³ÛÇÝ ï³ñí³Ý Ý³Ëáñ¹áÕ µÛáõç»ï³ÛÇÝ ï³ñÇÝ»ñÇ ÁÝÃ³óùáõÙ ³ÏïÇíÇ íñ³ Ï³ï³ñí³Í Í³Ëë»ñÁ (Ñ³½³ñ ¹ñ³Ù)</v>
          </cell>
        </row>
        <row r="200">
          <cell r="A200" t="str">
            <v>²½¹»óáõÃÛáõÝÁ Ï³½Ù³Ï»ñåáõÃÛ³Ý Ï³ñáÕáõÃÛáõÝÝ»ñÇ ½³ñ·³óÙ³Ý íñ³, Ù³ëÝ³íáñ³å»ë`</v>
          </cell>
        </row>
        <row r="201">
          <cell r="A201" t="str">
            <v>Ä³ÙÏ»ï³ÛÝáõÃÛ³Ý</v>
          </cell>
        </row>
        <row r="204">
          <cell r="A204" t="str">
            <v xml:space="preserve">À002 è³½Ù³í³ñ³Ï³Ý Ýß³Ý³ÏáõÃÛ³Ý å³ß³ñÝ»ñÇ Ïáõï³ÏáõÙ ¨ å³Ñå³ÝáõÙ </v>
          </cell>
        </row>
        <row r="206">
          <cell r="A206" t="str">
            <v xml:space="preserve">²ñï³Ï³ñ· Çñ³íÇ×³ÏÝ»ñÇ ¹»åùáõÙ` é³½Ù³í³ñ³Ï³Ý å³ß³ñÝ»ñÇ ³å³ÑáíáõÙ </v>
          </cell>
        </row>
        <row r="211">
          <cell r="A211" t="str">
            <v>À003</v>
          </cell>
        </row>
        <row r="216">
          <cell r="A216" t="str">
            <v>îíÛ³É ï³ñí³ å»ï³Ï³Ý µÛáõç»Çó ³ÏïÇíÇ Ó»éù µ»ñÙ³Ý, Ï³éáõóÙ³Ý Ï³Ù ÑÇÙÝ³Ýáñá·Ù³Ý íñ³ Ï³ï³ñíáÕ Í³Ëë»ñÁ (Ñ³½³ñ ¹ñ³Ù)</v>
          </cell>
        </row>
        <row r="217">
          <cell r="A217" t="str">
            <v>²ÏïÇíÇ Í³é³ÛáõÃÛ³Ý Ï³ÝË³ï»ëíáÕ Å³ÙÏ»ïÁ</v>
          </cell>
        </row>
        <row r="218">
          <cell r="A218" t="str">
            <v>²ÏïÇíÇ ÁÝ¹Ñ³Ýáõñ ³ñÅ»ùÁ  (Ñ³½³ñ ¹ñ³Ù)</v>
          </cell>
        </row>
        <row r="219">
          <cell r="A219" t="str">
            <v>îíÛ³É µÛáõç»ï³ÛÇÝ ï³ñí³Ý Ý³Ëáñ¹áÕ µÛáõç»ï³ÛÇÝ ï³ñÇÝ»ñÇ ÁÝÃ³óùáõÙ ³ÏïÇíÇ íñ³ Ï³ï³ñí³Í Í³Ëë»ñÁ (Ñ³½³ñ ¹ñ³Ù)</v>
          </cell>
        </row>
        <row r="220">
          <cell r="A220" t="str">
            <v>²½¹»óáõÃÛáõÝÁ Ï³½Ù³Ï»ñåáõÃÛ³Ý Ï³ñáÕáõÃÛáõÝÝ»ñÇ ½³ñ·³óÙ³Ý íñ³, Ù³ëÝ³íáñ³å»ë</v>
          </cell>
        </row>
        <row r="226">
          <cell r="A226" t="str">
            <v>Ä³ÙÏ»ï³ÛÝáõÃÛ³Ý</v>
          </cell>
        </row>
        <row r="231">
          <cell r="A231" t="str">
            <v>ÐÇ¹ñáû¹»ñ¨áõÃ³µ³Ý³Ï³Ý ïíÛ³ÉÝ»ñÇ Ñ³í³ù³·ñáõÙ, å³Ñå³ÝáõÙ ¨ ïñ³Ù³¹ñáõÙ, »Õ³Ý³ÏÇ Ï³ÝË³ï»ëáõÙÝ»ñÇ ³å³ÑáíáõÙ</v>
          </cell>
        </row>
        <row r="236">
          <cell r="A236" t="str">
            <v>îíÛ³É ï³ñí³ å»ï³Ï³Ý µÛáõç»Çó ³ÏïÇíÇ Ó»éù µ»ñÙ³Ý, Ï³éáõóÙ³Ý Ï³Ù ÑÇÙÝ³Ýáñá·Ù³Ý íñ³ Ï³ï³ñíáÕ Í³Ëë»ñÁ (Ñ³½³ñ ¹ñ³Ù)</v>
          </cell>
        </row>
        <row r="237">
          <cell r="A237" t="str">
            <v>²ÏïÇíÇ Í³é³ÛáõÃÛ³Ý Ï³ÝË³ï»ëíáÕ Å³ÙÏ»ïÁ</v>
          </cell>
        </row>
        <row r="238">
          <cell r="A238" t="str">
            <v>²ÏïÇíÇ ÁÝ¹Ñ³Ýáõñ ³ñÅ»ùÁ  (Ñ³½³ñ ¹ñ³Ù)</v>
          </cell>
        </row>
        <row r="239">
          <cell r="A239" t="str">
            <v>îíÛ³É µÛáõç»ï³ÛÇÝ ï³ñí³Ý Ý³Ëáñ¹áÕ µÛáõç»ï³ÛÇÝ ï³ñÇÝ»ñÇ ÁÝÃ³óùáõÙ ³ÏïÇíÇ íñ³ Ï³ï³ñí³Í Í³Ëë»ñÁ (Ñ³½³ñ ¹ñ³Ù)</v>
          </cell>
        </row>
        <row r="240">
          <cell r="A240" t="str">
            <v>²½¹»óáõÃÛáõÝÁ Ï³½Ù³Ï»ñåáõÃÛ³Ý Ï³ñáÕáõÃÛáõÝÝ»ñÇ ½³ñ·³óÙ³Ý íñ³, Ù³ëÝ³íáñ³å»ë</v>
          </cell>
        </row>
        <row r="246">
          <cell r="A246" t="str">
            <v>Ä³ÙÏ»ï³ÛÝáõÃÛ³Ý</v>
          </cell>
        </row>
        <row r="251">
          <cell r="A251" t="str">
            <v>ÐÐ ï³ñ³ÍùáõÙ ë»ÛëÙÇÏ íï³Ý·Ç ¨ éÇëÏÇ ·Ý³Ñ³ïáõÙ, ë»ÛëÙÇÏ éÇëÏÇ Ýí³½»óáõÙ</v>
          </cell>
        </row>
        <row r="256">
          <cell r="A256" t="str">
            <v>àñ³Ï³Ï³Ý</v>
          </cell>
        </row>
        <row r="257">
          <cell r="A257" t="str">
            <v>îíÛ³É ï³ñí³ å»ï³Ï³Ý µÛáõç»Çó ³ÏïÇíÇ Ó»éù µ»ñÙ³Ý, Ï³éáõóÙ³Ý Ï³Ù ÑÇÙÝ³Ýáñá·Ù³Ý íñ³ Ï³ï³ñíáÕ Í³Ëë»ñÁ (Ñ³½³ñ ¹ñ³Ù)</v>
          </cell>
        </row>
        <row r="258">
          <cell r="A258" t="str">
            <v>²ÏïÇíÇ ÁÝ¹Ñ³Ýáõñ ³ñÅ»ùÁ  (Ñ³½³ñ ¹ñ³Ù)</v>
          </cell>
        </row>
        <row r="259">
          <cell r="A259" t="str">
            <v>îíÛ³É µÛáõç»ï³ÛÇÝ ï³ñí³Ý Ý³Ëáñ¹áÕ µÛáõç»ï³ÛÇÝ ï³ñÇÝ»ñÇ ÁÝÃ³óùáõÙ ³ÏïÇíÇ íñ³ Ï³ï³ñí³Í Í³Ëë»ñÁ (Ñ³½³ñ ¹ñ³Ù)</v>
          </cell>
        </row>
        <row r="260">
          <cell r="A260" t="str">
            <v xml:space="preserve">Ìñ³·ÇñÁ (Íñ³·ñ»ñÁ), áñÇ (áñáÝó) ßñç³Ý³ÏÝ»ñáõÙ Çñ³Ï³Ý³óíáõÙ ¿ ù³Õ³ù³Ï³ÝáõÃÛ³Ý ÙÇçáó³éáõÙÁ </v>
          </cell>
        </row>
        <row r="268">
          <cell r="A268" t="str">
            <v xml:space="preserve">À005 î»ËÝÇÏ³Ï³Ý ³Ýíï³Ý·áõÃÛ³Ý Ï³ÝáÝ³Ï³ñ·áõÙ </v>
          </cell>
        </row>
        <row r="273">
          <cell r="A273" t="str">
            <v>ì³×³éùÇó Ï³ÝË³ï»ëíáÕ Ùáõïù»ñÁ (Ñ³½³ñ ¹ñ³Ù)</v>
          </cell>
        </row>
        <row r="274">
          <cell r="A274" t="str">
            <v>²ÏïÇíÇ ï³ñÇùÁ</v>
          </cell>
        </row>
        <row r="275">
          <cell r="A275" t="str">
            <v>²ÏïÇíÇ ëÏ½µÝ³Ï³Ý ³ñÅ»ùÁ  (Ñ³½³ñ ¹ñ³Ù)</v>
          </cell>
        </row>
        <row r="281">
          <cell r="A281" t="str">
            <v>Ø³ïáõóíáÕ Í³é³ÛáõÃÛ³Ý íñ³ Ï³ï³ñíáÕ Í³ËëÁ (Ñ³½³ñ ¹ñ³Ù)</v>
          </cell>
        </row>
        <row r="284">
          <cell r="A284" t="str">
            <v>¶áõÙ³ñÁ (Ñ³½³ñ ¹ñ³Ù)</v>
          </cell>
        </row>
        <row r="286">
          <cell r="A286" t="str">
            <v>Ì³é³ÛáõÃÛáõÝ Ù³ïáõóáÕÇ (Ù³ïáõóáÕÝ»ñÇ) ³Ýí³ÝáõÙÁ</v>
          </cell>
        </row>
        <row r="297">
          <cell r="A297" t="str">
            <v>Ø³ïáõóíáÕ Í³é³ÛáõÃÛ³Ý íñ³ Ï³ï³ñíáÕ Í³ËëÁ (Ñ³½³ñ ¹ñ³Ù)</v>
          </cell>
        </row>
        <row r="299">
          <cell r="A299" t="str">
            <v>ø³Ý³Ï³Ï³Ý</v>
          </cell>
        </row>
        <row r="309">
          <cell r="A309" t="str">
            <v>&lt;Éñ³óÝ»É Íñ³·ñÇ ¹³ëÇãÁ&gt;</v>
          </cell>
        </row>
        <row r="310">
          <cell r="A310" t="str">
            <v>Ìñ³·ñ³ÛÇÝ ¹³ëÇãÁ</v>
          </cell>
        </row>
        <row r="311">
          <cell r="A311" t="str">
            <v>â³÷áñáßÇãÝ»ñ</v>
          </cell>
        </row>
        <row r="312">
          <cell r="A312" t="str">
            <v>Þ³Ñ³éáõÝ»ñÇ ù³Ý³ÏÁ</v>
          </cell>
        </row>
        <row r="313">
          <cell r="A313" t="str">
            <v>¶áõÙ³ñÁ (Ñ³½³ñ ¹ñ³Ù)</v>
          </cell>
        </row>
        <row r="315">
          <cell r="A315" t="str">
            <v>ø³Ý³Ï³Ï³Ý</v>
          </cell>
        </row>
        <row r="320">
          <cell r="A320" t="str">
            <v>&lt;Ü»ñÏ³Û³óÝ»É í»ñçÝ³Ï³Ý ³ñ¹ÛáõÝùÇ ÝÏ³ñ³·ñáõÃÛáõÝÁ&gt;</v>
          </cell>
        </row>
        <row r="325">
          <cell r="A325" t="str">
            <v>Ìñ³·ñ³ÛÇÝ ¹³ëÇãÁ</v>
          </cell>
        </row>
        <row r="327">
          <cell r="A327" t="str">
            <v>&lt;Éñ³óÝ»É Íñ³·ñÇ ¹³ëÇãÁ&gt;</v>
          </cell>
        </row>
        <row r="329">
          <cell r="A329" t="str">
            <v>â³÷áñáßÇãÝ»ñ</v>
          </cell>
        </row>
        <row r="330">
          <cell r="A330" t="str">
            <v>¶áõÙ³ñÁ (Ñ³½³ñ ¹ñ³Ù)</v>
          </cell>
        </row>
        <row r="332">
          <cell r="A332" t="str">
            <v>&lt;Èñ³óÝ»É Íñ³·ñÇ ³Ýí³ÝáõÙÁ&gt;</v>
          </cell>
        </row>
        <row r="337">
          <cell r="A337" t="str">
            <v>²ÕÛáõë³Ï 13. Ü»ñ¹ñáõÙÝ»ñ ÉÇ³½áñ Ï³é³í³ñÙ³Ý Ý»ñùá ·ïÝíáÕ å»ï³Ï³Ý Ï³½Ù³Ï»ñåáõÃÛáõÝÝ»ñáõÙ</v>
          </cell>
        </row>
        <row r="343">
          <cell r="A343" t="str">
            <v>Ìñ³·ñ³ÛÇÝ ¹³ëÇãÁ</v>
          </cell>
        </row>
        <row r="347">
          <cell r="A347" t="str">
            <v>Ü»ñ¹ñÙ³Ý ÑÇÙÝ³íáñáõÙÁ, Ù³ëÝ³íáñ³å»ë, ³½¹»óáõÃÛáõÝÁ Ï³ñáÕáõÃÛáõÝÝ»ñÇ íñ³`</v>
          </cell>
        </row>
        <row r="349">
          <cell r="A349" t="str">
            <v>Î³½Ù³Ï»ñåáõÃÛáõÝÁ, áñï»Õ Ï³ï³ñíáõÙ ¿ Ý»ñ¹ñáõÙÁ</v>
          </cell>
        </row>
        <row r="359">
          <cell r="A359" t="str">
            <v>&lt;Éñ³óÝ»É Íñ³·ñÇ ¹³ëÇãÁ&gt;</v>
          </cell>
        </row>
        <row r="364">
          <cell r="A364" t="str">
            <v>²ÏïÇíÇ Í³é³ÛáõÃÛ³Ý Ï³ÝË³ï»ëíáÕ Å³ÙÏ»ïÁ</v>
          </cell>
        </row>
      </sheetData>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OC 3"/>
      <sheetName val="Instructions"/>
    </sheetNames>
    <sheetDataSet>
      <sheetData sheetId="0">
        <row r="9">
          <cell r="A9" t="str">
            <v>Ìñ³·ñ³ÛÇÝ ¹³ëÇãÁ</v>
          </cell>
        </row>
        <row r="14">
          <cell r="A14" t="str">
            <v>ø³Ý³Ï³Ï³Ý</v>
          </cell>
        </row>
        <row r="15">
          <cell r="A15" t="str">
            <v>àñ³Ï³Ï³Ý</v>
          </cell>
        </row>
        <row r="16">
          <cell r="A16" t="str">
            <v>Ä³ÙÏ»ï³ÛÝáõÃÛ³Ý</v>
          </cell>
        </row>
        <row r="17">
          <cell r="A17" t="str">
            <v>Ø³ïáõóíáÕ Í³é³ÛáõÃÛ³Ý íñ³ Ï³ï³ñíáÕ Í³ËëÁ (Ñ³½³ñ ¹ñ³Ù)</v>
          </cell>
        </row>
        <row r="18">
          <cell r="A18" t="str">
            <v>Ìñ³·ÇñÁ (Íñ³·ñ»ñÁ), áñÇ (áñáÝó) ßñç³Ý³ÏÝ»ñáõÙ Çñ³Ï³Ý³óíáõÙ ¿ ù³Õ³ù³Ï³ÝáõÃÛ³Ý ÙÇçáó³éáõÙÁ</v>
          </cell>
        </row>
        <row r="20">
          <cell r="A20" t="str">
            <v>ì»ñçÝ³Ï³Ý ³ñ¹ÛáõÝùÇ ÝÏ³ñ³·ñáõÃÛáõÝÁ</v>
          </cell>
        </row>
        <row r="22">
          <cell r="A22" t="str">
            <v>Ì³é³ÛáõÃÛáõÝ Ù³ïáõóáÕÇ (Ù³ïáõóáÕÝ»ñÇ) ³Ýí³ÝáõÙÁ</v>
          </cell>
        </row>
        <row r="30">
          <cell r="A30" t="str">
            <v>Ìñ³·ñ³ÛÇÝ ¹³ëÇãÁ</v>
          </cell>
        </row>
        <row r="35">
          <cell r="A35" t="str">
            <v>ø³Ý³Ï³Ï³Ý</v>
          </cell>
        </row>
        <row r="36">
          <cell r="A36" t="str">
            <v>îíÛ³É ï³ñí³ å»ï³Ï³Ý µÛáõç»Çó ³ÏïÇíÇ Ó»éù µ»ñÙ³Ý, Ï³éáõóÙ³Ý Ï³Ù ÑÇÙÝ³Ýáñá·Ù³Ý íñ³ Ï³ï³ñíáÕ Í³Ëë»ñÁ (Ñ³½³ñ ¹ñ³Ù)</v>
          </cell>
        </row>
        <row r="37">
          <cell r="A37" t="str">
            <v>²ÏïÇíÇ Í³é³ÛáõÃÛ³Ý Ï³ÝË³ï»ëíáÕ Å³ÙÏ»ïÁ</v>
          </cell>
        </row>
        <row r="38">
          <cell r="A38" t="str">
            <v>²ÏïÇíÇ ÁÝ¹Ñ³Ýáõñ ³ñÅ»ùÁ  (Ñ³½³ñ ¹ñ³Ù)</v>
          </cell>
        </row>
        <row r="39">
          <cell r="A39" t="str">
            <v>îíÛ³É µÛáõç»ï³ÛÇÝ ï³ñí³Ý Ý³Ëáñ¹áÕ µÛáõç»ï³ÛÇÝ ï³ñÇÝ»ñÇ ÁÝÃ³óùáõÙ ³ÏïÇíÇ íñ³ Ï³ï³ñí³Í Í³Ëë»ñÁ (Ñ³½³ñ ¹ñ³Ù)</v>
          </cell>
        </row>
        <row r="40">
          <cell r="A40" t="str">
            <v>²ÏïÇíÝ û·ï³·áñÍáÕ Ï³½Ù³Ï»ñåáõÃÛ³Ý ³Ýí³ÝáõÙÁ</v>
          </cell>
        </row>
        <row r="42">
          <cell r="A42" t="str">
            <v xml:space="preserve">öáË³ñÇÝíáÕ ³ÏïÇíÝ»ñÇ ÝÏ³ñ³·ñáõÃÛáõÝÁ </v>
          </cell>
        </row>
        <row r="44">
          <cell r="A44" t="str">
            <v>²½¹»óáõÃÛáõÝÁ Ï³½Ù³Ï»ñåáõÃÛ³Ý Ï³ñáÕáõÃÛáõÝÝ»ñÇ ½³ñ·³óÙ³Ý íñ³, Ù³ëÝ³íáñ³å»ë</v>
          </cell>
        </row>
        <row r="47">
          <cell r="A47" t="str">
            <v xml:space="preserve">Ìñ³·ÇñÁ (Íñ³·ñ»ñÁ), áñÇ (áñáÝó) ßñç³Ý³ÏÝ»ñáõÙ Çñ³Ï³Ý³óíáõÙ ¿ ù³Õ³ù³Ï³ÝáõÃÛ³Ý ÙÇçáó³éáõÙÁ </v>
          </cell>
        </row>
        <row r="49">
          <cell r="A49" t="str">
            <v>ì»ñçÝ³Ï³Ý ³ñ¹ÛáõÝùÇ ÝÏ³ñ³·ñáõÃÛáõÝÁ</v>
          </cell>
        </row>
        <row r="53">
          <cell r="A53" t="str">
            <v>Ìñ³·ñ³ÛÇÝ ¹³ëÇãÁ</v>
          </cell>
        </row>
        <row r="58">
          <cell r="A58" t="str">
            <v>ø³Ý³Ï³Ï³Ý</v>
          </cell>
        </row>
        <row r="59">
          <cell r="A59" t="str">
            <v>ì³×³éùÇó Ï³ÝË³ï»ëíáÕ Ùáõïù»ñÁ (Ñ³½³ñ ¹ñ³Ù)</v>
          </cell>
        </row>
        <row r="60">
          <cell r="A60" t="str">
            <v xml:space="preserve">²ÏïÇíÇ ï³ñÇùÁ </v>
          </cell>
        </row>
        <row r="61">
          <cell r="A61" t="str">
            <v>²ÏïÇíÇ ëÏ½µÝ³Ï³Ý ³ñÅ»ùÁ  (Ñ³½³ñ ¹ñ³Ù)</v>
          </cell>
        </row>
        <row r="62">
          <cell r="A62" t="str">
            <v xml:space="preserve">ì³×³éùÇ ³ñ¹ÛáõÝùáõÙ Ï³ñáÕáõÃÛáõÝÝ»ñÇ íñ³ ÑÝ³ñ³íáñ ³½¹»óáõÃÛáõÝÁ, Ù³ëÝ³íáñ³å»ë` </v>
          </cell>
        </row>
        <row r="65">
          <cell r="A65" t="str">
            <v>²ÏïÇíÝ û·ï³·áñÍáÕ Ï³½Ù³Ï»ñåáõÃÛ³Ý ³Ýí³ÝáõÙÁ</v>
          </cell>
        </row>
        <row r="74">
          <cell r="A74" t="str">
            <v>Ìñ³·ñ³ÛÇÝ ¹³ëÇãÁ</v>
          </cell>
        </row>
        <row r="79">
          <cell r="A79" t="str">
            <v>ø³Ý³Ï³Ï³Ý</v>
          </cell>
        </row>
        <row r="80">
          <cell r="A80" t="str">
            <v>îíÛ³É ï³ñí³ å»ï³Ï³Ý µÛáõç»Çó ³ÏïÇíÇ Ó»éù µ»ñÙ³Ý, Ï³éáõóÙ³Ý Ï³Ù ÑÇÙÝ³Ýáñá·Ù³Ý íñ³ Ï³ï³ñíáÕ Í³Ëë»ñÁ (Ñ³½³ñ ¹ñ³Ù)</v>
          </cell>
        </row>
        <row r="81">
          <cell r="A81" t="str">
            <v>²ÏïÇíÇ Í³é³ÛáõÃÛ³Ý Ï³ÝË³ï»ëíáÕ Å³ÙÏ»ïÁ</v>
          </cell>
        </row>
        <row r="82">
          <cell r="A82" t="str">
            <v>²ÏïÇíÇ ÁÝ¹Ñ³Ýáõñ ³ñÅ»ùÁ  (Ñ³½³ñ ¹ñ³Ù)</v>
          </cell>
        </row>
        <row r="83">
          <cell r="A83" t="str">
            <v>îíÛ³É µÛáõç»ï³ÛÇÝ ï³ñí³Ý Ý³Ëáñ¹áÕ µÛáõç»ï³ÛÇÝ ï³ñÇÝ»ñÇ ÁÝÃ³óùáõÙ ³ÏïÇíÇ íñ³ Ï³ï³ñí³Í Í³Ëë»ñÁ (Ñ³½³ñ ¹ñ³Ù)</v>
          </cell>
        </row>
        <row r="84">
          <cell r="A84" t="str">
            <v>öáË³ñÇÝíáÕ ³ÏïÇíÝ»ñÇ ÝÏ³ñ³·ñáõÃÛáõÝÁ</v>
          </cell>
        </row>
        <row r="86">
          <cell r="A86" t="str">
            <v>²½¹»óáõÃÛáõÝÁ Ï³½Ù³Ï»ñåáõÃÛ³Ý Ï³ñáÕáõÃÛáõÝÝ»ñÇ ½³ñ·³óÙ³Ý íñ³, Ù³ëÝ³íáñ³å»ë`</v>
          </cell>
        </row>
        <row r="89">
          <cell r="A89" t="str">
            <v>²ÏïÇíÝ û·ï³·áñÍáÕ Ï³½Ù³Ï»ñåáõÃÛ³Ý ³Ýí³ÝáõÙÁ</v>
          </cell>
        </row>
        <row r="91">
          <cell r="A91" t="str">
            <v xml:space="preserve">Ìñ³·ÇñÁ (Íñ³·ñ»ñÁ), áñÇ (áñáÝó) ßñç³Ý³ÏÝ»ñáõÙ Çñ³Ï³Ý³óíáõÙ ¿ ù³Õ³ù³Ï³ÝáõÃÛ³Ý ÙÇçáó³éáõÙÁ </v>
          </cell>
        </row>
        <row r="93">
          <cell r="A93" t="str">
            <v>ì»ñçÝ³Ï³Ý ³ñ¹ÛáõÝùÇ ÝÏ³ñ³·ñáõÃÛáõÝÁ</v>
          </cell>
        </row>
        <row r="99">
          <cell r="A99" t="str">
            <v>Ìñ³·ñ³ÛÇÝ ¹³ëÇãÁ</v>
          </cell>
        </row>
        <row r="104">
          <cell r="A104" t="str">
            <v>ø³Ý³Ï³Ï³Ý</v>
          </cell>
        </row>
        <row r="105">
          <cell r="A105" t="str">
            <v>ì³×³éùÇó Ï³ÝË³ï»ëíáÕ Ùáõïù»ñÁ (Ñ³½³ñ ¹ñ³Ù)</v>
          </cell>
        </row>
        <row r="106">
          <cell r="A106" t="str">
            <v xml:space="preserve">²ÏïÇíÇ ï³ñÇùÁ </v>
          </cell>
        </row>
        <row r="107">
          <cell r="A107" t="str">
            <v>²ÏïÇíÇ ëÏ½µÝ³Ï³Ý ³ñÅ»ùÁ  (Ñ³½³ñ ¹ñ³Ù)</v>
          </cell>
        </row>
        <row r="108">
          <cell r="A108" t="str">
            <v>ì³×³éùÇ ³ñ¹ÛáõÝùáõÙ Ï³ñáÕáõÃÛáõÝÝ»ñÇ íñ³ ÑÝ³ñ³íáñ ³½¹»óáõÃÛáõÝÁ, Ù³ëÝ³íáñ³å»ë`</v>
          </cell>
        </row>
        <row r="111">
          <cell r="A111" t="str">
            <v>²ÏïÇíÝ û·ï³·áñÍáÕ Ï³½Ù³Ï»ñåáõÃÛ³Ý ³Ýí³ÝáõÙÁ</v>
          </cell>
        </row>
        <row r="121">
          <cell r="A121" t="str">
            <v>Ìñ³·ñ³ÛÇÝ ¹³ëÇãÁ</v>
          </cell>
        </row>
        <row r="126">
          <cell r="A126" t="str">
            <v>ø³Ý³Ï³Ï³Ý</v>
          </cell>
        </row>
        <row r="127">
          <cell r="A127" t="str">
            <v>àñ³Ï³Ï³Ý</v>
          </cell>
        </row>
        <row r="128">
          <cell r="A128" t="str">
            <v>Ä³ÙÏ»ï³ÛÝáõÃÛ³Ý</v>
          </cell>
        </row>
        <row r="129">
          <cell r="A129" t="str">
            <v>Ø³ïáõóíáÕ Í³é³ÛáõÃÛ³Ý íñ³ Ï³ï³ñíáÕ Í³ËëÁ (Ñ³½³ñ ¹ñ³Ù)</v>
          </cell>
        </row>
        <row r="130">
          <cell r="A130" t="str">
            <v>Ìñ³·ÇñÁ (Íñ³·ñ»ñÁ), áñÇ (áñáÝó) ßñç³Ý³ÏÝ»ñáõÙ Çñ³Ï³Ý³óíáõÙ ¿ ù³Õ³ù³Ï³ÝáõÃÛ³Ý ÙÇçáó³éáõÙÁ</v>
          </cell>
        </row>
        <row r="132">
          <cell r="A132" t="str">
            <v>ì»ñçÝ³Ï³Ý ³ñ¹ÛáõÝùÇ ÝÏ³ñ³·ñáõÃÛáõÝÁ</v>
          </cell>
        </row>
        <row r="134">
          <cell r="A134" t="str">
            <v>Ì³é³ÛáõÃÛáõÝ Ù³ïáõóáÕÇ (Ù³ïáõóáÕÝ»ñÇ) ³Ýí³ÝáõÙÁ</v>
          </cell>
        </row>
        <row r="140">
          <cell r="A140" t="str">
            <v>Ìñ³·ñ³ÛÇÝ ¹³ëÇãÁ</v>
          </cell>
        </row>
        <row r="146">
          <cell r="A146" t="str">
            <v>¶áõÙ³ñÁ (Ñ³½³ñ ¹ñ³Ù)</v>
          </cell>
        </row>
        <row r="150">
          <cell r="A150" t="str">
            <v xml:space="preserve">Ìñ³·ÇñÁ (Íñ³·ñ»ñÁ), áñÇ (áñáÝó) ßñç³Ý³ÏÝ»ñáõÙ Çñ³Ï³Ý³óíáõÙ ¿ ù³Õ³ù³Ï³ÝáõÃÛ³Ý ÙÇçáó³éáõÙÁ </v>
          </cell>
        </row>
        <row r="152">
          <cell r="A152" t="str">
            <v>ì»ñçÝ³Ï³Ý ³ñ¹ÛáõÝùÇ ÝÏ³ñ³·ñáõÃÛáõÝÁ</v>
          </cell>
        </row>
        <row r="158">
          <cell r="A158" t="str">
            <v>Ìñ³·ñ³ÛÇÝ ¹³ëÇãÁ</v>
          </cell>
        </row>
        <row r="163">
          <cell r="A163" t="str">
            <v>¶áõÙ³ñÁ (Ñ³½³ñ ¹ñ³Ù)</v>
          </cell>
        </row>
        <row r="164">
          <cell r="A164" t="str">
            <v xml:space="preserve">Ìñ³·ÇñÁ (Íñ³·ñ»ñÁ), áñÇ (áñáÝó) ßñç³Ý³ÏÝ»ñáõÙ Çñ³Ï³Ý³óíáõÙ ¿ ù³Õ³ù³Ï³ÝáõÃÛ³Ý ÙÇçáó³éáõÙÁ </v>
          </cell>
        </row>
        <row r="166">
          <cell r="A166" t="str">
            <v>ì»ñçÝ³Ï³Ý ³ñ¹ÛáõÝùÇ ÝÏ³ñ³·ñáõÃÛáõÝÁ</v>
          </cell>
        </row>
        <row r="172">
          <cell r="A172" t="str">
            <v>Ìñ³·ñ³ÛÇÝ ¹³ëÇãÁ</v>
          </cell>
        </row>
        <row r="178">
          <cell r="A178" t="str">
            <v>Î³½Ù³Ï»ñåáõÃÛáõÝÁ, áñï»Õ Ï³ï³ñíáõÙ ¿ Ý»ñ¹ñáõÙÁ</v>
          </cell>
        </row>
        <row r="184">
          <cell r="A184" t="str">
            <v>ø³Ý³Ï³Ï³Ý</v>
          </cell>
        </row>
        <row r="186">
          <cell r="A186" t="str">
            <v>Ä³ÙÏ»ï³ÛÝáõÃÛ³Ý</v>
          </cell>
        </row>
        <row r="191">
          <cell r="A191" t="str">
            <v xml:space="preserve">²ñï³Ï³ñ· Çñ³íÇ×³ÏÝ»ñÇ ¹»åùáõÙ` é³½Ù³í³ñ³Ï³Ý å³ß³ñÝ»ñÇ ³å³ÑáíáõÙ </v>
          </cell>
        </row>
        <row r="196">
          <cell r="A196" t="str">
            <v>îíÛ³É ï³ñí³ å»ï³Ï³Ý µÛáõç»Çó ³ÏïÇíÇ Ó»éù µ»ñÙ³Ý, Ï³éáõóÙ³Ý Ï³Ù ÑÇÙÝ³Ýáñá·Ù³Ý íñ³ Ï³ï³ñíáÕ Í³Ëë»ñÁ (Ñ³½³ñ ¹ñ³Ù)</v>
          </cell>
        </row>
        <row r="197">
          <cell r="A197" t="str">
            <v>²ÏïÇíÇ Í³é³ÛáõÃÛ³Ý Ï³ÝË³ï»ëíáÕ Å³ÙÏ»ïÁ</v>
          </cell>
        </row>
        <row r="198">
          <cell r="A198" t="str">
            <v>²ÏïÇíÇ ÁÝ¹Ñ³Ýáõñ ³ñÅ»ùÁ  (Ñ³½³ñ ¹ñ³Ù)</v>
          </cell>
        </row>
        <row r="199">
          <cell r="A199" t="str">
            <v>îíÛ³É µÛáõç»ï³ÛÇÝ ï³ñí³Ý Ý³Ëáñ¹áÕ µÛáõç»ï³ÛÇÝ ï³ñÇÝ»ñÇ ÁÝÃ³óùáõÙ ³ÏïÇíÇ íñ³ Ï³ï³ñí³Í Í³Ëë»ñÁ (Ñ³½³ñ ¹ñ³Ù)</v>
          </cell>
        </row>
        <row r="200">
          <cell r="A200" t="str">
            <v>²½¹»óáõÃÛáõÝÁ Ï³½Ù³Ï»ñåáõÃÛ³Ý Ï³ñáÕáõÃÛáõÝÝ»ñÇ ½³ñ·³óÙ³Ý íñ³, Ù³ëÝ³íáñ³å»ë`</v>
          </cell>
        </row>
        <row r="201">
          <cell r="A201" t="str">
            <v>Ä³ÙÏ»ï³ÛÝáõÃÛ³Ý</v>
          </cell>
        </row>
        <row r="204">
          <cell r="A204" t="str">
            <v xml:space="preserve">À002 è³½Ù³í³ñ³Ï³Ý Ýß³Ý³ÏáõÃÛ³Ý å³ß³ñÝ»ñÇ Ïáõï³ÏáõÙ ¨ å³Ñå³ÝáõÙ </v>
          </cell>
        </row>
        <row r="206">
          <cell r="A206" t="str">
            <v xml:space="preserve">²ñï³Ï³ñ· Çñ³íÇ×³ÏÝ»ñÇ ¹»åùáõÙ` é³½Ù³í³ñ³Ï³Ý å³ß³ñÝ»ñÇ ³å³ÑáíáõÙ </v>
          </cell>
        </row>
        <row r="211">
          <cell r="A211" t="str">
            <v>À003</v>
          </cell>
        </row>
        <row r="216">
          <cell r="A216" t="str">
            <v>îíÛ³É ï³ñí³ å»ï³Ï³Ý µÛáõç»Çó ³ÏïÇíÇ Ó»éù µ»ñÙ³Ý, Ï³éáõóÙ³Ý Ï³Ù ÑÇÙÝ³Ýáñá·Ù³Ý íñ³ Ï³ï³ñíáÕ Í³Ëë»ñÁ (Ñ³½³ñ ¹ñ³Ù)</v>
          </cell>
        </row>
        <row r="217">
          <cell r="A217" t="str">
            <v>²ÏïÇíÇ Í³é³ÛáõÃÛ³Ý Ï³ÝË³ï»ëíáÕ Å³ÙÏ»ïÁ</v>
          </cell>
        </row>
        <row r="218">
          <cell r="A218" t="str">
            <v>²ÏïÇíÇ ÁÝ¹Ñ³Ýáõñ ³ñÅ»ùÁ  (Ñ³½³ñ ¹ñ³Ù)</v>
          </cell>
        </row>
        <row r="219">
          <cell r="A219" t="str">
            <v>îíÛ³É µÛáõç»ï³ÛÇÝ ï³ñí³Ý Ý³Ëáñ¹áÕ µÛáõç»ï³ÛÇÝ ï³ñÇÝ»ñÇ ÁÝÃ³óùáõÙ ³ÏïÇíÇ íñ³ Ï³ï³ñí³Í Í³Ëë»ñÁ (Ñ³½³ñ ¹ñ³Ù)</v>
          </cell>
        </row>
        <row r="220">
          <cell r="A220" t="str">
            <v>²½¹»óáõÃÛáõÝÁ Ï³½Ù³Ï»ñåáõÃÛ³Ý Ï³ñáÕáõÃÛáõÝÝ»ñÇ ½³ñ·³óÙ³Ý íñ³, Ù³ëÝ³íáñ³å»ë</v>
          </cell>
        </row>
        <row r="226">
          <cell r="A226" t="str">
            <v>Ä³ÙÏ»ï³ÛÝáõÃÛ³Ý</v>
          </cell>
        </row>
        <row r="231">
          <cell r="A231" t="str">
            <v>ÐÇ¹ñáû¹»ñ¨áõÃ³µ³Ý³Ï³Ý ïíÛ³ÉÝ»ñÇ Ñ³í³ù³·ñáõÙ, å³Ñå³ÝáõÙ ¨ ïñ³Ù³¹ñáõÙ, »Õ³Ý³ÏÇ Ï³ÝË³ï»ëáõÙÝ»ñÇ ³å³ÑáíáõÙ</v>
          </cell>
        </row>
        <row r="236">
          <cell r="A236" t="str">
            <v>îíÛ³É ï³ñí³ å»ï³Ï³Ý µÛáõç»Çó ³ÏïÇíÇ Ó»éù µ»ñÙ³Ý, Ï³éáõóÙ³Ý Ï³Ù ÑÇÙÝ³Ýáñá·Ù³Ý íñ³ Ï³ï³ñíáÕ Í³Ëë»ñÁ (Ñ³½³ñ ¹ñ³Ù)</v>
          </cell>
        </row>
        <row r="237">
          <cell r="A237" t="str">
            <v>²ÏïÇíÇ Í³é³ÛáõÃÛ³Ý Ï³ÝË³ï»ëíáÕ Å³ÙÏ»ïÁ</v>
          </cell>
        </row>
        <row r="238">
          <cell r="A238" t="str">
            <v>²ÏïÇíÇ ÁÝ¹Ñ³Ýáõñ ³ñÅ»ùÁ  (Ñ³½³ñ ¹ñ³Ù)</v>
          </cell>
        </row>
        <row r="239">
          <cell r="A239" t="str">
            <v>îíÛ³É µÛáõç»ï³ÛÇÝ ï³ñí³Ý Ý³Ëáñ¹áÕ µÛáõç»ï³ÛÇÝ ï³ñÇÝ»ñÇ ÁÝÃ³óùáõÙ ³ÏïÇíÇ íñ³ Ï³ï³ñí³Í Í³Ëë»ñÁ (Ñ³½³ñ ¹ñ³Ù)</v>
          </cell>
        </row>
        <row r="240">
          <cell r="A240" t="str">
            <v>²½¹»óáõÃÛáõÝÁ Ï³½Ù³Ï»ñåáõÃÛ³Ý Ï³ñáÕáõÃÛáõÝÝ»ñÇ ½³ñ·³óÙ³Ý íñ³, Ù³ëÝ³íáñ³å»ë</v>
          </cell>
        </row>
        <row r="246">
          <cell r="A246" t="str">
            <v>Ä³ÙÏ»ï³ÛÝáõÃÛ³Ý</v>
          </cell>
        </row>
        <row r="251">
          <cell r="A251" t="str">
            <v>ÐÐ ï³ñ³ÍùáõÙ ë»ÛëÙÇÏ íï³Ý·Ç ¨ éÇëÏÇ ·Ý³Ñ³ïáõÙ, ë»ÛëÙÇÏ éÇëÏÇ Ýí³½»óáõÙ</v>
          </cell>
        </row>
        <row r="256">
          <cell r="A256" t="str">
            <v>àñ³Ï³Ï³Ý</v>
          </cell>
        </row>
        <row r="257">
          <cell r="A257" t="str">
            <v>îíÛ³É ï³ñí³ å»ï³Ï³Ý µÛáõç»Çó ³ÏïÇíÇ Ó»éù µ»ñÙ³Ý, Ï³éáõóÙ³Ý Ï³Ù ÑÇÙÝ³Ýáñá·Ù³Ý íñ³ Ï³ï³ñíáÕ Í³Ëë»ñÁ (Ñ³½³ñ ¹ñ³Ù)</v>
          </cell>
        </row>
        <row r="258">
          <cell r="A258" t="str">
            <v>²ÏïÇíÇ ÁÝ¹Ñ³Ýáõñ ³ñÅ»ùÁ  (Ñ³½³ñ ¹ñ³Ù)</v>
          </cell>
        </row>
        <row r="259">
          <cell r="A259" t="str">
            <v>îíÛ³É µÛáõç»ï³ÛÇÝ ï³ñí³Ý Ý³Ëáñ¹áÕ µÛáõç»ï³ÛÇÝ ï³ñÇÝ»ñÇ ÁÝÃ³óùáõÙ ³ÏïÇíÇ íñ³ Ï³ï³ñí³Í Í³Ëë»ñÁ (Ñ³½³ñ ¹ñ³Ù)</v>
          </cell>
        </row>
        <row r="260">
          <cell r="A260" t="str">
            <v xml:space="preserve">Ìñ³·ÇñÁ (Íñ³·ñ»ñÁ), áñÇ (áñáÝó) ßñç³Ý³ÏÝ»ñáõÙ Çñ³Ï³Ý³óíáõÙ ¿ ù³Õ³ù³Ï³ÝáõÃÛ³Ý ÙÇçáó³éáõÙÁ </v>
          </cell>
        </row>
        <row r="268">
          <cell r="A268" t="str">
            <v xml:space="preserve">À005 î»ËÝÇÏ³Ï³Ý ³Ýíï³Ý·áõÃÛ³Ý Ï³ÝáÝ³Ï³ñ·áõÙ </v>
          </cell>
        </row>
        <row r="273">
          <cell r="A273" t="str">
            <v>ì³×³éùÇó Ï³ÝË³ï»ëíáÕ Ùáõïù»ñÁ (Ñ³½³ñ ¹ñ³Ù)</v>
          </cell>
        </row>
        <row r="274">
          <cell r="A274" t="str">
            <v>²ÏïÇíÇ ï³ñÇùÁ</v>
          </cell>
        </row>
        <row r="275">
          <cell r="A275" t="str">
            <v>²ÏïÇíÇ ëÏ½µÝ³Ï³Ý ³ñÅ»ùÁ  (Ñ³½³ñ ¹ñ³Ù)</v>
          </cell>
        </row>
        <row r="281">
          <cell r="A281" t="str">
            <v>Ø³ïáõóíáÕ Í³é³ÛáõÃÛ³Ý íñ³ Ï³ï³ñíáÕ Í³ËëÁ (Ñ³½³ñ ¹ñ³Ù)</v>
          </cell>
        </row>
        <row r="284">
          <cell r="A284" t="str">
            <v>¶áõÙ³ñÁ (Ñ³½³ñ ¹ñ³Ù)</v>
          </cell>
        </row>
        <row r="286">
          <cell r="A286" t="str">
            <v>Ì³é³ÛáõÃÛáõÝ Ù³ïáõóáÕÇ (Ù³ïáõóáÕÝ»ñÇ) ³Ýí³ÝáõÙÁ</v>
          </cell>
        </row>
        <row r="297">
          <cell r="A297" t="str">
            <v>Ø³ïáõóíáÕ Í³é³ÛáõÃÛ³Ý íñ³ Ï³ï³ñíáÕ Í³ËëÁ (Ñ³½³ñ ¹ñ³Ù)</v>
          </cell>
        </row>
        <row r="299">
          <cell r="A299" t="str">
            <v>ø³Ý³Ï³Ï³Ý</v>
          </cell>
        </row>
        <row r="309">
          <cell r="A309" t="str">
            <v>&lt;Éñ³óÝ»É Íñ³·ñÇ ¹³ëÇãÁ&gt;</v>
          </cell>
        </row>
        <row r="310">
          <cell r="A310" t="str">
            <v>Ìñ³·ñ³ÛÇÝ ¹³ëÇãÁ</v>
          </cell>
        </row>
        <row r="311">
          <cell r="A311" t="str">
            <v>â³÷áñáßÇãÝ»ñ</v>
          </cell>
        </row>
        <row r="312">
          <cell r="A312" t="str">
            <v>Þ³Ñ³éáõÝ»ñÇ ù³Ý³ÏÁ</v>
          </cell>
        </row>
        <row r="313">
          <cell r="A313" t="str">
            <v>¶áõÙ³ñÁ (Ñ³½³ñ ¹ñ³Ù)</v>
          </cell>
        </row>
        <row r="315">
          <cell r="A315" t="str">
            <v>ø³Ý³Ï³Ï³Ý</v>
          </cell>
        </row>
        <row r="320">
          <cell r="A320" t="str">
            <v>&lt;Ü»ñÏ³Û³óÝ»É í»ñçÝ³Ï³Ý ³ñ¹ÛáõÝùÇ ÝÏ³ñ³·ñáõÃÛáõÝÁ&gt;</v>
          </cell>
        </row>
        <row r="325">
          <cell r="A325" t="str">
            <v>Ìñ³·ñ³ÛÇÝ ¹³ëÇãÁ</v>
          </cell>
        </row>
        <row r="327">
          <cell r="A327" t="str">
            <v>&lt;Éñ³óÝ»É Íñ³·ñÇ ¹³ëÇãÁ&gt;</v>
          </cell>
        </row>
        <row r="329">
          <cell r="A329" t="str">
            <v>â³÷áñáßÇãÝ»ñ</v>
          </cell>
        </row>
        <row r="330">
          <cell r="A330" t="str">
            <v>¶áõÙ³ñÁ (Ñ³½³ñ ¹ñ³Ù)</v>
          </cell>
        </row>
        <row r="332">
          <cell r="A332" t="str">
            <v>&lt;Èñ³óÝ»É Íñ³·ñÇ ³Ýí³ÝáõÙÁ&gt;</v>
          </cell>
        </row>
        <row r="337">
          <cell r="A337" t="str">
            <v>²ÕÛáõë³Ï 13. Ü»ñ¹ñáõÙÝ»ñ ÉÇ³½áñ Ï³é³í³ñÙ³Ý Ý»ñùá ·ïÝíáÕ å»ï³Ï³Ý Ï³½Ù³Ï»ñåáõÃÛáõÝÝ»ñáõÙ</v>
          </cell>
        </row>
        <row r="343">
          <cell r="A343" t="str">
            <v>Ìñ³·ñ³ÛÇÝ ¹³ëÇãÁ</v>
          </cell>
        </row>
        <row r="347">
          <cell r="A347" t="str">
            <v>Ü»ñ¹ñÙ³Ý ÑÇÙÝ³íáñáõÙÁ, Ù³ëÝ³íáñ³å»ë, ³½¹»óáõÃÛáõÝÁ Ï³ñáÕáõÃÛáõÝÝ»ñÇ íñ³`</v>
          </cell>
        </row>
        <row r="349">
          <cell r="A349" t="str">
            <v>Î³½Ù³Ï»ñåáõÃÛáõÝÁ, áñï»Õ Ï³ï³ñíáõÙ ¿ Ý»ñ¹ñáõÙÁ</v>
          </cell>
        </row>
        <row r="359">
          <cell r="A359" t="str">
            <v>&lt;Éñ³óÝ»É Íñ³·ñÇ ¹³ëÇãÁ&gt;</v>
          </cell>
        </row>
        <row r="364">
          <cell r="A364" t="str">
            <v>²ÏïÇíÇ Í³é³ÛáõÃÛ³Ý Ï³ÝË³ï»ëíáÕ Å³ÙÏ»ïÁ</v>
          </cell>
        </row>
      </sheetData>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N 1"/>
      <sheetName val="N 2 "/>
      <sheetName val="N 3"/>
      <sheetName val="N 4"/>
      <sheetName val="N 5"/>
      <sheetName val="N 6,1"/>
      <sheetName val="N 6,2"/>
      <sheetName val="N 6,3"/>
      <sheetName val="N 7"/>
      <sheetName val="N 8"/>
      <sheetName val="N 9.1"/>
      <sheetName val="N 9.2"/>
    </sheetNames>
    <sheetDataSet>
      <sheetData sheetId="0" refreshError="1"/>
      <sheetData sheetId="1" refreshError="1"/>
      <sheetData sheetId="2" refreshError="1"/>
      <sheetData sheetId="3" refreshError="1"/>
      <sheetData sheetId="4"/>
      <sheetData sheetId="5">
        <row r="25">
          <cell r="I25">
            <v>6549347.7000000002</v>
          </cell>
        </row>
        <row r="27">
          <cell r="I27">
            <v>155200</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N 1"/>
      <sheetName val="N 2 "/>
      <sheetName val="N 3"/>
      <sheetName val="N 4"/>
      <sheetName val="N 5"/>
      <sheetName val="N 6,1"/>
      <sheetName val="N 6,2"/>
      <sheetName val="N 6,3"/>
      <sheetName val="N 6,4"/>
      <sheetName val="N 7"/>
      <sheetName val="N 8"/>
      <sheetName val="N 9.1"/>
      <sheetName val="N 9.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F17"/>
  <sheetViews>
    <sheetView view="pageBreakPreview" zoomScale="60" zoomScaleNormal="100" workbookViewId="0">
      <selection activeCell="B1" sqref="B1:C12"/>
    </sheetView>
  </sheetViews>
  <sheetFormatPr defaultColWidth="13.42578125" defaultRowHeight="13.5"/>
  <cols>
    <col min="1" max="1" width="4.42578125" style="72" customWidth="1"/>
    <col min="2" max="2" width="51.85546875" style="72" customWidth="1"/>
    <col min="3" max="3" width="42.140625" style="72" customWidth="1"/>
    <col min="4" max="4" width="13.42578125" style="72" customWidth="1"/>
    <col min="5" max="5" width="15.85546875" style="72" customWidth="1"/>
    <col min="6" max="16384" width="13.42578125" style="72"/>
  </cols>
  <sheetData>
    <row r="1" spans="1:6">
      <c r="C1" s="71" t="s">
        <v>229</v>
      </c>
    </row>
    <row r="2" spans="1:6">
      <c r="C2" s="319" t="s">
        <v>630</v>
      </c>
      <c r="F2" s="73"/>
    </row>
    <row r="3" spans="1:6">
      <c r="C3" s="193" t="s">
        <v>827</v>
      </c>
      <c r="F3" s="73"/>
    </row>
    <row r="4" spans="1:6">
      <c r="C4" s="319" t="s">
        <v>826</v>
      </c>
      <c r="D4" s="73"/>
      <c r="F4" s="73"/>
    </row>
    <row r="5" spans="1:6" ht="54.75" customHeight="1">
      <c r="A5" s="413"/>
      <c r="B5" s="601" t="s">
        <v>919</v>
      </c>
      <c r="C5" s="601"/>
      <c r="D5" s="413"/>
      <c r="E5" s="75"/>
      <c r="F5" s="75"/>
    </row>
    <row r="6" spans="1:6" ht="17.25">
      <c r="B6" s="76"/>
      <c r="C6" s="76"/>
      <c r="D6" s="75"/>
      <c r="E6" s="75"/>
      <c r="F6" s="75"/>
    </row>
    <row r="7" spans="1:6" s="78" customFormat="1" ht="18.75" customHeight="1" thickBot="1">
      <c r="B7" s="77"/>
      <c r="C7" s="270" t="s">
        <v>1</v>
      </c>
    </row>
    <row r="8" spans="1:6" ht="108" customHeight="1">
      <c r="B8" s="79"/>
      <c r="C8" s="80" t="s">
        <v>230</v>
      </c>
    </row>
    <row r="9" spans="1:6" ht="21" customHeight="1">
      <c r="B9" s="382" t="s">
        <v>141</v>
      </c>
      <c r="C9" s="414">
        <f>+'N 3'!F11</f>
        <v>7209800.5</v>
      </c>
    </row>
    <row r="10" spans="1:6" ht="27" customHeight="1">
      <c r="B10" s="382" t="s">
        <v>231</v>
      </c>
      <c r="C10" s="414">
        <f>+'N 4'!H9</f>
        <v>7287983.899588421</v>
      </c>
    </row>
    <row r="11" spans="1:6" ht="27.75" customHeight="1" thickBot="1">
      <c r="B11" s="383" t="s">
        <v>232</v>
      </c>
      <c r="C11" s="415">
        <f>'N 2'!E16</f>
        <v>78183.399588420987</v>
      </c>
      <c r="D11" s="81"/>
      <c r="E11" s="192"/>
    </row>
    <row r="12" spans="1:6">
      <c r="E12" s="192"/>
    </row>
    <row r="16" spans="1:6">
      <c r="C16" s="81"/>
    </row>
    <row r="17" spans="4:4">
      <c r="D17" s="192"/>
    </row>
  </sheetData>
  <mergeCells count="1">
    <mergeCell ref="B5:C5"/>
  </mergeCells>
  <phoneticPr fontId="5" type="noConversion"/>
  <printOptions horizontalCentered="1"/>
  <pageMargins left="0.15748031496062992" right="0.15748031496062992" top="0.39370078740157483" bottom="0.51181102362204722" header="0.15748031496062992" footer="0.1574803149606299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dimension ref="A1:I3530"/>
  <sheetViews>
    <sheetView view="pageBreakPreview" zoomScale="70" zoomScaleNormal="100" zoomScaleSheetLayoutView="70" workbookViewId="0">
      <selection sqref="A1:G14"/>
    </sheetView>
  </sheetViews>
  <sheetFormatPr defaultColWidth="9.140625" defaultRowHeight="16.5"/>
  <cols>
    <col min="1" max="1" width="8.140625" style="49" customWidth="1"/>
    <col min="2" max="2" width="42.140625" style="50" customWidth="1"/>
    <col min="3" max="3" width="33.7109375" style="51" customWidth="1"/>
    <col min="4" max="4" width="15.7109375" style="52" hidden="1" customWidth="1"/>
    <col min="5" max="5" width="17.42578125" style="52" customWidth="1"/>
    <col min="6" max="6" width="16.28515625" style="52" customWidth="1"/>
    <col min="7" max="7" width="15.85546875" style="53" customWidth="1"/>
    <col min="8" max="8" width="9.140625" style="47"/>
    <col min="9" max="9" width="13.140625" style="47" customWidth="1"/>
    <col min="10" max="16384" width="9.140625" style="47"/>
  </cols>
  <sheetData>
    <row r="1" spans="1:9" s="42" customFormat="1" ht="15">
      <c r="A1" s="138"/>
      <c r="B1" s="139"/>
      <c r="C1" s="140"/>
      <c r="D1" s="140"/>
      <c r="E1" s="140"/>
      <c r="F1" s="661" t="s">
        <v>255</v>
      </c>
      <c r="G1" s="661"/>
    </row>
    <row r="2" spans="1:9" s="42" customFormat="1" ht="15">
      <c r="A2" s="141"/>
      <c r="B2" s="142"/>
      <c r="C2" s="142"/>
      <c r="D2" s="142"/>
      <c r="E2" s="142"/>
      <c r="F2" s="193"/>
      <c r="G2" s="319" t="s">
        <v>630</v>
      </c>
    </row>
    <row r="3" spans="1:9" s="42" customFormat="1" ht="15">
      <c r="A3" s="141"/>
      <c r="B3" s="142"/>
      <c r="C3" s="142"/>
      <c r="D3" s="142"/>
      <c r="E3" s="142"/>
      <c r="F3" s="193"/>
      <c r="G3" s="319" t="s">
        <v>828</v>
      </c>
    </row>
    <row r="4" spans="1:9" s="42" customFormat="1" ht="15">
      <c r="A4" s="141"/>
      <c r="B4" s="142"/>
      <c r="C4" s="142"/>
      <c r="D4" s="142"/>
      <c r="E4" s="142"/>
      <c r="F4" s="142"/>
      <c r="G4" s="319" t="s">
        <v>631</v>
      </c>
    </row>
    <row r="5" spans="1:9" s="42" customFormat="1" ht="15" hidden="1">
      <c r="A5" s="141"/>
      <c r="B5" s="142"/>
      <c r="C5" s="142"/>
      <c r="D5" s="142"/>
      <c r="E5" s="142"/>
      <c r="F5" s="142"/>
      <c r="G5" s="139"/>
    </row>
    <row r="6" spans="1:9" s="43" customFormat="1" ht="63" customHeight="1">
      <c r="A6" s="662" t="s">
        <v>929</v>
      </c>
      <c r="B6" s="662"/>
      <c r="C6" s="662"/>
      <c r="D6" s="662"/>
      <c r="E6" s="662"/>
      <c r="F6" s="662"/>
      <c r="G6" s="662"/>
    </row>
    <row r="7" spans="1:9" s="43" customFormat="1" ht="24.75" customHeight="1">
      <c r="A7" s="137"/>
      <c r="B7" s="137"/>
      <c r="C7" s="137"/>
      <c r="D7" s="137"/>
      <c r="E7" s="137"/>
      <c r="F7" s="137"/>
      <c r="G7" s="137"/>
    </row>
    <row r="8" spans="1:9" s="44" customFormat="1" ht="15.75" customHeight="1">
      <c r="A8" s="95"/>
      <c r="B8" s="96"/>
      <c r="C8" s="97"/>
      <c r="D8" s="97"/>
      <c r="E8" s="97"/>
      <c r="F8" s="97"/>
      <c r="G8" s="218" t="s">
        <v>1</v>
      </c>
    </row>
    <row r="9" spans="1:9" s="2" customFormat="1" ht="71.25" customHeight="1">
      <c r="A9" s="664"/>
      <c r="B9" s="664" t="s">
        <v>128</v>
      </c>
      <c r="C9" s="664" t="s">
        <v>2</v>
      </c>
      <c r="D9" s="665" t="s">
        <v>240</v>
      </c>
      <c r="E9" s="666"/>
      <c r="F9" s="666"/>
      <c r="G9" s="667"/>
    </row>
    <row r="10" spans="1:9" s="2" customFormat="1" ht="39" customHeight="1">
      <c r="A10" s="664"/>
      <c r="B10" s="664"/>
      <c r="C10" s="664"/>
      <c r="D10" s="388" t="s">
        <v>133</v>
      </c>
      <c r="E10" s="388" t="s">
        <v>134</v>
      </c>
      <c r="F10" s="388" t="s">
        <v>135</v>
      </c>
      <c r="G10" s="388" t="s">
        <v>95</v>
      </c>
    </row>
    <row r="11" spans="1:9" s="45" customFormat="1" ht="27" customHeight="1">
      <c r="A11" s="663" t="s">
        <v>870</v>
      </c>
      <c r="B11" s="663"/>
      <c r="C11" s="98"/>
      <c r="D11" s="101">
        <f>+D12</f>
        <v>1801134.4</v>
      </c>
      <c r="E11" s="101">
        <f>+E12</f>
        <v>3593454.3</v>
      </c>
      <c r="F11" s="101">
        <f>+F12</f>
        <v>5406876.5</v>
      </c>
      <c r="G11" s="101">
        <f>+G12</f>
        <v>7209800.5</v>
      </c>
      <c r="I11" s="46"/>
    </row>
    <row r="12" spans="1:9" ht="53.25" customHeight="1">
      <c r="A12" s="99">
        <v>5</v>
      </c>
      <c r="B12" s="105" t="s">
        <v>223</v>
      </c>
      <c r="C12" s="99"/>
      <c r="D12" s="101">
        <f t="shared" ref="D12:G13" si="0">+D13</f>
        <v>1801134.4</v>
      </c>
      <c r="E12" s="101">
        <f t="shared" si="0"/>
        <v>3593454.3</v>
      </c>
      <c r="F12" s="101">
        <f t="shared" si="0"/>
        <v>5406876.5</v>
      </c>
      <c r="G12" s="101">
        <f t="shared" si="0"/>
        <v>7209800.5</v>
      </c>
      <c r="I12" s="45"/>
    </row>
    <row r="13" spans="1:9" ht="45.75" customHeight="1">
      <c r="A13" s="220" t="s">
        <v>871</v>
      </c>
      <c r="B13" s="100" t="s">
        <v>872</v>
      </c>
      <c r="C13" s="98"/>
      <c r="D13" s="101">
        <f t="shared" si="0"/>
        <v>1801134.4</v>
      </c>
      <c r="E13" s="101">
        <f t="shared" si="0"/>
        <v>3593454.3</v>
      </c>
      <c r="F13" s="101">
        <f t="shared" si="0"/>
        <v>5406876.5</v>
      </c>
      <c r="G13" s="101">
        <f t="shared" si="0"/>
        <v>7209800.5</v>
      </c>
      <c r="I13" s="45"/>
    </row>
    <row r="14" spans="1:9" ht="105" customHeight="1">
      <c r="A14" s="593" t="s">
        <v>937</v>
      </c>
      <c r="B14" s="189"/>
      <c r="C14" s="190" t="s">
        <v>712</v>
      </c>
      <c r="D14" s="191">
        <f>'N 3'!C15</f>
        <v>1801134.4</v>
      </c>
      <c r="E14" s="191">
        <f>'N 3'!D15</f>
        <v>3593454.3</v>
      </c>
      <c r="F14" s="191">
        <f>'N 3'!E15</f>
        <v>5406876.5</v>
      </c>
      <c r="G14" s="191">
        <f>'N 3'!F15</f>
        <v>7209800.5</v>
      </c>
    </row>
    <row r="15" spans="1:9" ht="45.75" customHeight="1">
      <c r="A15" s="48"/>
      <c r="B15" s="48"/>
      <c r="C15" s="48"/>
      <c r="D15" s="48"/>
      <c r="E15" s="48"/>
      <c r="F15" s="48"/>
      <c r="G15" s="48"/>
    </row>
    <row r="16" spans="1:9" ht="45.75" customHeight="1">
      <c r="A16" s="48"/>
      <c r="B16" s="48"/>
      <c r="C16" s="48"/>
      <c r="D16" s="48"/>
      <c r="E16" s="48"/>
      <c r="F16" s="48"/>
      <c r="G16" s="48"/>
    </row>
    <row r="17" spans="1:7" ht="45.75" customHeight="1">
      <c r="A17" s="48"/>
      <c r="B17" s="48"/>
      <c r="C17" s="48"/>
      <c r="D17" s="48"/>
      <c r="E17" s="48"/>
      <c r="F17" s="48"/>
      <c r="G17" s="48"/>
    </row>
    <row r="18" spans="1:7">
      <c r="A18" s="48"/>
      <c r="B18" s="48"/>
      <c r="C18" s="48"/>
      <c r="D18" s="48"/>
      <c r="E18" s="48"/>
      <c r="F18" s="48"/>
      <c r="G18" s="48"/>
    </row>
    <row r="19" spans="1:7">
      <c r="A19" s="48"/>
      <c r="B19" s="48"/>
      <c r="C19" s="48"/>
      <c r="D19" s="48"/>
      <c r="E19" s="48"/>
      <c r="F19" s="48"/>
      <c r="G19" s="48"/>
    </row>
    <row r="20" spans="1:7">
      <c r="A20" s="48"/>
      <c r="B20" s="48"/>
      <c r="C20" s="48"/>
      <c r="D20" s="48"/>
      <c r="E20" s="48"/>
      <c r="F20" s="48"/>
      <c r="G20" s="48"/>
    </row>
    <row r="21" spans="1:7">
      <c r="A21" s="48"/>
      <c r="B21" s="48"/>
      <c r="C21" s="48"/>
      <c r="D21" s="48"/>
      <c r="E21" s="48"/>
      <c r="F21" s="48"/>
      <c r="G21" s="48"/>
    </row>
    <row r="22" spans="1:7">
      <c r="A22" s="48"/>
      <c r="B22" s="48"/>
      <c r="C22" s="48"/>
      <c r="D22" s="48"/>
      <c r="E22" s="48"/>
      <c r="F22" s="48"/>
      <c r="G22" s="48"/>
    </row>
    <row r="23" spans="1:7">
      <c r="A23" s="48"/>
      <c r="B23" s="48"/>
      <c r="C23" s="48"/>
      <c r="D23" s="48"/>
      <c r="E23" s="48"/>
      <c r="F23" s="48"/>
      <c r="G23" s="48"/>
    </row>
    <row r="24" spans="1:7">
      <c r="A24" s="48"/>
      <c r="B24" s="48"/>
      <c r="C24" s="48"/>
      <c r="D24" s="48"/>
      <c r="E24" s="48"/>
      <c r="F24" s="48"/>
      <c r="G24" s="48"/>
    </row>
    <row r="25" spans="1:7">
      <c r="A25" s="48"/>
      <c r="B25" s="48"/>
      <c r="C25" s="48"/>
      <c r="D25" s="48"/>
      <c r="E25" s="48"/>
      <c r="F25" s="48"/>
      <c r="G25" s="48"/>
    </row>
    <row r="26" spans="1:7">
      <c r="A26" s="48"/>
      <c r="B26" s="48"/>
      <c r="C26" s="48"/>
      <c r="D26" s="48"/>
      <c r="E26" s="48"/>
      <c r="F26" s="48"/>
      <c r="G26" s="48"/>
    </row>
    <row r="27" spans="1:7">
      <c r="A27" s="48"/>
      <c r="B27" s="48"/>
      <c r="C27" s="48"/>
      <c r="D27" s="48"/>
      <c r="E27" s="48"/>
      <c r="F27" s="48"/>
      <c r="G27" s="48"/>
    </row>
    <row r="28" spans="1:7">
      <c r="A28" s="48"/>
      <c r="B28" s="48"/>
      <c r="C28" s="48"/>
      <c r="D28" s="48"/>
      <c r="E28" s="48"/>
      <c r="F28" s="48"/>
      <c r="G28" s="48"/>
    </row>
    <row r="29" spans="1:7">
      <c r="A29" s="48"/>
      <c r="B29" s="48"/>
      <c r="C29" s="48"/>
      <c r="D29" s="48"/>
      <c r="E29" s="48"/>
      <c r="F29" s="48"/>
      <c r="G29" s="48"/>
    </row>
    <row r="30" spans="1:7">
      <c r="A30" s="48"/>
      <c r="B30" s="48"/>
      <c r="C30" s="48"/>
      <c r="D30" s="48"/>
      <c r="E30" s="48"/>
      <c r="F30" s="48"/>
      <c r="G30" s="48"/>
    </row>
    <row r="31" spans="1:7">
      <c r="A31" s="48"/>
      <c r="B31" s="48"/>
      <c r="C31" s="48"/>
      <c r="D31" s="48"/>
      <c r="E31" s="48"/>
      <c r="F31" s="48"/>
      <c r="G31" s="48"/>
    </row>
    <row r="32" spans="1:7">
      <c r="A32" s="48"/>
      <c r="B32" s="48"/>
      <c r="C32" s="48"/>
      <c r="D32" s="48"/>
      <c r="E32" s="48"/>
      <c r="F32" s="48"/>
      <c r="G32" s="48"/>
    </row>
    <row r="33" spans="1:7">
      <c r="A33" s="48"/>
      <c r="B33" s="48"/>
      <c r="C33" s="48"/>
      <c r="D33" s="48"/>
      <c r="E33" s="48"/>
      <c r="F33" s="48"/>
      <c r="G33" s="48"/>
    </row>
    <row r="34" spans="1:7">
      <c r="A34" s="48"/>
      <c r="B34" s="48"/>
      <c r="C34" s="48"/>
      <c r="D34" s="48"/>
      <c r="E34" s="48"/>
      <c r="F34" s="48"/>
      <c r="G34" s="48"/>
    </row>
    <row r="35" spans="1:7">
      <c r="A35" s="48"/>
      <c r="B35" s="48"/>
      <c r="C35" s="48"/>
      <c r="D35" s="48"/>
      <c r="E35" s="48"/>
      <c r="F35" s="48"/>
      <c r="G35" s="48"/>
    </row>
    <row r="36" spans="1:7">
      <c r="A36" s="48"/>
      <c r="B36" s="48"/>
      <c r="C36" s="48"/>
      <c r="D36" s="48"/>
      <c r="E36" s="48"/>
      <c r="F36" s="48"/>
      <c r="G36" s="48"/>
    </row>
    <row r="37" spans="1:7">
      <c r="A37" s="48"/>
      <c r="B37" s="48"/>
      <c r="C37" s="48"/>
      <c r="D37" s="48"/>
      <c r="E37" s="48"/>
      <c r="F37" s="48"/>
      <c r="G37" s="48"/>
    </row>
    <row r="38" spans="1:7">
      <c r="A38" s="48"/>
      <c r="B38" s="48"/>
      <c r="C38" s="48"/>
      <c r="D38" s="48"/>
      <c r="E38" s="48"/>
      <c r="F38" s="48"/>
      <c r="G38" s="48"/>
    </row>
    <row r="39" spans="1:7">
      <c r="A39" s="48"/>
      <c r="B39" s="48"/>
      <c r="C39" s="48"/>
      <c r="D39" s="48"/>
      <c r="E39" s="48"/>
      <c r="F39" s="48"/>
      <c r="G39" s="48"/>
    </row>
    <row r="40" spans="1:7">
      <c r="A40" s="48"/>
      <c r="B40" s="48"/>
      <c r="C40" s="48"/>
      <c r="D40" s="48"/>
      <c r="E40" s="48"/>
      <c r="F40" s="48"/>
      <c r="G40" s="48"/>
    </row>
    <row r="41" spans="1:7">
      <c r="A41" s="48"/>
      <c r="B41" s="48"/>
      <c r="C41" s="48"/>
      <c r="D41" s="48"/>
      <c r="E41" s="48"/>
      <c r="F41" s="48"/>
      <c r="G41" s="48"/>
    </row>
    <row r="42" spans="1:7">
      <c r="A42" s="48"/>
      <c r="B42" s="48"/>
      <c r="C42" s="48"/>
      <c r="D42" s="48"/>
      <c r="E42" s="48"/>
      <c r="F42" s="48"/>
      <c r="G42" s="48"/>
    </row>
    <row r="43" spans="1:7">
      <c r="A43" s="48"/>
      <c r="B43" s="48"/>
      <c r="C43" s="48"/>
      <c r="D43" s="48"/>
      <c r="E43" s="48"/>
      <c r="F43" s="48"/>
      <c r="G43" s="48"/>
    </row>
    <row r="44" spans="1:7">
      <c r="A44" s="48"/>
      <c r="B44" s="48"/>
      <c r="C44" s="48"/>
      <c r="D44" s="48"/>
      <c r="E44" s="48"/>
      <c r="F44" s="48"/>
      <c r="G44" s="48"/>
    </row>
    <row r="45" spans="1:7">
      <c r="A45" s="48"/>
      <c r="B45" s="48"/>
      <c r="C45" s="48"/>
      <c r="D45" s="48"/>
      <c r="E45" s="48"/>
      <c r="F45" s="48"/>
      <c r="G45" s="48"/>
    </row>
    <row r="46" spans="1:7">
      <c r="A46" s="48"/>
      <c r="B46" s="48"/>
      <c r="C46" s="48"/>
      <c r="D46" s="48"/>
      <c r="E46" s="48"/>
      <c r="F46" s="48"/>
      <c r="G46" s="48"/>
    </row>
    <row r="47" spans="1:7">
      <c r="A47" s="48"/>
      <c r="B47" s="48"/>
      <c r="C47" s="48"/>
      <c r="D47" s="48"/>
      <c r="E47" s="48"/>
      <c r="F47" s="48"/>
      <c r="G47" s="48"/>
    </row>
    <row r="48" spans="1:7">
      <c r="A48" s="48"/>
      <c r="B48" s="48"/>
      <c r="C48" s="48"/>
      <c r="D48" s="48"/>
      <c r="E48" s="48"/>
      <c r="F48" s="48"/>
      <c r="G48" s="48"/>
    </row>
    <row r="49" spans="1:7">
      <c r="A49" s="48"/>
      <c r="B49" s="48"/>
      <c r="C49" s="48"/>
      <c r="D49" s="48"/>
      <c r="E49" s="48"/>
      <c r="F49" s="48"/>
      <c r="G49" s="48"/>
    </row>
    <row r="50" spans="1:7">
      <c r="A50" s="48"/>
      <c r="B50" s="48"/>
      <c r="C50" s="48"/>
      <c r="D50" s="48"/>
      <c r="E50" s="48"/>
      <c r="F50" s="48"/>
      <c r="G50" s="48"/>
    </row>
    <row r="51" spans="1:7">
      <c r="A51" s="48"/>
      <c r="B51" s="48"/>
      <c r="C51" s="48"/>
      <c r="D51" s="48"/>
      <c r="E51" s="48"/>
      <c r="F51" s="48"/>
      <c r="G51" s="48"/>
    </row>
    <row r="52" spans="1:7">
      <c r="A52" s="48"/>
      <c r="B52" s="48"/>
      <c r="C52" s="48"/>
      <c r="D52" s="48"/>
      <c r="E52" s="48"/>
      <c r="F52" s="48"/>
      <c r="G52" s="48"/>
    </row>
    <row r="53" spans="1:7">
      <c r="A53" s="48"/>
      <c r="B53" s="48"/>
      <c r="C53" s="48"/>
      <c r="D53" s="48"/>
      <c r="E53" s="48"/>
      <c r="F53" s="48"/>
      <c r="G53" s="48"/>
    </row>
    <row r="54" spans="1:7">
      <c r="A54" s="48"/>
      <c r="B54" s="48"/>
      <c r="C54" s="48"/>
      <c r="D54" s="48"/>
      <c r="E54" s="48"/>
      <c r="F54" s="48"/>
      <c r="G54" s="48"/>
    </row>
    <row r="55" spans="1:7">
      <c r="A55" s="48"/>
      <c r="B55" s="48"/>
      <c r="C55" s="48"/>
      <c r="D55" s="48"/>
      <c r="E55" s="48"/>
      <c r="F55" s="48"/>
      <c r="G55" s="48"/>
    </row>
    <row r="56" spans="1:7">
      <c r="A56" s="48"/>
      <c r="B56" s="48"/>
      <c r="C56" s="48"/>
      <c r="D56" s="48"/>
      <c r="E56" s="48"/>
      <c r="F56" s="48"/>
      <c r="G56" s="48"/>
    </row>
    <row r="57" spans="1:7">
      <c r="A57" s="48"/>
      <c r="B57" s="48"/>
      <c r="C57" s="48"/>
      <c r="D57" s="48"/>
      <c r="E57" s="48"/>
      <c r="F57" s="48"/>
      <c r="G57" s="48"/>
    </row>
    <row r="58" spans="1:7">
      <c r="A58" s="48"/>
      <c r="B58" s="48"/>
      <c r="C58" s="48"/>
      <c r="D58" s="48"/>
      <c r="E58" s="48"/>
      <c r="F58" s="48"/>
      <c r="G58" s="48"/>
    </row>
    <row r="59" spans="1:7">
      <c r="A59" s="48"/>
      <c r="B59" s="48"/>
      <c r="C59" s="48"/>
      <c r="D59" s="48"/>
      <c r="E59" s="48"/>
      <c r="F59" s="48"/>
      <c r="G59" s="48"/>
    </row>
    <row r="60" spans="1:7">
      <c r="A60" s="48"/>
      <c r="B60" s="48"/>
      <c r="C60" s="48"/>
      <c r="D60" s="48"/>
      <c r="E60" s="48"/>
      <c r="F60" s="48"/>
      <c r="G60" s="48"/>
    </row>
    <row r="61" spans="1:7">
      <c r="A61" s="48"/>
      <c r="B61" s="48"/>
      <c r="C61" s="48"/>
      <c r="D61" s="48"/>
      <c r="E61" s="48"/>
      <c r="F61" s="48"/>
      <c r="G61" s="48"/>
    </row>
    <row r="62" spans="1:7">
      <c r="A62" s="48"/>
      <c r="B62" s="48"/>
      <c r="C62" s="48"/>
      <c r="D62" s="48"/>
      <c r="E62" s="48"/>
      <c r="F62" s="48"/>
      <c r="G62" s="48"/>
    </row>
    <row r="63" spans="1:7">
      <c r="A63" s="48"/>
      <c r="B63" s="48"/>
      <c r="C63" s="48"/>
      <c r="D63" s="48"/>
      <c r="E63" s="48"/>
      <c r="F63" s="48"/>
      <c r="G63" s="48"/>
    </row>
    <row r="64" spans="1:7">
      <c r="A64" s="48"/>
      <c r="B64" s="48"/>
      <c r="C64" s="48"/>
      <c r="D64" s="48"/>
      <c r="E64" s="48"/>
      <c r="F64" s="48"/>
      <c r="G64" s="48"/>
    </row>
    <row r="65" spans="1:7">
      <c r="A65" s="48"/>
      <c r="B65" s="48"/>
      <c r="C65" s="48"/>
      <c r="D65" s="48"/>
      <c r="E65" s="48"/>
      <c r="F65" s="48"/>
      <c r="G65" s="48"/>
    </row>
    <row r="66" spans="1:7">
      <c r="A66" s="48"/>
      <c r="B66" s="48"/>
      <c r="C66" s="48"/>
      <c r="D66" s="48"/>
      <c r="E66" s="48"/>
      <c r="F66" s="48"/>
      <c r="G66" s="48"/>
    </row>
    <row r="67" spans="1:7">
      <c r="A67" s="48"/>
      <c r="B67" s="48"/>
      <c r="C67" s="48"/>
      <c r="D67" s="48"/>
      <c r="E67" s="48"/>
      <c r="F67" s="48"/>
      <c r="G67" s="48"/>
    </row>
    <row r="68" spans="1:7">
      <c r="A68" s="48"/>
      <c r="B68" s="48"/>
      <c r="C68" s="48"/>
      <c r="D68" s="48"/>
      <c r="E68" s="48"/>
      <c r="F68" s="48"/>
      <c r="G68" s="48"/>
    </row>
    <row r="69" spans="1:7">
      <c r="A69" s="48"/>
      <c r="B69" s="48"/>
      <c r="C69" s="48"/>
      <c r="D69" s="48"/>
      <c r="E69" s="48"/>
      <c r="F69" s="48"/>
      <c r="G69" s="48"/>
    </row>
    <row r="70" spans="1:7">
      <c r="A70" s="48"/>
      <c r="B70" s="48"/>
      <c r="C70" s="48"/>
      <c r="D70" s="48"/>
      <c r="E70" s="48"/>
      <c r="F70" s="48"/>
      <c r="G70" s="48"/>
    </row>
    <row r="71" spans="1:7">
      <c r="A71" s="48"/>
      <c r="B71" s="48"/>
      <c r="C71" s="48"/>
      <c r="D71" s="48"/>
      <c r="E71" s="48"/>
      <c r="F71" s="48"/>
      <c r="G71" s="48"/>
    </row>
    <row r="72" spans="1:7">
      <c r="A72" s="48"/>
      <c r="B72" s="48"/>
      <c r="C72" s="48"/>
      <c r="D72" s="48"/>
      <c r="E72" s="48"/>
      <c r="F72" s="48"/>
      <c r="G72" s="48"/>
    </row>
    <row r="73" spans="1:7">
      <c r="A73" s="48"/>
      <c r="B73" s="48"/>
      <c r="C73" s="48"/>
      <c r="D73" s="48"/>
      <c r="E73" s="48"/>
      <c r="F73" s="48"/>
      <c r="G73" s="48"/>
    </row>
    <row r="74" spans="1:7">
      <c r="A74" s="48"/>
      <c r="B74" s="48"/>
      <c r="C74" s="48"/>
      <c r="D74" s="48"/>
      <c r="E74" s="48"/>
      <c r="F74" s="48"/>
      <c r="G74" s="48"/>
    </row>
    <row r="75" spans="1:7">
      <c r="A75" s="48"/>
      <c r="B75" s="48"/>
      <c r="C75" s="48"/>
      <c r="D75" s="48"/>
      <c r="E75" s="48"/>
      <c r="F75" s="48"/>
      <c r="G75" s="48"/>
    </row>
    <row r="76" spans="1:7">
      <c r="A76" s="48"/>
      <c r="B76" s="48"/>
      <c r="C76" s="48"/>
      <c r="D76" s="48"/>
      <c r="E76" s="48"/>
      <c r="F76" s="48"/>
      <c r="G76" s="48"/>
    </row>
    <row r="77" spans="1:7">
      <c r="A77" s="48"/>
      <c r="B77" s="48"/>
      <c r="C77" s="48"/>
      <c r="D77" s="48"/>
      <c r="E77" s="48"/>
      <c r="F77" s="48"/>
      <c r="G77" s="48"/>
    </row>
    <row r="78" spans="1:7">
      <c r="A78" s="48"/>
      <c r="B78" s="48"/>
      <c r="C78" s="48"/>
      <c r="D78" s="48"/>
      <c r="E78" s="48"/>
      <c r="F78" s="48"/>
      <c r="G78" s="48"/>
    </row>
    <row r="79" spans="1:7">
      <c r="A79" s="48"/>
      <c r="B79" s="48"/>
      <c r="C79" s="48"/>
      <c r="D79" s="48"/>
      <c r="E79" s="48"/>
      <c r="F79" s="48"/>
      <c r="G79" s="48"/>
    </row>
    <row r="80" spans="1:7">
      <c r="A80" s="48"/>
      <c r="B80" s="48"/>
      <c r="C80" s="48"/>
      <c r="D80" s="48"/>
      <c r="E80" s="48"/>
      <c r="F80" s="48"/>
      <c r="G80" s="48"/>
    </row>
    <row r="81" spans="1:7">
      <c r="A81" s="48"/>
      <c r="B81" s="48"/>
      <c r="C81" s="48"/>
      <c r="D81" s="48"/>
      <c r="E81" s="48"/>
      <c r="F81" s="48"/>
      <c r="G81" s="48"/>
    </row>
    <row r="82" spans="1:7">
      <c r="A82" s="48"/>
      <c r="B82" s="48"/>
      <c r="C82" s="48"/>
      <c r="D82" s="48"/>
      <c r="E82" s="48"/>
      <c r="F82" s="48"/>
      <c r="G82" s="48"/>
    </row>
    <row r="83" spans="1:7">
      <c r="A83" s="48"/>
      <c r="B83" s="48"/>
      <c r="C83" s="48"/>
      <c r="D83" s="48"/>
      <c r="E83" s="48"/>
      <c r="F83" s="48"/>
      <c r="G83" s="48"/>
    </row>
    <row r="84" spans="1:7">
      <c r="A84" s="48"/>
      <c r="B84" s="48"/>
      <c r="C84" s="48"/>
      <c r="D84" s="48"/>
      <c r="E84" s="48"/>
      <c r="F84" s="48"/>
      <c r="G84" s="48"/>
    </row>
    <row r="85" spans="1:7">
      <c r="A85" s="48"/>
      <c r="B85" s="48"/>
      <c r="C85" s="48"/>
      <c r="D85" s="48"/>
      <c r="E85" s="48"/>
      <c r="F85" s="48"/>
      <c r="G85" s="48"/>
    </row>
    <row r="86" spans="1:7">
      <c r="A86" s="48"/>
      <c r="B86" s="48"/>
      <c r="C86" s="48"/>
      <c r="D86" s="48"/>
      <c r="E86" s="48"/>
      <c r="F86" s="48"/>
      <c r="G86" s="48"/>
    </row>
    <row r="87" spans="1:7">
      <c r="A87" s="48"/>
      <c r="B87" s="48"/>
      <c r="C87" s="48"/>
      <c r="D87" s="48"/>
      <c r="E87" s="48"/>
      <c r="F87" s="48"/>
      <c r="G87" s="48"/>
    </row>
    <row r="88" spans="1:7">
      <c r="A88" s="48"/>
      <c r="B88" s="48"/>
      <c r="C88" s="48"/>
      <c r="D88" s="48"/>
      <c r="E88" s="48"/>
      <c r="F88" s="48"/>
      <c r="G88" s="48"/>
    </row>
    <row r="89" spans="1:7">
      <c r="A89" s="48"/>
      <c r="B89" s="48"/>
      <c r="C89" s="48"/>
      <c r="D89" s="48"/>
      <c r="E89" s="48"/>
      <c r="F89" s="48"/>
      <c r="G89" s="48"/>
    </row>
    <row r="90" spans="1:7">
      <c r="A90" s="48"/>
      <c r="B90" s="48"/>
      <c r="C90" s="48"/>
      <c r="D90" s="48"/>
      <c r="E90" s="48"/>
      <c r="F90" s="48"/>
      <c r="G90" s="48"/>
    </row>
    <row r="91" spans="1:7">
      <c r="A91" s="48"/>
      <c r="B91" s="48"/>
      <c r="C91" s="48"/>
      <c r="D91" s="48"/>
      <c r="E91" s="48"/>
      <c r="F91" s="48"/>
      <c r="G91" s="48"/>
    </row>
    <row r="92" spans="1:7">
      <c r="A92" s="48"/>
      <c r="B92" s="48"/>
      <c r="C92" s="48"/>
      <c r="D92" s="48"/>
      <c r="E92" s="48"/>
      <c r="F92" s="48"/>
      <c r="G92" s="48"/>
    </row>
    <row r="93" spans="1:7">
      <c r="A93" s="48"/>
      <c r="B93" s="48"/>
      <c r="C93" s="48"/>
      <c r="D93" s="48"/>
      <c r="E93" s="48"/>
      <c r="F93" s="48"/>
      <c r="G93" s="48"/>
    </row>
    <row r="94" spans="1:7">
      <c r="A94" s="48"/>
      <c r="B94" s="48"/>
      <c r="C94" s="48"/>
      <c r="D94" s="48"/>
      <c r="E94" s="48"/>
      <c r="F94" s="48"/>
      <c r="G94" s="48"/>
    </row>
    <row r="95" spans="1:7">
      <c r="A95" s="48"/>
      <c r="B95" s="48"/>
      <c r="C95" s="48"/>
      <c r="D95" s="48"/>
      <c r="E95" s="48"/>
      <c r="F95" s="48"/>
      <c r="G95" s="48"/>
    </row>
    <row r="96" spans="1:7">
      <c r="A96" s="48"/>
      <c r="B96" s="48"/>
      <c r="C96" s="48"/>
      <c r="D96" s="48"/>
      <c r="E96" s="48"/>
      <c r="F96" s="48"/>
      <c r="G96" s="48"/>
    </row>
    <row r="97" spans="1:7">
      <c r="A97" s="48"/>
      <c r="B97" s="48"/>
      <c r="C97" s="48"/>
      <c r="D97" s="48"/>
      <c r="E97" s="48"/>
      <c r="F97" s="48"/>
      <c r="G97" s="48"/>
    </row>
    <row r="98" spans="1:7">
      <c r="A98" s="48"/>
      <c r="B98" s="48"/>
      <c r="C98" s="48"/>
      <c r="D98" s="48"/>
      <c r="E98" s="48"/>
      <c r="F98" s="48"/>
      <c r="G98" s="48"/>
    </row>
    <row r="99" spans="1:7">
      <c r="A99" s="48"/>
      <c r="B99" s="48"/>
      <c r="C99" s="48"/>
      <c r="D99" s="48"/>
      <c r="E99" s="48"/>
      <c r="F99" s="48"/>
      <c r="G99" s="48"/>
    </row>
    <row r="100" spans="1:7">
      <c r="A100" s="48"/>
      <c r="B100" s="48"/>
      <c r="C100" s="48"/>
      <c r="D100" s="48"/>
      <c r="E100" s="48"/>
      <c r="F100" s="48"/>
      <c r="G100" s="48"/>
    </row>
    <row r="101" spans="1:7">
      <c r="A101" s="48"/>
      <c r="B101" s="48"/>
      <c r="C101" s="48"/>
      <c r="D101" s="48"/>
      <c r="E101" s="48"/>
      <c r="F101" s="48"/>
      <c r="G101" s="48"/>
    </row>
    <row r="102" spans="1:7">
      <c r="A102" s="48"/>
      <c r="B102" s="48"/>
      <c r="C102" s="48"/>
      <c r="D102" s="48"/>
      <c r="E102" s="48"/>
      <c r="F102" s="48"/>
      <c r="G102" s="48"/>
    </row>
    <row r="103" spans="1:7">
      <c r="A103" s="48"/>
      <c r="B103" s="48"/>
      <c r="C103" s="48"/>
      <c r="D103" s="48"/>
      <c r="E103" s="48"/>
      <c r="F103" s="48"/>
      <c r="G103" s="48"/>
    </row>
    <row r="104" spans="1:7">
      <c r="A104" s="48"/>
      <c r="B104" s="48"/>
      <c r="C104" s="48"/>
      <c r="D104" s="48"/>
      <c r="E104" s="48"/>
      <c r="F104" s="48"/>
      <c r="G104" s="48"/>
    </row>
    <row r="105" spans="1:7">
      <c r="A105" s="48"/>
      <c r="B105" s="48"/>
      <c r="C105" s="48"/>
      <c r="D105" s="48"/>
      <c r="E105" s="48"/>
      <c r="F105" s="48"/>
      <c r="G105" s="48"/>
    </row>
    <row r="106" spans="1:7">
      <c r="A106" s="48"/>
      <c r="B106" s="48"/>
      <c r="C106" s="48"/>
      <c r="D106" s="48"/>
      <c r="E106" s="48"/>
      <c r="F106" s="48"/>
      <c r="G106" s="48"/>
    </row>
    <row r="107" spans="1:7">
      <c r="A107" s="48"/>
      <c r="B107" s="48"/>
      <c r="C107" s="48"/>
      <c r="D107" s="48"/>
      <c r="E107" s="48"/>
      <c r="F107" s="48"/>
      <c r="G107" s="48"/>
    </row>
    <row r="108" spans="1:7">
      <c r="A108" s="48"/>
      <c r="B108" s="48"/>
      <c r="C108" s="48"/>
      <c r="D108" s="48"/>
      <c r="E108" s="48"/>
      <c r="F108" s="48"/>
      <c r="G108" s="48"/>
    </row>
    <row r="109" spans="1:7">
      <c r="A109" s="48"/>
      <c r="B109" s="48"/>
      <c r="C109" s="48"/>
      <c r="D109" s="48"/>
      <c r="E109" s="48"/>
      <c r="F109" s="48"/>
      <c r="G109" s="48"/>
    </row>
    <row r="110" spans="1:7">
      <c r="A110" s="48"/>
      <c r="B110" s="48"/>
      <c r="C110" s="48"/>
      <c r="D110" s="48"/>
      <c r="E110" s="48"/>
      <c r="F110" s="48"/>
      <c r="G110" s="48"/>
    </row>
    <row r="111" spans="1:7">
      <c r="A111" s="48"/>
      <c r="B111" s="48"/>
      <c r="C111" s="48"/>
      <c r="D111" s="48"/>
      <c r="E111" s="48"/>
      <c r="F111" s="48"/>
      <c r="G111" s="48"/>
    </row>
    <row r="112" spans="1:7">
      <c r="A112" s="48"/>
      <c r="B112" s="48"/>
      <c r="C112" s="48"/>
      <c r="D112" s="48"/>
      <c r="E112" s="48"/>
      <c r="F112" s="48"/>
      <c r="G112" s="48"/>
    </row>
    <row r="113" spans="1:7">
      <c r="A113" s="48"/>
      <c r="B113" s="48"/>
      <c r="C113" s="48"/>
      <c r="D113" s="48"/>
      <c r="E113" s="48"/>
      <c r="F113" s="48"/>
      <c r="G113" s="48"/>
    </row>
    <row r="114" spans="1:7">
      <c r="A114" s="48"/>
      <c r="B114" s="48"/>
      <c r="C114" s="48"/>
      <c r="D114" s="48"/>
      <c r="E114" s="48"/>
      <c r="F114" s="48"/>
      <c r="G114" s="48"/>
    </row>
    <row r="115" spans="1:7">
      <c r="A115" s="48"/>
      <c r="B115" s="48"/>
      <c r="C115" s="48"/>
      <c r="D115" s="48"/>
      <c r="E115" s="48"/>
      <c r="F115" s="48"/>
      <c r="G115" s="48"/>
    </row>
    <row r="116" spans="1:7">
      <c r="A116" s="48"/>
      <c r="B116" s="48"/>
      <c r="C116" s="48"/>
      <c r="D116" s="48"/>
      <c r="E116" s="48"/>
      <c r="F116" s="48"/>
      <c r="G116" s="48"/>
    </row>
    <row r="117" spans="1:7">
      <c r="A117" s="48"/>
      <c r="B117" s="48"/>
      <c r="C117" s="48"/>
      <c r="D117" s="48"/>
      <c r="E117" s="48"/>
      <c r="F117" s="48"/>
      <c r="G117" s="48"/>
    </row>
    <row r="118" spans="1:7">
      <c r="A118" s="48"/>
      <c r="B118" s="48"/>
      <c r="C118" s="48"/>
      <c r="D118" s="48"/>
      <c r="E118" s="48"/>
      <c r="F118" s="48"/>
      <c r="G118" s="48"/>
    </row>
    <row r="119" spans="1:7">
      <c r="A119" s="48"/>
      <c r="B119" s="48"/>
      <c r="C119" s="48"/>
      <c r="D119" s="48"/>
      <c r="E119" s="48"/>
      <c r="F119" s="48"/>
      <c r="G119" s="48"/>
    </row>
    <row r="120" spans="1:7">
      <c r="A120" s="48"/>
      <c r="B120" s="48"/>
      <c r="C120" s="48"/>
      <c r="D120" s="48"/>
      <c r="E120" s="48"/>
      <c r="F120" s="48"/>
      <c r="G120" s="48"/>
    </row>
    <row r="121" spans="1:7">
      <c r="A121" s="48"/>
      <c r="B121" s="48"/>
      <c r="C121" s="48"/>
      <c r="D121" s="48"/>
      <c r="E121" s="48"/>
      <c r="F121" s="48"/>
      <c r="G121" s="48"/>
    </row>
    <row r="122" spans="1:7">
      <c r="A122" s="48"/>
      <c r="B122" s="48"/>
      <c r="C122" s="48"/>
      <c r="D122" s="48"/>
      <c r="E122" s="48"/>
      <c r="F122" s="48"/>
      <c r="G122" s="48"/>
    </row>
    <row r="123" spans="1:7">
      <c r="A123" s="48"/>
      <c r="B123" s="48"/>
      <c r="C123" s="48"/>
      <c r="D123" s="48"/>
      <c r="E123" s="48"/>
      <c r="F123" s="48"/>
      <c r="G123" s="48"/>
    </row>
    <row r="124" spans="1:7">
      <c r="A124" s="48"/>
      <c r="B124" s="48"/>
      <c r="C124" s="48"/>
      <c r="D124" s="48"/>
      <c r="E124" s="48"/>
      <c r="F124" s="48"/>
      <c r="G124" s="48"/>
    </row>
    <row r="125" spans="1:7">
      <c r="A125" s="48"/>
      <c r="B125" s="48"/>
      <c r="C125" s="48"/>
      <c r="D125" s="48"/>
      <c r="E125" s="48"/>
      <c r="F125" s="48"/>
      <c r="G125" s="48"/>
    </row>
    <row r="126" spans="1:7">
      <c r="A126" s="48"/>
      <c r="B126" s="48"/>
      <c r="C126" s="48"/>
      <c r="D126" s="48"/>
      <c r="E126" s="48"/>
      <c r="F126" s="48"/>
      <c r="G126" s="48"/>
    </row>
    <row r="127" spans="1:7">
      <c r="A127" s="48"/>
      <c r="B127" s="48"/>
      <c r="C127" s="48"/>
      <c r="D127" s="48"/>
      <c r="E127" s="48"/>
      <c r="F127" s="48"/>
      <c r="G127" s="48"/>
    </row>
    <row r="128" spans="1:7">
      <c r="A128" s="48"/>
      <c r="B128" s="48"/>
      <c r="C128" s="48"/>
      <c r="D128" s="48"/>
      <c r="E128" s="48"/>
      <c r="F128" s="48"/>
      <c r="G128" s="48"/>
    </row>
    <row r="129" spans="1:7">
      <c r="A129" s="48"/>
      <c r="B129" s="48"/>
      <c r="C129" s="48"/>
      <c r="D129" s="48"/>
      <c r="E129" s="48"/>
      <c r="F129" s="48"/>
      <c r="G129" s="48"/>
    </row>
    <row r="130" spans="1:7">
      <c r="A130" s="48"/>
      <c r="B130" s="48"/>
      <c r="C130" s="48"/>
      <c r="D130" s="48"/>
      <c r="E130" s="48"/>
      <c r="F130" s="48"/>
      <c r="G130" s="48"/>
    </row>
    <row r="131" spans="1:7">
      <c r="A131" s="48"/>
      <c r="B131" s="48"/>
      <c r="C131" s="48"/>
      <c r="D131" s="48"/>
      <c r="E131" s="48"/>
      <c r="F131" s="48"/>
      <c r="G131" s="48"/>
    </row>
    <row r="132" spans="1:7">
      <c r="A132" s="48"/>
      <c r="B132" s="48"/>
      <c r="C132" s="48"/>
      <c r="D132" s="48"/>
      <c r="E132" s="48"/>
      <c r="F132" s="48"/>
      <c r="G132" s="48"/>
    </row>
    <row r="133" spans="1:7">
      <c r="A133" s="48"/>
      <c r="B133" s="48"/>
      <c r="C133" s="48"/>
      <c r="D133" s="48"/>
      <c r="E133" s="48"/>
      <c r="F133" s="48"/>
      <c r="G133" s="48"/>
    </row>
    <row r="134" spans="1:7">
      <c r="A134" s="48"/>
      <c r="B134" s="48"/>
      <c r="C134" s="48"/>
      <c r="D134" s="48"/>
      <c r="E134" s="48"/>
      <c r="F134" s="48"/>
      <c r="G134" s="48"/>
    </row>
    <row r="135" spans="1:7">
      <c r="A135" s="48"/>
      <c r="B135" s="48"/>
      <c r="C135" s="48"/>
      <c r="D135" s="48"/>
      <c r="E135" s="48"/>
      <c r="F135" s="48"/>
      <c r="G135" s="48"/>
    </row>
    <row r="136" spans="1:7">
      <c r="A136" s="48"/>
      <c r="B136" s="48"/>
      <c r="C136" s="48"/>
      <c r="D136" s="48"/>
      <c r="E136" s="48"/>
      <c r="F136" s="48"/>
      <c r="G136" s="48"/>
    </row>
    <row r="137" spans="1:7">
      <c r="A137" s="48"/>
      <c r="B137" s="48"/>
      <c r="C137" s="48"/>
      <c r="D137" s="48"/>
      <c r="E137" s="48"/>
      <c r="F137" s="48"/>
      <c r="G137" s="48"/>
    </row>
    <row r="138" spans="1:7">
      <c r="A138" s="48"/>
      <c r="B138" s="48"/>
      <c r="C138" s="48"/>
      <c r="D138" s="48"/>
      <c r="E138" s="48"/>
      <c r="F138" s="48"/>
      <c r="G138" s="48"/>
    </row>
    <row r="139" spans="1:7">
      <c r="A139" s="48"/>
      <c r="B139" s="48"/>
      <c r="C139" s="48"/>
      <c r="D139" s="48"/>
      <c r="E139" s="48"/>
      <c r="F139" s="48"/>
      <c r="G139" s="48"/>
    </row>
    <row r="140" spans="1:7">
      <c r="A140" s="48"/>
      <c r="B140" s="48"/>
      <c r="C140" s="48"/>
      <c r="D140" s="48"/>
      <c r="E140" s="48"/>
      <c r="F140" s="48"/>
      <c r="G140" s="48"/>
    </row>
    <row r="141" spans="1:7">
      <c r="A141" s="48"/>
      <c r="B141" s="48"/>
      <c r="C141" s="48"/>
      <c r="D141" s="48"/>
      <c r="E141" s="48"/>
      <c r="F141" s="48"/>
      <c r="G141" s="48"/>
    </row>
    <row r="142" spans="1:7">
      <c r="A142" s="48"/>
      <c r="B142" s="48"/>
      <c r="C142" s="48"/>
      <c r="D142" s="48"/>
      <c r="E142" s="48"/>
      <c r="F142" s="48"/>
      <c r="G142" s="48"/>
    </row>
    <row r="143" spans="1:7">
      <c r="A143" s="48"/>
      <c r="B143" s="48"/>
      <c r="C143" s="48"/>
      <c r="D143" s="48"/>
      <c r="E143" s="48"/>
      <c r="F143" s="48"/>
      <c r="G143" s="48"/>
    </row>
    <row r="144" spans="1:7">
      <c r="A144" s="48"/>
      <c r="B144" s="48"/>
      <c r="C144" s="48"/>
      <c r="D144" s="48"/>
      <c r="E144" s="48"/>
      <c r="F144" s="48"/>
      <c r="G144" s="48"/>
    </row>
    <row r="145" spans="1:7">
      <c r="A145" s="48"/>
      <c r="B145" s="48"/>
      <c r="C145" s="48"/>
      <c r="D145" s="48"/>
      <c r="E145" s="48"/>
      <c r="F145" s="48"/>
      <c r="G145" s="48"/>
    </row>
    <row r="146" spans="1:7">
      <c r="A146" s="48"/>
      <c r="B146" s="48"/>
      <c r="C146" s="48"/>
      <c r="D146" s="48"/>
      <c r="E146" s="48"/>
      <c r="F146" s="48"/>
      <c r="G146" s="48"/>
    </row>
    <row r="147" spans="1:7">
      <c r="A147" s="48"/>
      <c r="B147" s="48"/>
      <c r="C147" s="48"/>
      <c r="D147" s="48"/>
      <c r="E147" s="48"/>
      <c r="F147" s="48"/>
      <c r="G147" s="48"/>
    </row>
    <row r="148" spans="1:7">
      <c r="A148" s="48"/>
      <c r="B148" s="48"/>
      <c r="C148" s="48"/>
      <c r="D148" s="48"/>
      <c r="E148" s="48"/>
      <c r="F148" s="48"/>
      <c r="G148" s="48"/>
    </row>
    <row r="149" spans="1:7">
      <c r="A149" s="48"/>
      <c r="B149" s="48"/>
      <c r="C149" s="48"/>
      <c r="D149" s="48"/>
      <c r="E149" s="48"/>
      <c r="F149" s="48"/>
      <c r="G149" s="48"/>
    </row>
    <row r="150" spans="1:7">
      <c r="A150" s="48"/>
      <c r="B150" s="48"/>
      <c r="C150" s="48"/>
      <c r="D150" s="48"/>
      <c r="E150" s="48"/>
      <c r="F150" s="48"/>
      <c r="G150" s="48"/>
    </row>
    <row r="151" spans="1:7">
      <c r="A151" s="48"/>
      <c r="B151" s="48"/>
      <c r="C151" s="48"/>
      <c r="D151" s="48"/>
      <c r="E151" s="48"/>
      <c r="F151" s="48"/>
      <c r="G151" s="48"/>
    </row>
    <row r="152" spans="1:7">
      <c r="A152" s="48"/>
      <c r="B152" s="48"/>
      <c r="C152" s="48"/>
      <c r="D152" s="48"/>
      <c r="E152" s="48"/>
      <c r="F152" s="48"/>
      <c r="G152" s="48"/>
    </row>
    <row r="153" spans="1:7">
      <c r="A153" s="48"/>
      <c r="B153" s="48"/>
      <c r="C153" s="48"/>
      <c r="D153" s="48"/>
      <c r="E153" s="48"/>
      <c r="F153" s="48"/>
      <c r="G153" s="48"/>
    </row>
    <row r="154" spans="1:7">
      <c r="A154" s="48"/>
      <c r="B154" s="48"/>
      <c r="C154" s="48"/>
      <c r="D154" s="48"/>
      <c r="E154" s="48"/>
      <c r="F154" s="48"/>
      <c r="G154" s="48"/>
    </row>
    <row r="155" spans="1:7">
      <c r="A155" s="48"/>
      <c r="B155" s="48"/>
      <c r="C155" s="48"/>
      <c r="D155" s="48"/>
      <c r="E155" s="48"/>
      <c r="F155" s="48"/>
      <c r="G155" s="48"/>
    </row>
    <row r="156" spans="1:7">
      <c r="A156" s="48"/>
      <c r="B156" s="48"/>
      <c r="C156" s="48"/>
      <c r="D156" s="48"/>
      <c r="E156" s="48"/>
      <c r="F156" s="48"/>
      <c r="G156" s="48"/>
    </row>
    <row r="157" spans="1:7">
      <c r="A157" s="48"/>
      <c r="B157" s="48"/>
      <c r="C157" s="48"/>
      <c r="D157" s="48"/>
      <c r="E157" s="48"/>
      <c r="F157" s="48"/>
      <c r="G157" s="48"/>
    </row>
    <row r="158" spans="1:7">
      <c r="A158" s="48"/>
      <c r="B158" s="48"/>
      <c r="C158" s="48"/>
      <c r="D158" s="48"/>
      <c r="E158" s="48"/>
      <c r="F158" s="48"/>
      <c r="G158" s="48"/>
    </row>
    <row r="159" spans="1:7">
      <c r="A159" s="48"/>
      <c r="B159" s="48"/>
      <c r="C159" s="48"/>
      <c r="D159" s="48"/>
      <c r="E159" s="48"/>
      <c r="F159" s="48"/>
      <c r="G159" s="48"/>
    </row>
    <row r="160" spans="1:7">
      <c r="A160" s="48"/>
      <c r="B160" s="48"/>
      <c r="C160" s="48"/>
      <c r="D160" s="48"/>
      <c r="E160" s="48"/>
      <c r="F160" s="48"/>
      <c r="G160" s="48"/>
    </row>
    <row r="161" spans="1:7">
      <c r="A161" s="48"/>
      <c r="B161" s="48"/>
      <c r="C161" s="48"/>
      <c r="D161" s="48"/>
      <c r="E161" s="48"/>
      <c r="F161" s="48"/>
      <c r="G161" s="48"/>
    </row>
    <row r="162" spans="1:7">
      <c r="A162" s="48"/>
      <c r="B162" s="48"/>
      <c r="C162" s="48"/>
      <c r="D162" s="48"/>
      <c r="E162" s="48"/>
      <c r="F162" s="48"/>
      <c r="G162" s="48"/>
    </row>
    <row r="163" spans="1:7">
      <c r="A163" s="48"/>
      <c r="B163" s="48"/>
      <c r="C163" s="48"/>
      <c r="D163" s="48"/>
      <c r="E163" s="48"/>
      <c r="F163" s="48"/>
      <c r="G163" s="48"/>
    </row>
    <row r="164" spans="1:7">
      <c r="A164" s="48"/>
      <c r="B164" s="48"/>
      <c r="C164" s="48"/>
      <c r="D164" s="48"/>
      <c r="E164" s="48"/>
      <c r="F164" s="48"/>
      <c r="G164" s="48"/>
    </row>
    <row r="165" spans="1:7">
      <c r="A165" s="48"/>
      <c r="B165" s="48"/>
      <c r="C165" s="48"/>
      <c r="D165" s="48"/>
      <c r="E165" s="48"/>
      <c r="F165" s="48"/>
      <c r="G165" s="48"/>
    </row>
    <row r="166" spans="1:7">
      <c r="A166" s="48"/>
      <c r="B166" s="48"/>
      <c r="C166" s="48"/>
      <c r="D166" s="48"/>
      <c r="E166" s="48"/>
      <c r="F166" s="48"/>
      <c r="G166" s="48"/>
    </row>
    <row r="167" spans="1:7">
      <c r="A167" s="48"/>
      <c r="B167" s="48"/>
      <c r="C167" s="48"/>
      <c r="D167" s="48"/>
      <c r="E167" s="48"/>
      <c r="F167" s="48"/>
      <c r="G167" s="48"/>
    </row>
    <row r="168" spans="1:7">
      <c r="A168" s="48"/>
      <c r="B168" s="48"/>
      <c r="C168" s="48"/>
      <c r="D168" s="48"/>
      <c r="E168" s="48"/>
      <c r="F168" s="48"/>
      <c r="G168" s="48"/>
    </row>
    <row r="169" spans="1:7">
      <c r="A169" s="48"/>
      <c r="B169" s="48"/>
      <c r="C169" s="48"/>
      <c r="D169" s="48"/>
      <c r="E169" s="48"/>
      <c r="F169" s="48"/>
      <c r="G169" s="48"/>
    </row>
    <row r="170" spans="1:7">
      <c r="A170" s="48"/>
      <c r="B170" s="48"/>
      <c r="C170" s="48"/>
      <c r="D170" s="48"/>
      <c r="E170" s="48"/>
      <c r="F170" s="48"/>
      <c r="G170" s="48"/>
    </row>
    <row r="171" spans="1:7">
      <c r="A171" s="48"/>
      <c r="B171" s="48"/>
      <c r="C171" s="48"/>
      <c r="D171" s="48"/>
      <c r="E171" s="48"/>
      <c r="F171" s="48"/>
      <c r="G171" s="48"/>
    </row>
    <row r="172" spans="1:7">
      <c r="A172" s="48"/>
      <c r="B172" s="48"/>
      <c r="C172" s="48"/>
      <c r="D172" s="48"/>
      <c r="E172" s="48"/>
      <c r="F172" s="48"/>
      <c r="G172" s="48"/>
    </row>
    <row r="173" spans="1:7">
      <c r="A173" s="48"/>
      <c r="B173" s="48"/>
      <c r="C173" s="48"/>
      <c r="D173" s="48"/>
      <c r="E173" s="48"/>
      <c r="F173" s="48"/>
      <c r="G173" s="48"/>
    </row>
    <row r="174" spans="1:7">
      <c r="A174" s="48"/>
      <c r="B174" s="48"/>
      <c r="C174" s="48"/>
      <c r="D174" s="48"/>
      <c r="E174" s="48"/>
      <c r="F174" s="48"/>
      <c r="G174" s="48"/>
    </row>
    <row r="175" spans="1:7">
      <c r="A175" s="48"/>
      <c r="B175" s="48"/>
      <c r="C175" s="48"/>
      <c r="D175" s="48"/>
      <c r="E175" s="48"/>
      <c r="F175" s="48"/>
      <c r="G175" s="48"/>
    </row>
    <row r="176" spans="1:7">
      <c r="A176" s="48"/>
      <c r="B176" s="48"/>
      <c r="C176" s="48"/>
      <c r="D176" s="48"/>
      <c r="E176" s="48"/>
      <c r="F176" s="48"/>
      <c r="G176" s="48"/>
    </row>
    <row r="177" spans="1:7">
      <c r="A177" s="48"/>
      <c r="B177" s="48"/>
      <c r="C177" s="48"/>
      <c r="D177" s="48"/>
      <c r="E177" s="48"/>
      <c r="F177" s="48"/>
      <c r="G177" s="48"/>
    </row>
    <row r="178" spans="1:7">
      <c r="A178" s="48"/>
      <c r="B178" s="48"/>
      <c r="C178" s="48"/>
      <c r="D178" s="48"/>
      <c r="E178" s="48"/>
      <c r="F178" s="48"/>
      <c r="G178" s="48"/>
    </row>
    <row r="179" spans="1:7">
      <c r="A179" s="48"/>
      <c r="B179" s="48"/>
      <c r="C179" s="48"/>
      <c r="D179" s="48"/>
      <c r="E179" s="48"/>
      <c r="F179" s="48"/>
      <c r="G179" s="48"/>
    </row>
    <row r="180" spans="1:7">
      <c r="A180" s="48"/>
      <c r="B180" s="48"/>
      <c r="C180" s="48"/>
      <c r="D180" s="48"/>
      <c r="E180" s="48"/>
      <c r="F180" s="48"/>
      <c r="G180" s="48"/>
    </row>
    <row r="181" spans="1:7">
      <c r="A181" s="48"/>
      <c r="B181" s="48"/>
      <c r="C181" s="48"/>
      <c r="D181" s="48"/>
      <c r="E181" s="48"/>
      <c r="F181" s="48"/>
      <c r="G181" s="48"/>
    </row>
    <row r="182" spans="1:7">
      <c r="A182" s="48"/>
      <c r="B182" s="48"/>
      <c r="C182" s="48"/>
      <c r="D182" s="48"/>
      <c r="E182" s="48"/>
      <c r="F182" s="48"/>
      <c r="G182" s="48"/>
    </row>
    <row r="183" spans="1:7">
      <c r="A183" s="48"/>
      <c r="B183" s="48"/>
      <c r="C183" s="48"/>
      <c r="D183" s="48"/>
      <c r="E183" s="48"/>
      <c r="F183" s="48"/>
      <c r="G183" s="48"/>
    </row>
    <row r="184" spans="1:7">
      <c r="A184" s="48"/>
      <c r="B184" s="48"/>
      <c r="C184" s="48"/>
      <c r="D184" s="48"/>
      <c r="E184" s="48"/>
      <c r="F184" s="48"/>
      <c r="G184" s="48"/>
    </row>
    <row r="185" spans="1:7">
      <c r="A185" s="48"/>
      <c r="B185" s="48"/>
      <c r="C185" s="48"/>
      <c r="D185" s="48"/>
      <c r="E185" s="48"/>
      <c r="F185" s="48"/>
      <c r="G185" s="48"/>
    </row>
    <row r="186" spans="1:7">
      <c r="A186" s="48"/>
      <c r="B186" s="48"/>
      <c r="C186" s="48"/>
      <c r="D186" s="48"/>
      <c r="E186" s="48"/>
      <c r="F186" s="48"/>
      <c r="G186" s="48"/>
    </row>
    <row r="187" spans="1:7">
      <c r="A187" s="48"/>
      <c r="B187" s="48"/>
      <c r="C187" s="48"/>
      <c r="D187" s="48"/>
      <c r="E187" s="48"/>
      <c r="F187" s="48"/>
      <c r="G187" s="48"/>
    </row>
    <row r="188" spans="1:7">
      <c r="A188" s="48"/>
      <c r="B188" s="48"/>
      <c r="C188" s="48"/>
      <c r="D188" s="48"/>
      <c r="E188" s="48"/>
      <c r="F188" s="48"/>
      <c r="G188" s="48"/>
    </row>
    <row r="189" spans="1:7">
      <c r="A189" s="48"/>
      <c r="B189" s="48"/>
      <c r="C189" s="48"/>
      <c r="D189" s="48"/>
      <c r="E189" s="48"/>
      <c r="F189" s="48"/>
      <c r="G189" s="48"/>
    </row>
    <row r="190" spans="1:7">
      <c r="A190" s="48"/>
      <c r="B190" s="48"/>
      <c r="C190" s="48"/>
      <c r="D190" s="48"/>
      <c r="E190" s="48"/>
      <c r="F190" s="48"/>
      <c r="G190" s="48"/>
    </row>
    <row r="191" spans="1:7">
      <c r="A191" s="48"/>
      <c r="B191" s="48"/>
      <c r="C191" s="48"/>
      <c r="D191" s="48"/>
      <c r="E191" s="48"/>
      <c r="F191" s="48"/>
      <c r="G191" s="48"/>
    </row>
    <row r="192" spans="1:7">
      <c r="A192" s="48"/>
      <c r="B192" s="48"/>
      <c r="C192" s="48"/>
      <c r="D192" s="48"/>
      <c r="E192" s="48"/>
      <c r="F192" s="48"/>
      <c r="G192" s="48"/>
    </row>
    <row r="193" spans="1:7">
      <c r="A193" s="48"/>
      <c r="B193" s="48"/>
      <c r="C193" s="48"/>
      <c r="D193" s="48"/>
      <c r="E193" s="48"/>
      <c r="F193" s="48"/>
      <c r="G193" s="48"/>
    </row>
    <row r="194" spans="1:7">
      <c r="A194" s="48"/>
      <c r="B194" s="48"/>
      <c r="C194" s="48"/>
      <c r="D194" s="48"/>
      <c r="E194" s="48"/>
      <c r="F194" s="48"/>
      <c r="G194" s="48"/>
    </row>
    <row r="195" spans="1:7">
      <c r="A195" s="48"/>
      <c r="B195" s="48"/>
      <c r="C195" s="48"/>
      <c r="D195" s="48"/>
      <c r="E195" s="48"/>
      <c r="F195" s="48"/>
      <c r="G195" s="48"/>
    </row>
    <row r="196" spans="1:7">
      <c r="A196" s="48"/>
      <c r="B196" s="48"/>
      <c r="C196" s="48"/>
      <c r="D196" s="48"/>
      <c r="E196" s="48"/>
      <c r="F196" s="48"/>
      <c r="G196" s="48"/>
    </row>
    <row r="197" spans="1:7">
      <c r="A197" s="48"/>
      <c r="B197" s="48"/>
      <c r="C197" s="48"/>
      <c r="D197" s="48"/>
      <c r="E197" s="48"/>
      <c r="F197" s="48"/>
      <c r="G197" s="48"/>
    </row>
    <row r="198" spans="1:7">
      <c r="A198" s="48"/>
      <c r="B198" s="48"/>
      <c r="C198" s="48"/>
      <c r="D198" s="48"/>
      <c r="E198" s="48"/>
      <c r="F198" s="48"/>
      <c r="G198" s="48"/>
    </row>
    <row r="199" spans="1:7">
      <c r="A199" s="48"/>
      <c r="B199" s="48"/>
      <c r="C199" s="48"/>
      <c r="D199" s="48"/>
      <c r="E199" s="48"/>
      <c r="F199" s="48"/>
      <c r="G199" s="48"/>
    </row>
    <row r="200" spans="1:7">
      <c r="A200" s="48"/>
      <c r="B200" s="48"/>
      <c r="C200" s="48"/>
      <c r="D200" s="48"/>
      <c r="E200" s="48"/>
      <c r="F200" s="48"/>
      <c r="G200" s="48"/>
    </row>
    <row r="201" spans="1:7">
      <c r="A201" s="48"/>
      <c r="B201" s="48"/>
      <c r="C201" s="48"/>
      <c r="D201" s="48"/>
      <c r="E201" s="48"/>
      <c r="F201" s="48"/>
      <c r="G201" s="48"/>
    </row>
    <row r="202" spans="1:7">
      <c r="A202" s="48"/>
      <c r="B202" s="48"/>
      <c r="C202" s="48"/>
      <c r="D202" s="48"/>
      <c r="E202" s="48"/>
      <c r="F202" s="48"/>
      <c r="G202" s="48"/>
    </row>
    <row r="203" spans="1:7">
      <c r="A203" s="48"/>
      <c r="B203" s="48"/>
      <c r="C203" s="48"/>
      <c r="D203" s="48"/>
      <c r="E203" s="48"/>
      <c r="F203" s="48"/>
      <c r="G203" s="48"/>
    </row>
    <row r="204" spans="1:7">
      <c r="A204" s="48"/>
      <c r="B204" s="48"/>
      <c r="C204" s="48"/>
      <c r="D204" s="48"/>
      <c r="E204" s="48"/>
      <c r="F204" s="48"/>
      <c r="G204" s="48"/>
    </row>
    <row r="205" spans="1:7">
      <c r="A205" s="48"/>
      <c r="B205" s="48"/>
      <c r="C205" s="48"/>
      <c r="D205" s="48"/>
      <c r="E205" s="48"/>
      <c r="F205" s="48"/>
      <c r="G205" s="48"/>
    </row>
    <row r="206" spans="1:7">
      <c r="A206" s="48"/>
      <c r="B206" s="48"/>
      <c r="C206" s="48"/>
      <c r="D206" s="48"/>
      <c r="E206" s="48"/>
      <c r="F206" s="48"/>
      <c r="G206" s="48"/>
    </row>
    <row r="207" spans="1:7">
      <c r="A207" s="48"/>
      <c r="B207" s="48"/>
      <c r="C207" s="48"/>
      <c r="D207" s="48"/>
      <c r="E207" s="48"/>
      <c r="F207" s="48"/>
      <c r="G207" s="48"/>
    </row>
    <row r="208" spans="1:7">
      <c r="A208" s="48"/>
      <c r="B208" s="48"/>
      <c r="C208" s="48"/>
      <c r="D208" s="48"/>
      <c r="E208" s="48"/>
      <c r="F208" s="48"/>
      <c r="G208" s="48"/>
    </row>
    <row r="209" spans="1:7">
      <c r="A209" s="48"/>
      <c r="B209" s="48"/>
      <c r="C209" s="48"/>
      <c r="D209" s="48"/>
      <c r="E209" s="48"/>
      <c r="F209" s="48"/>
      <c r="G209" s="48"/>
    </row>
    <row r="210" spans="1:7">
      <c r="A210" s="48"/>
      <c r="B210" s="48"/>
      <c r="C210" s="48"/>
      <c r="D210" s="48"/>
      <c r="E210" s="48"/>
      <c r="F210" s="48"/>
      <c r="G210" s="48"/>
    </row>
    <row r="211" spans="1:7">
      <c r="A211" s="48"/>
      <c r="B211" s="48"/>
      <c r="C211" s="48"/>
      <c r="D211" s="48"/>
      <c r="E211" s="48"/>
      <c r="F211" s="48"/>
      <c r="G211" s="48"/>
    </row>
    <row r="212" spans="1:7">
      <c r="A212" s="48"/>
      <c r="B212" s="48"/>
      <c r="C212" s="48"/>
      <c r="D212" s="48"/>
      <c r="E212" s="48"/>
      <c r="F212" s="48"/>
      <c r="G212" s="48"/>
    </row>
    <row r="213" spans="1:7">
      <c r="A213" s="48"/>
      <c r="B213" s="48"/>
      <c r="C213" s="48"/>
      <c r="D213" s="48"/>
      <c r="E213" s="48"/>
      <c r="F213" s="48"/>
      <c r="G213" s="48"/>
    </row>
    <row r="214" spans="1:7">
      <c r="A214" s="48"/>
      <c r="B214" s="48"/>
      <c r="C214" s="48"/>
      <c r="D214" s="48"/>
      <c r="E214" s="48"/>
      <c r="F214" s="48"/>
      <c r="G214" s="48"/>
    </row>
    <row r="215" spans="1:7">
      <c r="A215" s="48"/>
      <c r="B215" s="48"/>
      <c r="C215" s="48"/>
      <c r="D215" s="48"/>
      <c r="E215" s="48"/>
      <c r="F215" s="48"/>
      <c r="G215" s="48"/>
    </row>
    <row r="216" spans="1:7">
      <c r="A216" s="48"/>
      <c r="B216" s="48"/>
      <c r="C216" s="48"/>
      <c r="D216" s="48"/>
      <c r="E216" s="48"/>
      <c r="F216" s="48"/>
      <c r="G216" s="48"/>
    </row>
    <row r="217" spans="1:7">
      <c r="A217" s="48"/>
      <c r="B217" s="48"/>
      <c r="C217" s="48"/>
      <c r="D217" s="48"/>
      <c r="E217" s="48"/>
      <c r="F217" s="48"/>
      <c r="G217" s="48"/>
    </row>
    <row r="218" spans="1:7">
      <c r="A218" s="48"/>
      <c r="B218" s="48"/>
      <c r="C218" s="48"/>
      <c r="D218" s="48"/>
      <c r="E218" s="48"/>
      <c r="F218" s="48"/>
      <c r="G218" s="48"/>
    </row>
    <row r="219" spans="1:7">
      <c r="A219" s="48"/>
      <c r="B219" s="48"/>
      <c r="C219" s="48"/>
      <c r="D219" s="48"/>
      <c r="E219" s="48"/>
      <c r="F219" s="48"/>
      <c r="G219" s="48"/>
    </row>
    <row r="220" spans="1:7">
      <c r="A220" s="48"/>
      <c r="B220" s="48"/>
      <c r="C220" s="48"/>
      <c r="D220" s="48"/>
      <c r="E220" s="48"/>
      <c r="F220" s="48"/>
      <c r="G220" s="48"/>
    </row>
    <row r="221" spans="1:7">
      <c r="A221" s="48"/>
      <c r="B221" s="48"/>
      <c r="C221" s="48"/>
      <c r="D221" s="48"/>
      <c r="E221" s="48"/>
      <c r="F221" s="48"/>
      <c r="G221" s="48"/>
    </row>
    <row r="222" spans="1:7">
      <c r="A222" s="48"/>
      <c r="B222" s="48"/>
      <c r="C222" s="48"/>
      <c r="D222" s="48"/>
      <c r="E222" s="48"/>
      <c r="F222" s="48"/>
      <c r="G222" s="48"/>
    </row>
    <row r="223" spans="1:7">
      <c r="A223" s="48"/>
      <c r="B223" s="48"/>
      <c r="C223" s="48"/>
      <c r="D223" s="48"/>
      <c r="E223" s="48"/>
      <c r="F223" s="48"/>
      <c r="G223" s="48"/>
    </row>
    <row r="224" spans="1:7">
      <c r="A224" s="48"/>
      <c r="B224" s="48"/>
      <c r="C224" s="48"/>
      <c r="D224" s="48"/>
      <c r="E224" s="48"/>
      <c r="F224" s="48"/>
      <c r="G224" s="48"/>
    </row>
    <row r="225" spans="1:7">
      <c r="A225" s="48"/>
      <c r="B225" s="48"/>
      <c r="C225" s="48"/>
      <c r="D225" s="48"/>
      <c r="E225" s="48"/>
      <c r="F225" s="48"/>
      <c r="G225" s="48"/>
    </row>
    <row r="226" spans="1:7">
      <c r="A226" s="48"/>
      <c r="B226" s="48"/>
      <c r="C226" s="48"/>
      <c r="D226" s="48"/>
      <c r="E226" s="48"/>
      <c r="F226" s="48"/>
      <c r="G226" s="48"/>
    </row>
    <row r="227" spans="1:7">
      <c r="A227" s="48"/>
      <c r="B227" s="48"/>
      <c r="C227" s="48"/>
      <c r="D227" s="48"/>
      <c r="E227" s="48"/>
      <c r="F227" s="48"/>
      <c r="G227" s="48"/>
    </row>
    <row r="228" spans="1:7">
      <c r="A228" s="48"/>
      <c r="B228" s="48"/>
      <c r="C228" s="48"/>
      <c r="D228" s="48"/>
      <c r="E228" s="48"/>
      <c r="F228" s="48"/>
      <c r="G228" s="48"/>
    </row>
    <row r="229" spans="1:7">
      <c r="A229" s="48"/>
      <c r="B229" s="48"/>
      <c r="C229" s="48"/>
      <c r="D229" s="48"/>
      <c r="E229" s="48"/>
      <c r="F229" s="48"/>
      <c r="G229" s="48"/>
    </row>
    <row r="230" spans="1:7">
      <c r="A230" s="48"/>
      <c r="B230" s="48"/>
      <c r="C230" s="48"/>
      <c r="D230" s="48"/>
      <c r="E230" s="48"/>
      <c r="F230" s="48"/>
      <c r="G230" s="48"/>
    </row>
    <row r="231" spans="1:7">
      <c r="A231" s="48"/>
      <c r="B231" s="48"/>
      <c r="C231" s="48"/>
      <c r="D231" s="48"/>
      <c r="E231" s="48"/>
      <c r="F231" s="48"/>
      <c r="G231" s="48"/>
    </row>
    <row r="232" spans="1:7">
      <c r="A232" s="48"/>
      <c r="B232" s="48"/>
      <c r="C232" s="48"/>
      <c r="D232" s="48"/>
      <c r="E232" s="48"/>
      <c r="F232" s="48"/>
      <c r="G232" s="48"/>
    </row>
    <row r="233" spans="1:7">
      <c r="A233" s="48"/>
      <c r="B233" s="48"/>
      <c r="C233" s="48"/>
      <c r="D233" s="48"/>
      <c r="E233" s="48"/>
      <c r="F233" s="48"/>
      <c r="G233" s="48"/>
    </row>
    <row r="234" spans="1:7">
      <c r="A234" s="48"/>
      <c r="B234" s="48"/>
      <c r="C234" s="48"/>
      <c r="D234" s="48"/>
      <c r="E234" s="48"/>
      <c r="F234" s="48"/>
      <c r="G234" s="48"/>
    </row>
    <row r="235" spans="1:7">
      <c r="A235" s="48"/>
      <c r="B235" s="48"/>
      <c r="C235" s="48"/>
      <c r="D235" s="48"/>
      <c r="E235" s="48"/>
      <c r="F235" s="48"/>
      <c r="G235" s="48"/>
    </row>
    <row r="236" spans="1:7">
      <c r="A236" s="48"/>
      <c r="B236" s="48"/>
      <c r="C236" s="48"/>
      <c r="D236" s="48"/>
      <c r="E236" s="48"/>
      <c r="F236" s="48"/>
      <c r="G236" s="48"/>
    </row>
    <row r="237" spans="1:7">
      <c r="A237" s="48"/>
      <c r="B237" s="48"/>
      <c r="C237" s="48"/>
      <c r="D237" s="48"/>
      <c r="E237" s="48"/>
      <c r="F237" s="48"/>
      <c r="G237" s="48"/>
    </row>
    <row r="238" spans="1:7">
      <c r="A238" s="48"/>
      <c r="B238" s="48"/>
      <c r="C238" s="48"/>
      <c r="D238" s="48"/>
      <c r="E238" s="48"/>
      <c r="F238" s="48"/>
      <c r="G238" s="48"/>
    </row>
    <row r="239" spans="1:7">
      <c r="A239" s="48"/>
      <c r="B239" s="48"/>
      <c r="C239" s="48"/>
      <c r="D239" s="48"/>
      <c r="E239" s="48"/>
      <c r="F239" s="48"/>
      <c r="G239" s="48"/>
    </row>
    <row r="240" spans="1:7">
      <c r="A240" s="48"/>
      <c r="B240" s="48"/>
      <c r="C240" s="48"/>
      <c r="D240" s="48"/>
      <c r="E240" s="48"/>
      <c r="F240" s="48"/>
      <c r="G240" s="48"/>
    </row>
    <row r="241" spans="1:7">
      <c r="A241" s="48"/>
      <c r="B241" s="48"/>
      <c r="C241" s="48"/>
      <c r="D241" s="48"/>
      <c r="E241" s="48"/>
      <c r="F241" s="48"/>
      <c r="G241" s="48"/>
    </row>
    <row r="242" spans="1:7">
      <c r="A242" s="48"/>
      <c r="B242" s="48"/>
      <c r="C242" s="48"/>
      <c r="D242" s="48"/>
      <c r="E242" s="48"/>
      <c r="F242" s="48"/>
      <c r="G242" s="48"/>
    </row>
    <row r="243" spans="1:7">
      <c r="A243" s="48"/>
      <c r="B243" s="48"/>
      <c r="C243" s="48"/>
      <c r="D243" s="48"/>
      <c r="E243" s="48"/>
      <c r="F243" s="48"/>
      <c r="G243" s="48"/>
    </row>
    <row r="244" spans="1:7">
      <c r="A244" s="48"/>
      <c r="B244" s="48"/>
      <c r="C244" s="48"/>
      <c r="D244" s="48"/>
      <c r="E244" s="48"/>
      <c r="F244" s="48"/>
      <c r="G244" s="48"/>
    </row>
    <row r="245" spans="1:7">
      <c r="A245" s="48"/>
      <c r="B245" s="48"/>
      <c r="C245" s="48"/>
      <c r="D245" s="48"/>
      <c r="E245" s="48"/>
      <c r="F245" s="48"/>
      <c r="G245" s="48"/>
    </row>
    <row r="246" spans="1:7">
      <c r="A246" s="48"/>
      <c r="B246" s="48"/>
      <c r="C246" s="48"/>
      <c r="D246" s="48"/>
      <c r="E246" s="48"/>
      <c r="F246" s="48"/>
      <c r="G246" s="48"/>
    </row>
    <row r="247" spans="1:7">
      <c r="A247" s="48"/>
      <c r="B247" s="48"/>
      <c r="C247" s="48"/>
      <c r="D247" s="48"/>
      <c r="E247" s="48"/>
      <c r="F247" s="48"/>
      <c r="G247" s="48"/>
    </row>
    <row r="248" spans="1:7">
      <c r="A248" s="48"/>
      <c r="B248" s="48"/>
      <c r="C248" s="48"/>
      <c r="D248" s="48"/>
      <c r="E248" s="48"/>
      <c r="F248" s="48"/>
      <c r="G248" s="48"/>
    </row>
    <row r="249" spans="1:7">
      <c r="A249" s="48"/>
      <c r="B249" s="48"/>
      <c r="C249" s="48"/>
      <c r="D249" s="48"/>
      <c r="E249" s="48"/>
      <c r="F249" s="48"/>
      <c r="G249" s="48"/>
    </row>
    <row r="250" spans="1:7">
      <c r="A250" s="48"/>
      <c r="B250" s="48"/>
      <c r="C250" s="48"/>
      <c r="D250" s="48"/>
      <c r="E250" s="48"/>
      <c r="F250" s="48"/>
      <c r="G250" s="48"/>
    </row>
    <row r="251" spans="1:7">
      <c r="A251" s="48"/>
      <c r="B251" s="48"/>
      <c r="C251" s="48"/>
      <c r="D251" s="48"/>
      <c r="E251" s="48"/>
      <c r="F251" s="48"/>
      <c r="G251" s="48"/>
    </row>
    <row r="252" spans="1:7">
      <c r="A252" s="48"/>
      <c r="B252" s="48"/>
      <c r="C252" s="48"/>
      <c r="D252" s="48"/>
      <c r="E252" s="48"/>
      <c r="F252" s="48"/>
      <c r="G252" s="48"/>
    </row>
    <row r="253" spans="1:7">
      <c r="A253" s="48"/>
      <c r="B253" s="48"/>
      <c r="C253" s="48"/>
      <c r="D253" s="48"/>
      <c r="E253" s="48"/>
      <c r="F253" s="48"/>
      <c r="G253" s="48"/>
    </row>
    <row r="254" spans="1:7">
      <c r="A254" s="48"/>
      <c r="B254" s="48"/>
      <c r="C254" s="48"/>
      <c r="D254" s="48"/>
      <c r="E254" s="48"/>
      <c r="F254" s="48"/>
      <c r="G254" s="48"/>
    </row>
    <row r="255" spans="1:7">
      <c r="A255" s="48"/>
      <c r="B255" s="48"/>
      <c r="C255" s="48"/>
      <c r="D255" s="48"/>
      <c r="E255" s="48"/>
      <c r="F255" s="48"/>
      <c r="G255" s="48"/>
    </row>
    <row r="256" spans="1:7">
      <c r="A256" s="48"/>
      <c r="B256" s="48"/>
      <c r="C256" s="48"/>
      <c r="D256" s="48"/>
      <c r="E256" s="48"/>
      <c r="F256" s="48"/>
      <c r="G256" s="48"/>
    </row>
    <row r="257" spans="1:7">
      <c r="A257" s="48"/>
      <c r="B257" s="48"/>
      <c r="C257" s="48"/>
      <c r="D257" s="48"/>
      <c r="E257" s="48"/>
      <c r="F257" s="48"/>
      <c r="G257" s="48"/>
    </row>
    <row r="258" spans="1:7">
      <c r="A258" s="48"/>
      <c r="B258" s="48"/>
      <c r="C258" s="48"/>
      <c r="D258" s="48"/>
      <c r="E258" s="48"/>
      <c r="F258" s="48"/>
      <c r="G258" s="48"/>
    </row>
    <row r="259" spans="1:7">
      <c r="A259" s="48"/>
      <c r="B259" s="48"/>
      <c r="C259" s="48"/>
      <c r="D259" s="48"/>
      <c r="E259" s="48"/>
      <c r="F259" s="48"/>
      <c r="G259" s="48"/>
    </row>
    <row r="260" spans="1:7">
      <c r="A260" s="48"/>
      <c r="B260" s="48"/>
      <c r="C260" s="48"/>
      <c r="D260" s="48"/>
      <c r="E260" s="48"/>
      <c r="F260" s="48"/>
      <c r="G260" s="48"/>
    </row>
    <row r="261" spans="1:7">
      <c r="A261" s="48"/>
      <c r="B261" s="48"/>
      <c r="C261" s="48"/>
      <c r="D261" s="48"/>
      <c r="E261" s="48"/>
      <c r="F261" s="48"/>
      <c r="G261" s="48"/>
    </row>
    <row r="262" spans="1:7">
      <c r="A262" s="48"/>
      <c r="B262" s="48"/>
      <c r="C262" s="48"/>
      <c r="D262" s="48"/>
      <c r="E262" s="48"/>
      <c r="F262" s="48"/>
      <c r="G262" s="48"/>
    </row>
    <row r="263" spans="1:7">
      <c r="A263" s="48"/>
      <c r="B263" s="48"/>
      <c r="C263" s="48"/>
      <c r="D263" s="48"/>
      <c r="E263" s="48"/>
      <c r="F263" s="48"/>
      <c r="G263" s="48"/>
    </row>
    <row r="264" spans="1:7">
      <c r="A264" s="48"/>
      <c r="B264" s="48"/>
      <c r="C264" s="48"/>
      <c r="D264" s="48"/>
      <c r="E264" s="48"/>
      <c r="F264" s="48"/>
      <c r="G264" s="48"/>
    </row>
    <row r="265" spans="1:7">
      <c r="A265" s="48"/>
      <c r="B265" s="48"/>
      <c r="C265" s="48"/>
      <c r="D265" s="48"/>
      <c r="E265" s="48"/>
      <c r="F265" s="48"/>
      <c r="G265" s="48"/>
    </row>
    <row r="266" spans="1:7">
      <c r="A266" s="48"/>
      <c r="B266" s="48"/>
      <c r="C266" s="48"/>
      <c r="D266" s="48"/>
      <c r="E266" s="48"/>
      <c r="F266" s="48"/>
      <c r="G266" s="48"/>
    </row>
    <row r="267" spans="1:7">
      <c r="A267" s="48"/>
      <c r="B267" s="48"/>
      <c r="C267" s="48"/>
      <c r="D267" s="48"/>
      <c r="E267" s="48"/>
      <c r="F267" s="48"/>
      <c r="G267" s="48"/>
    </row>
    <row r="268" spans="1:7">
      <c r="A268" s="48"/>
      <c r="B268" s="48"/>
      <c r="C268" s="48"/>
      <c r="D268" s="48"/>
      <c r="E268" s="48"/>
      <c r="F268" s="48"/>
      <c r="G268" s="48"/>
    </row>
    <row r="269" spans="1:7">
      <c r="A269" s="48"/>
      <c r="B269" s="48"/>
      <c r="C269" s="48"/>
      <c r="D269" s="48"/>
      <c r="E269" s="48"/>
      <c r="F269" s="48"/>
      <c r="G269" s="48"/>
    </row>
    <row r="270" spans="1:7">
      <c r="A270" s="48"/>
      <c r="B270" s="48"/>
      <c r="C270" s="48"/>
      <c r="D270" s="48"/>
      <c r="E270" s="48"/>
      <c r="F270" s="48"/>
      <c r="G270" s="48"/>
    </row>
    <row r="271" spans="1:7">
      <c r="A271" s="48"/>
      <c r="B271" s="48"/>
      <c r="C271" s="48"/>
      <c r="D271" s="48"/>
      <c r="E271" s="48"/>
      <c r="F271" s="48"/>
      <c r="G271" s="48"/>
    </row>
    <row r="272" spans="1:7">
      <c r="A272" s="48"/>
      <c r="B272" s="48"/>
      <c r="C272" s="48"/>
      <c r="D272" s="48"/>
      <c r="E272" s="48"/>
      <c r="F272" s="48"/>
      <c r="G272" s="48"/>
    </row>
    <row r="273" spans="1:7">
      <c r="A273" s="48"/>
      <c r="B273" s="48"/>
      <c r="C273" s="48"/>
      <c r="D273" s="48"/>
      <c r="E273" s="48"/>
      <c r="F273" s="48"/>
      <c r="G273" s="48"/>
    </row>
    <row r="274" spans="1:7">
      <c r="A274" s="48"/>
      <c r="B274" s="48"/>
      <c r="C274" s="48"/>
      <c r="D274" s="48"/>
      <c r="E274" s="48"/>
      <c r="F274" s="48"/>
      <c r="G274" s="48"/>
    </row>
    <row r="275" spans="1:7">
      <c r="A275" s="48"/>
      <c r="B275" s="48"/>
      <c r="C275" s="48"/>
      <c r="D275" s="48"/>
      <c r="E275" s="48"/>
      <c r="F275" s="48"/>
      <c r="G275" s="48"/>
    </row>
    <row r="276" spans="1:7">
      <c r="A276" s="48"/>
      <c r="B276" s="48"/>
      <c r="C276" s="48"/>
      <c r="D276" s="48"/>
      <c r="E276" s="48"/>
      <c r="F276" s="48"/>
      <c r="G276" s="48"/>
    </row>
    <row r="277" spans="1:7">
      <c r="A277" s="48"/>
      <c r="B277" s="48"/>
      <c r="C277" s="48"/>
      <c r="D277" s="48"/>
      <c r="E277" s="48"/>
      <c r="F277" s="48"/>
      <c r="G277" s="48"/>
    </row>
    <row r="278" spans="1:7">
      <c r="A278" s="48"/>
      <c r="B278" s="48"/>
      <c r="C278" s="48"/>
      <c r="D278" s="48"/>
      <c r="E278" s="48"/>
      <c r="F278" s="48"/>
      <c r="G278" s="48"/>
    </row>
    <row r="279" spans="1:7">
      <c r="A279" s="48"/>
      <c r="B279" s="48"/>
      <c r="C279" s="48"/>
      <c r="D279" s="48"/>
      <c r="E279" s="48"/>
      <c r="F279" s="48"/>
      <c r="G279" s="48"/>
    </row>
    <row r="280" spans="1:7">
      <c r="A280" s="48"/>
      <c r="B280" s="48"/>
      <c r="C280" s="48"/>
      <c r="D280" s="48"/>
      <c r="E280" s="48"/>
      <c r="F280" s="48"/>
      <c r="G280" s="48"/>
    </row>
    <row r="281" spans="1:7">
      <c r="A281" s="48"/>
      <c r="B281" s="48"/>
      <c r="C281" s="48"/>
      <c r="D281" s="48"/>
      <c r="E281" s="48"/>
      <c r="F281" s="48"/>
      <c r="G281" s="48"/>
    </row>
    <row r="282" spans="1:7">
      <c r="A282" s="48"/>
      <c r="B282" s="48"/>
      <c r="C282" s="48"/>
      <c r="D282" s="48"/>
      <c r="E282" s="48"/>
      <c r="F282" s="48"/>
      <c r="G282" s="48"/>
    </row>
    <row r="283" spans="1:7">
      <c r="A283" s="48"/>
      <c r="B283" s="48"/>
      <c r="C283" s="48"/>
      <c r="D283" s="48"/>
      <c r="E283" s="48"/>
      <c r="F283" s="48"/>
      <c r="G283" s="48"/>
    </row>
    <row r="284" spans="1:7">
      <c r="A284" s="48"/>
      <c r="B284" s="48"/>
      <c r="C284" s="48"/>
      <c r="D284" s="48"/>
      <c r="E284" s="48"/>
      <c r="F284" s="48"/>
      <c r="G284" s="48"/>
    </row>
    <row r="285" spans="1:7">
      <c r="A285" s="48"/>
      <c r="B285" s="48"/>
      <c r="C285" s="48"/>
      <c r="D285" s="48"/>
      <c r="E285" s="48"/>
      <c r="F285" s="48"/>
      <c r="G285" s="48"/>
    </row>
    <row r="286" spans="1:7">
      <c r="A286" s="48"/>
      <c r="B286" s="48"/>
      <c r="C286" s="48"/>
      <c r="D286" s="48"/>
      <c r="E286" s="48"/>
      <c r="F286" s="48"/>
      <c r="G286" s="48"/>
    </row>
    <row r="287" spans="1:7">
      <c r="A287" s="48"/>
      <c r="B287" s="48"/>
      <c r="C287" s="48"/>
      <c r="D287" s="48"/>
      <c r="E287" s="48"/>
      <c r="F287" s="48"/>
      <c r="G287" s="48"/>
    </row>
    <row r="288" spans="1:7">
      <c r="A288" s="48"/>
      <c r="B288" s="48"/>
      <c r="C288" s="48"/>
      <c r="D288" s="48"/>
      <c r="E288" s="48"/>
      <c r="F288" s="48"/>
      <c r="G288" s="48"/>
    </row>
    <row r="289" spans="1:7">
      <c r="A289" s="48"/>
      <c r="B289" s="48"/>
      <c r="C289" s="48"/>
      <c r="D289" s="48"/>
      <c r="E289" s="48"/>
      <c r="F289" s="48"/>
      <c r="G289" s="48"/>
    </row>
    <row r="290" spans="1:7">
      <c r="A290" s="48"/>
      <c r="B290" s="48"/>
      <c r="C290" s="48"/>
      <c r="D290" s="48"/>
      <c r="E290" s="48"/>
      <c r="F290" s="48"/>
      <c r="G290" s="48"/>
    </row>
    <row r="291" spans="1:7">
      <c r="A291" s="48"/>
      <c r="B291" s="48"/>
      <c r="C291" s="48"/>
      <c r="D291" s="48"/>
      <c r="E291" s="48"/>
      <c r="F291" s="48"/>
      <c r="G291" s="48"/>
    </row>
    <row r="292" spans="1:7">
      <c r="A292" s="48"/>
      <c r="B292" s="48"/>
      <c r="C292" s="48"/>
      <c r="D292" s="48"/>
      <c r="E292" s="48"/>
      <c r="F292" s="48"/>
      <c r="G292" s="48"/>
    </row>
    <row r="293" spans="1:7">
      <c r="A293" s="48"/>
      <c r="B293" s="48"/>
      <c r="C293" s="48"/>
      <c r="D293" s="48"/>
      <c r="E293" s="48"/>
      <c r="F293" s="48"/>
      <c r="G293" s="48"/>
    </row>
    <row r="294" spans="1:7">
      <c r="A294" s="48"/>
      <c r="B294" s="48"/>
      <c r="C294" s="48"/>
      <c r="D294" s="48"/>
      <c r="E294" s="48"/>
      <c r="F294" s="48"/>
      <c r="G294" s="48"/>
    </row>
    <row r="295" spans="1:7">
      <c r="A295" s="48"/>
      <c r="B295" s="48"/>
      <c r="C295" s="48"/>
      <c r="D295" s="48"/>
      <c r="E295" s="48"/>
      <c r="F295" s="48"/>
      <c r="G295" s="48"/>
    </row>
    <row r="296" spans="1:7">
      <c r="A296" s="48"/>
      <c r="B296" s="48"/>
      <c r="C296" s="48"/>
      <c r="D296" s="48"/>
      <c r="E296" s="48"/>
      <c r="F296" s="48"/>
      <c r="G296" s="48"/>
    </row>
    <row r="297" spans="1:7">
      <c r="A297" s="48"/>
      <c r="B297" s="48"/>
      <c r="C297" s="48"/>
      <c r="D297" s="48"/>
      <c r="E297" s="48"/>
      <c r="F297" s="48"/>
      <c r="G297" s="48"/>
    </row>
    <row r="298" spans="1:7">
      <c r="A298" s="48"/>
      <c r="B298" s="48"/>
      <c r="C298" s="48"/>
      <c r="D298" s="48"/>
      <c r="E298" s="48"/>
      <c r="F298" s="48"/>
      <c r="G298" s="48"/>
    </row>
    <row r="299" spans="1:7">
      <c r="A299" s="48"/>
      <c r="B299" s="48"/>
      <c r="C299" s="48"/>
      <c r="D299" s="48"/>
      <c r="E299" s="48"/>
      <c r="F299" s="48"/>
      <c r="G299" s="48"/>
    </row>
    <row r="300" spans="1:7">
      <c r="A300" s="48"/>
      <c r="B300" s="48"/>
      <c r="C300" s="48"/>
      <c r="D300" s="48"/>
      <c r="E300" s="48"/>
      <c r="F300" s="48"/>
      <c r="G300" s="48"/>
    </row>
    <row r="301" spans="1:7">
      <c r="A301" s="48"/>
      <c r="B301" s="48"/>
      <c r="C301" s="48"/>
      <c r="D301" s="48"/>
      <c r="E301" s="48"/>
      <c r="F301" s="48"/>
      <c r="G301" s="48"/>
    </row>
    <row r="302" spans="1:7">
      <c r="A302" s="48"/>
      <c r="B302" s="48"/>
      <c r="C302" s="48"/>
      <c r="D302" s="48"/>
      <c r="E302" s="48"/>
      <c r="F302" s="48"/>
      <c r="G302" s="48"/>
    </row>
    <row r="303" spans="1:7">
      <c r="A303" s="48"/>
      <c r="B303" s="48"/>
      <c r="C303" s="48"/>
      <c r="D303" s="48"/>
      <c r="E303" s="48"/>
      <c r="F303" s="48"/>
      <c r="G303" s="48"/>
    </row>
    <row r="304" spans="1:7">
      <c r="A304" s="48"/>
      <c r="B304" s="48"/>
      <c r="C304" s="48"/>
      <c r="D304" s="48"/>
      <c r="E304" s="48"/>
      <c r="F304" s="48"/>
      <c r="G304" s="48"/>
    </row>
    <row r="305" spans="1:7">
      <c r="A305" s="48"/>
      <c r="B305" s="48"/>
      <c r="C305" s="48"/>
      <c r="D305" s="48"/>
      <c r="E305" s="48"/>
      <c r="F305" s="48"/>
      <c r="G305" s="48"/>
    </row>
    <row r="306" spans="1:7">
      <c r="A306" s="48"/>
      <c r="B306" s="48"/>
      <c r="C306" s="48"/>
      <c r="D306" s="48"/>
      <c r="E306" s="48"/>
      <c r="F306" s="48"/>
      <c r="G306" s="48"/>
    </row>
    <row r="307" spans="1:7">
      <c r="A307" s="48"/>
      <c r="B307" s="48"/>
      <c r="C307" s="48"/>
      <c r="D307" s="48"/>
      <c r="E307" s="48"/>
      <c r="F307" s="48"/>
      <c r="G307" s="48"/>
    </row>
    <row r="308" spans="1:7">
      <c r="A308" s="48"/>
      <c r="B308" s="48"/>
      <c r="C308" s="48"/>
      <c r="D308" s="48"/>
      <c r="E308" s="48"/>
      <c r="F308" s="48"/>
      <c r="G308" s="48"/>
    </row>
    <row r="309" spans="1:7">
      <c r="A309" s="48"/>
      <c r="B309" s="48"/>
      <c r="C309" s="48"/>
      <c r="D309" s="48"/>
      <c r="E309" s="48"/>
      <c r="F309" s="48"/>
      <c r="G309" s="48"/>
    </row>
    <row r="310" spans="1:7">
      <c r="A310" s="48"/>
      <c r="B310" s="48"/>
      <c r="C310" s="48"/>
      <c r="D310" s="48"/>
      <c r="E310" s="48"/>
      <c r="F310" s="48"/>
      <c r="G310" s="48"/>
    </row>
    <row r="311" spans="1:7">
      <c r="A311" s="48"/>
      <c r="B311" s="48"/>
      <c r="C311" s="48"/>
      <c r="D311" s="48"/>
      <c r="E311" s="48"/>
      <c r="F311" s="48"/>
      <c r="G311" s="48"/>
    </row>
    <row r="312" spans="1:7">
      <c r="A312" s="48"/>
      <c r="B312" s="48"/>
      <c r="C312" s="48"/>
      <c r="D312" s="48"/>
      <c r="E312" s="48"/>
      <c r="F312" s="48"/>
      <c r="G312" s="48"/>
    </row>
    <row r="313" spans="1:7">
      <c r="A313" s="48"/>
      <c r="B313" s="48"/>
      <c r="C313" s="48"/>
      <c r="D313" s="48"/>
      <c r="E313" s="48"/>
      <c r="F313" s="48"/>
      <c r="G313" s="48"/>
    </row>
    <row r="314" spans="1:7">
      <c r="A314" s="48"/>
      <c r="B314" s="48"/>
      <c r="C314" s="48"/>
      <c r="D314" s="48"/>
      <c r="E314" s="48"/>
      <c r="F314" s="48"/>
      <c r="G314" s="48"/>
    </row>
    <row r="315" spans="1:7">
      <c r="A315" s="48"/>
      <c r="B315" s="48"/>
      <c r="C315" s="48"/>
      <c r="D315" s="48"/>
      <c r="E315" s="48"/>
      <c r="F315" s="48"/>
      <c r="G315" s="48"/>
    </row>
    <row r="316" spans="1:7">
      <c r="A316" s="48"/>
      <c r="B316" s="48"/>
      <c r="C316" s="48"/>
      <c r="D316" s="48"/>
      <c r="E316" s="48"/>
      <c r="F316" s="48"/>
      <c r="G316" s="48"/>
    </row>
    <row r="317" spans="1:7">
      <c r="A317" s="48"/>
      <c r="B317" s="48"/>
      <c r="C317" s="48"/>
      <c r="D317" s="48"/>
      <c r="E317" s="48"/>
      <c r="F317" s="48"/>
      <c r="G317" s="48"/>
    </row>
    <row r="318" spans="1:7">
      <c r="A318" s="48"/>
      <c r="B318" s="48"/>
      <c r="C318" s="48"/>
      <c r="D318" s="48"/>
      <c r="E318" s="48"/>
      <c r="F318" s="48"/>
      <c r="G318" s="48"/>
    </row>
    <row r="319" spans="1:7">
      <c r="A319" s="48"/>
      <c r="B319" s="48"/>
      <c r="C319" s="48"/>
      <c r="D319" s="48"/>
      <c r="E319" s="48"/>
      <c r="F319" s="48"/>
      <c r="G319" s="48"/>
    </row>
    <row r="320" spans="1:7">
      <c r="A320" s="48"/>
      <c r="B320" s="48"/>
      <c r="C320" s="48"/>
      <c r="D320" s="48"/>
      <c r="E320" s="48"/>
      <c r="F320" s="48"/>
      <c r="G320" s="48"/>
    </row>
    <row r="321" spans="1:7">
      <c r="A321" s="48"/>
      <c r="B321" s="48"/>
      <c r="C321" s="48"/>
      <c r="D321" s="48"/>
      <c r="E321" s="48"/>
      <c r="F321" s="48"/>
      <c r="G321" s="48"/>
    </row>
    <row r="322" spans="1:7">
      <c r="A322" s="48"/>
      <c r="B322" s="48"/>
      <c r="C322" s="48"/>
      <c r="D322" s="48"/>
      <c r="E322" s="48"/>
      <c r="F322" s="48"/>
      <c r="G322" s="48"/>
    </row>
    <row r="323" spans="1:7">
      <c r="A323" s="48"/>
      <c r="B323" s="48"/>
      <c r="C323" s="48"/>
      <c r="D323" s="48"/>
      <c r="E323" s="48"/>
      <c r="F323" s="48"/>
      <c r="G323" s="48"/>
    </row>
    <row r="324" spans="1:7">
      <c r="A324" s="48"/>
      <c r="B324" s="48"/>
      <c r="C324" s="48"/>
      <c r="D324" s="48"/>
      <c r="E324" s="48"/>
      <c r="F324" s="48"/>
      <c r="G324" s="48"/>
    </row>
    <row r="325" spans="1:7">
      <c r="A325" s="48"/>
      <c r="B325" s="48"/>
      <c r="C325" s="48"/>
      <c r="D325" s="48"/>
      <c r="E325" s="48"/>
      <c r="F325" s="48"/>
      <c r="G325" s="48"/>
    </row>
    <row r="326" spans="1:7">
      <c r="A326" s="48"/>
      <c r="B326" s="48"/>
      <c r="C326" s="48"/>
      <c r="D326" s="48"/>
      <c r="E326" s="48"/>
      <c r="F326" s="48"/>
      <c r="G326" s="48"/>
    </row>
    <row r="327" spans="1:7">
      <c r="A327" s="48"/>
      <c r="B327" s="48"/>
      <c r="C327" s="48"/>
      <c r="D327" s="48"/>
      <c r="E327" s="48"/>
      <c r="F327" s="48"/>
      <c r="G327" s="48"/>
    </row>
    <row r="328" spans="1:7">
      <c r="A328" s="48"/>
      <c r="B328" s="48"/>
      <c r="C328" s="48"/>
      <c r="D328" s="48"/>
      <c r="E328" s="48"/>
      <c r="F328" s="48"/>
      <c r="G328" s="48"/>
    </row>
    <row r="329" spans="1:7">
      <c r="A329" s="48"/>
      <c r="B329" s="48"/>
      <c r="C329" s="48"/>
      <c r="D329" s="48"/>
      <c r="E329" s="48"/>
      <c r="F329" s="48"/>
      <c r="G329" s="48"/>
    </row>
    <row r="330" spans="1:7">
      <c r="A330" s="48"/>
      <c r="B330" s="48"/>
      <c r="C330" s="48"/>
      <c r="D330" s="48"/>
      <c r="E330" s="48"/>
      <c r="F330" s="48"/>
      <c r="G330" s="48"/>
    </row>
    <row r="331" spans="1:7">
      <c r="A331" s="48"/>
      <c r="B331" s="48"/>
      <c r="C331" s="48"/>
      <c r="D331" s="48"/>
      <c r="E331" s="48"/>
      <c r="F331" s="48"/>
      <c r="G331" s="48"/>
    </row>
    <row r="332" spans="1:7">
      <c r="A332" s="48"/>
      <c r="B332" s="48"/>
      <c r="C332" s="48"/>
      <c r="D332" s="48"/>
      <c r="E332" s="48"/>
      <c r="F332" s="48"/>
      <c r="G332" s="48"/>
    </row>
    <row r="333" spans="1:7">
      <c r="A333" s="48"/>
      <c r="B333" s="48"/>
      <c r="C333" s="48"/>
      <c r="D333" s="48"/>
      <c r="E333" s="48"/>
      <c r="F333" s="48"/>
      <c r="G333" s="48"/>
    </row>
    <row r="334" spans="1:7">
      <c r="A334" s="48"/>
      <c r="B334" s="48"/>
      <c r="C334" s="48"/>
      <c r="D334" s="48"/>
      <c r="E334" s="48"/>
      <c r="F334" s="48"/>
      <c r="G334" s="48"/>
    </row>
    <row r="335" spans="1:7">
      <c r="A335" s="48"/>
      <c r="B335" s="48"/>
      <c r="C335" s="48"/>
      <c r="D335" s="48"/>
      <c r="E335" s="48"/>
      <c r="F335" s="48"/>
      <c r="G335" s="48"/>
    </row>
    <row r="336" spans="1:7">
      <c r="A336" s="48"/>
      <c r="B336" s="48"/>
      <c r="C336" s="48"/>
      <c r="D336" s="48"/>
      <c r="E336" s="48"/>
      <c r="F336" s="48"/>
      <c r="G336" s="48"/>
    </row>
    <row r="337" spans="1:7">
      <c r="A337" s="48"/>
      <c r="B337" s="48"/>
      <c r="C337" s="48"/>
      <c r="D337" s="48"/>
      <c r="E337" s="48"/>
      <c r="F337" s="48"/>
      <c r="G337" s="48"/>
    </row>
    <row r="338" spans="1:7">
      <c r="A338" s="48"/>
      <c r="B338" s="48"/>
      <c r="C338" s="48"/>
      <c r="D338" s="48"/>
      <c r="E338" s="48"/>
      <c r="F338" s="48"/>
      <c r="G338" s="48"/>
    </row>
    <row r="339" spans="1:7">
      <c r="A339" s="48"/>
      <c r="B339" s="48"/>
      <c r="C339" s="48"/>
      <c r="D339" s="48"/>
      <c r="E339" s="48"/>
      <c r="F339" s="48"/>
      <c r="G339" s="48"/>
    </row>
    <row r="340" spans="1:7">
      <c r="A340" s="48"/>
      <c r="B340" s="48"/>
      <c r="C340" s="48"/>
      <c r="D340" s="48"/>
      <c r="E340" s="48"/>
      <c r="F340" s="48"/>
      <c r="G340" s="48"/>
    </row>
    <row r="341" spans="1:7">
      <c r="A341" s="48"/>
      <c r="B341" s="48"/>
      <c r="C341" s="48"/>
      <c r="D341" s="48"/>
      <c r="E341" s="48"/>
      <c r="F341" s="48"/>
      <c r="G341" s="48"/>
    </row>
    <row r="342" spans="1:7">
      <c r="A342" s="48"/>
      <c r="B342" s="48"/>
      <c r="C342" s="48"/>
      <c r="D342" s="48"/>
      <c r="E342" s="48"/>
      <c r="F342" s="48"/>
      <c r="G342" s="48"/>
    </row>
    <row r="343" spans="1:7">
      <c r="A343" s="48"/>
      <c r="B343" s="48"/>
      <c r="C343" s="48"/>
      <c r="D343" s="48"/>
      <c r="E343" s="48"/>
      <c r="F343" s="48"/>
      <c r="G343" s="48"/>
    </row>
    <row r="344" spans="1:7">
      <c r="A344" s="48"/>
      <c r="B344" s="48"/>
      <c r="C344" s="48"/>
      <c r="D344" s="48"/>
      <c r="E344" s="48"/>
      <c r="F344" s="48"/>
      <c r="G344" s="48"/>
    </row>
    <row r="345" spans="1:7">
      <c r="A345" s="48"/>
      <c r="B345" s="48"/>
      <c r="C345" s="48"/>
      <c r="D345" s="48"/>
      <c r="E345" s="48"/>
      <c r="F345" s="48"/>
      <c r="G345" s="48"/>
    </row>
    <row r="346" spans="1:7">
      <c r="A346" s="48"/>
      <c r="B346" s="48"/>
      <c r="C346" s="48"/>
      <c r="D346" s="48"/>
      <c r="E346" s="48"/>
      <c r="F346" s="48"/>
      <c r="G346" s="48"/>
    </row>
    <row r="347" spans="1:7">
      <c r="A347" s="48"/>
      <c r="B347" s="48"/>
      <c r="C347" s="48"/>
      <c r="D347" s="48"/>
      <c r="E347" s="48"/>
      <c r="F347" s="48"/>
      <c r="G347" s="48"/>
    </row>
    <row r="348" spans="1:7">
      <c r="A348" s="48"/>
      <c r="B348" s="48"/>
      <c r="C348" s="48"/>
      <c r="D348" s="48"/>
      <c r="E348" s="48"/>
      <c r="F348" s="48"/>
      <c r="G348" s="48"/>
    </row>
    <row r="349" spans="1:7">
      <c r="A349" s="48"/>
      <c r="B349" s="48"/>
      <c r="C349" s="48"/>
      <c r="D349" s="48"/>
      <c r="E349" s="48"/>
      <c r="F349" s="48"/>
      <c r="G349" s="48"/>
    </row>
    <row r="350" spans="1:7">
      <c r="A350" s="48"/>
      <c r="B350" s="48"/>
      <c r="C350" s="48"/>
      <c r="D350" s="48"/>
      <c r="E350" s="48"/>
      <c r="F350" s="48"/>
      <c r="G350" s="48"/>
    </row>
    <row r="351" spans="1:7">
      <c r="A351" s="48"/>
      <c r="B351" s="48"/>
      <c r="C351" s="48"/>
      <c r="D351" s="48"/>
      <c r="E351" s="48"/>
      <c r="F351" s="48"/>
      <c r="G351" s="48"/>
    </row>
    <row r="352" spans="1:7">
      <c r="A352" s="48"/>
      <c r="B352" s="48"/>
      <c r="C352" s="48"/>
      <c r="D352" s="48"/>
      <c r="E352" s="48"/>
      <c r="F352" s="48"/>
      <c r="G352" s="48"/>
    </row>
    <row r="353" spans="1:7">
      <c r="A353" s="48"/>
      <c r="B353" s="48"/>
      <c r="C353" s="48"/>
      <c r="D353" s="48"/>
      <c r="E353" s="48"/>
      <c r="F353" s="48"/>
      <c r="G353" s="48"/>
    </row>
    <row r="354" spans="1:7">
      <c r="A354" s="48"/>
      <c r="B354" s="48"/>
      <c r="C354" s="48"/>
      <c r="D354" s="48"/>
      <c r="E354" s="48"/>
      <c r="F354" s="48"/>
      <c r="G354" s="48"/>
    </row>
    <row r="355" spans="1:7">
      <c r="A355" s="48"/>
      <c r="B355" s="48"/>
      <c r="C355" s="48"/>
      <c r="D355" s="48"/>
      <c r="E355" s="48"/>
      <c r="F355" s="48"/>
      <c r="G355" s="48"/>
    </row>
    <row r="356" spans="1:7">
      <c r="A356" s="48"/>
      <c r="B356" s="48"/>
      <c r="C356" s="48"/>
      <c r="D356" s="48"/>
      <c r="E356" s="48"/>
      <c r="F356" s="48"/>
      <c r="G356" s="48"/>
    </row>
    <row r="357" spans="1:7">
      <c r="A357" s="48"/>
      <c r="B357" s="48"/>
      <c r="C357" s="48"/>
      <c r="D357" s="48"/>
      <c r="E357" s="48"/>
      <c r="F357" s="48"/>
      <c r="G357" s="48"/>
    </row>
    <row r="358" spans="1:7">
      <c r="A358" s="48"/>
      <c r="B358" s="48"/>
      <c r="C358" s="48"/>
      <c r="D358" s="48"/>
      <c r="E358" s="48"/>
      <c r="F358" s="48"/>
      <c r="G358" s="48"/>
    </row>
    <row r="359" spans="1:7">
      <c r="A359" s="48"/>
      <c r="B359" s="48"/>
      <c r="C359" s="48"/>
      <c r="D359" s="48"/>
      <c r="E359" s="48"/>
      <c r="F359" s="48"/>
      <c r="G359" s="48"/>
    </row>
    <row r="360" spans="1:7">
      <c r="A360" s="48"/>
      <c r="B360" s="48"/>
      <c r="C360" s="48"/>
      <c r="D360" s="48"/>
      <c r="E360" s="48"/>
      <c r="F360" s="48"/>
      <c r="G360" s="48"/>
    </row>
    <row r="361" spans="1:7">
      <c r="A361" s="48"/>
      <c r="B361" s="48"/>
      <c r="C361" s="48"/>
      <c r="D361" s="48"/>
      <c r="E361" s="48"/>
      <c r="F361" s="48"/>
      <c r="G361" s="48"/>
    </row>
    <row r="362" spans="1:7">
      <c r="A362" s="48"/>
      <c r="B362" s="48"/>
      <c r="C362" s="48"/>
      <c r="D362" s="48"/>
      <c r="E362" s="48"/>
      <c r="F362" s="48"/>
      <c r="G362" s="48"/>
    </row>
    <row r="363" spans="1:7">
      <c r="A363" s="48"/>
      <c r="B363" s="48"/>
      <c r="C363" s="48"/>
      <c r="D363" s="48"/>
      <c r="E363" s="48"/>
      <c r="F363" s="48"/>
      <c r="G363" s="48"/>
    </row>
    <row r="364" spans="1:7">
      <c r="A364" s="48"/>
      <c r="B364" s="48"/>
      <c r="C364" s="48"/>
      <c r="D364" s="48"/>
      <c r="E364" s="48"/>
      <c r="F364" s="48"/>
      <c r="G364" s="48"/>
    </row>
    <row r="365" spans="1:7">
      <c r="A365" s="48"/>
      <c r="B365" s="48"/>
      <c r="C365" s="48"/>
      <c r="D365" s="48"/>
      <c r="E365" s="48"/>
      <c r="F365" s="48"/>
      <c r="G365" s="48"/>
    </row>
    <row r="366" spans="1:7">
      <c r="A366" s="48"/>
      <c r="B366" s="48"/>
      <c r="C366" s="48"/>
      <c r="D366" s="48"/>
      <c r="E366" s="48"/>
      <c r="F366" s="48"/>
      <c r="G366" s="48"/>
    </row>
    <row r="367" spans="1:7">
      <c r="A367" s="48"/>
      <c r="B367" s="48"/>
      <c r="C367" s="48"/>
      <c r="D367" s="48"/>
      <c r="E367" s="48"/>
      <c r="F367" s="48"/>
      <c r="G367" s="48"/>
    </row>
    <row r="368" spans="1:7">
      <c r="A368" s="48"/>
      <c r="B368" s="48"/>
      <c r="C368" s="48"/>
      <c r="D368" s="48"/>
      <c r="E368" s="48"/>
      <c r="F368" s="48"/>
      <c r="G368" s="48"/>
    </row>
    <row r="369" spans="1:7">
      <c r="A369" s="48"/>
      <c r="B369" s="48"/>
      <c r="C369" s="48"/>
      <c r="D369" s="48"/>
      <c r="E369" s="48"/>
      <c r="F369" s="48"/>
      <c r="G369" s="48"/>
    </row>
    <row r="370" spans="1:7">
      <c r="A370" s="48"/>
      <c r="B370" s="48"/>
      <c r="C370" s="48"/>
      <c r="D370" s="48"/>
      <c r="E370" s="48"/>
      <c r="F370" s="48"/>
      <c r="G370" s="48"/>
    </row>
    <row r="371" spans="1:7">
      <c r="A371" s="48"/>
      <c r="B371" s="48"/>
      <c r="C371" s="48"/>
      <c r="D371" s="48"/>
      <c r="E371" s="48"/>
      <c r="F371" s="48"/>
      <c r="G371" s="48"/>
    </row>
    <row r="372" spans="1:7">
      <c r="A372" s="48"/>
      <c r="B372" s="48"/>
      <c r="C372" s="48"/>
      <c r="D372" s="48"/>
      <c r="E372" s="48"/>
      <c r="F372" s="48"/>
      <c r="G372" s="48"/>
    </row>
    <row r="373" spans="1:7">
      <c r="A373" s="48"/>
      <c r="B373" s="48"/>
      <c r="C373" s="48"/>
      <c r="D373" s="48"/>
      <c r="E373" s="48"/>
      <c r="F373" s="48"/>
      <c r="G373" s="48"/>
    </row>
    <row r="374" spans="1:7">
      <c r="A374" s="48"/>
      <c r="B374" s="48"/>
      <c r="C374" s="48"/>
      <c r="D374" s="48"/>
      <c r="E374" s="48"/>
      <c r="F374" s="48"/>
      <c r="G374" s="48"/>
    </row>
    <row r="375" spans="1:7">
      <c r="A375" s="48"/>
      <c r="B375" s="48"/>
      <c r="C375" s="48"/>
      <c r="D375" s="48"/>
      <c r="E375" s="48"/>
      <c r="F375" s="48"/>
      <c r="G375" s="48"/>
    </row>
    <row r="376" spans="1:7">
      <c r="A376" s="48"/>
      <c r="B376" s="48"/>
      <c r="C376" s="48"/>
      <c r="D376" s="48"/>
      <c r="E376" s="48"/>
      <c r="F376" s="48"/>
      <c r="G376" s="48"/>
    </row>
    <row r="377" spans="1:7">
      <c r="A377" s="48"/>
      <c r="B377" s="48"/>
      <c r="C377" s="48"/>
      <c r="D377" s="48"/>
      <c r="E377" s="48"/>
      <c r="F377" s="48"/>
      <c r="G377" s="48"/>
    </row>
    <row r="378" spans="1:7">
      <c r="A378" s="48"/>
      <c r="B378" s="48"/>
      <c r="C378" s="48"/>
      <c r="D378" s="48"/>
      <c r="E378" s="48"/>
      <c r="F378" s="48"/>
      <c r="G378" s="48"/>
    </row>
    <row r="379" spans="1:7">
      <c r="A379" s="48"/>
      <c r="B379" s="48"/>
      <c r="C379" s="48"/>
      <c r="D379" s="48"/>
      <c r="E379" s="48"/>
      <c r="F379" s="48"/>
      <c r="G379" s="48"/>
    </row>
    <row r="380" spans="1:7">
      <c r="A380" s="48"/>
      <c r="B380" s="48"/>
      <c r="C380" s="48"/>
      <c r="D380" s="48"/>
      <c r="E380" s="48"/>
      <c r="F380" s="48"/>
      <c r="G380" s="48"/>
    </row>
    <row r="381" spans="1:7">
      <c r="A381" s="48"/>
      <c r="B381" s="48"/>
      <c r="C381" s="48"/>
      <c r="D381" s="48"/>
      <c r="E381" s="48"/>
      <c r="F381" s="48"/>
      <c r="G381" s="48"/>
    </row>
    <row r="382" spans="1:7">
      <c r="A382" s="48"/>
      <c r="B382" s="48"/>
      <c r="C382" s="48"/>
      <c r="D382" s="48"/>
      <c r="E382" s="48"/>
      <c r="F382" s="48"/>
      <c r="G382" s="48"/>
    </row>
    <row r="383" spans="1:7">
      <c r="A383" s="48"/>
      <c r="B383" s="48"/>
      <c r="C383" s="48"/>
      <c r="D383" s="48"/>
      <c r="E383" s="48"/>
      <c r="F383" s="48"/>
      <c r="G383" s="48"/>
    </row>
    <row r="384" spans="1:7">
      <c r="A384" s="48"/>
      <c r="B384" s="48"/>
      <c r="C384" s="48"/>
      <c r="D384" s="48"/>
      <c r="E384" s="48"/>
      <c r="F384" s="48"/>
      <c r="G384" s="48"/>
    </row>
    <row r="385" spans="1:7">
      <c r="A385" s="48"/>
      <c r="B385" s="48"/>
      <c r="C385" s="48"/>
      <c r="D385" s="48"/>
      <c r="E385" s="48"/>
      <c r="F385" s="48"/>
      <c r="G385" s="48"/>
    </row>
    <row r="386" spans="1:7">
      <c r="A386" s="48"/>
      <c r="B386" s="48"/>
      <c r="C386" s="48"/>
      <c r="D386" s="48"/>
      <c r="E386" s="48"/>
      <c r="F386" s="48"/>
      <c r="G386" s="48"/>
    </row>
    <row r="387" spans="1:7">
      <c r="A387" s="48"/>
      <c r="B387" s="48"/>
      <c r="C387" s="48"/>
      <c r="D387" s="48"/>
      <c r="E387" s="48"/>
      <c r="F387" s="48"/>
      <c r="G387" s="48"/>
    </row>
    <row r="388" spans="1:7">
      <c r="A388" s="48"/>
      <c r="B388" s="48"/>
      <c r="C388" s="48"/>
      <c r="D388" s="48"/>
      <c r="E388" s="48"/>
      <c r="F388" s="48"/>
      <c r="G388" s="48"/>
    </row>
    <row r="389" spans="1:7">
      <c r="A389" s="48"/>
      <c r="B389" s="48"/>
      <c r="C389" s="48"/>
      <c r="D389" s="48"/>
      <c r="E389" s="48"/>
      <c r="F389" s="48"/>
      <c r="G389" s="48"/>
    </row>
    <row r="390" spans="1:7">
      <c r="A390" s="48"/>
      <c r="B390" s="48"/>
      <c r="C390" s="48"/>
      <c r="D390" s="48"/>
      <c r="E390" s="48"/>
      <c r="F390" s="48"/>
      <c r="G390" s="48"/>
    </row>
    <row r="391" spans="1:7">
      <c r="A391" s="48"/>
      <c r="B391" s="48"/>
      <c r="C391" s="48"/>
      <c r="D391" s="48"/>
      <c r="E391" s="48"/>
      <c r="F391" s="48"/>
      <c r="G391" s="48"/>
    </row>
    <row r="392" spans="1:7">
      <c r="A392" s="48"/>
      <c r="B392" s="48"/>
      <c r="C392" s="48"/>
      <c r="D392" s="48"/>
      <c r="E392" s="48"/>
      <c r="F392" s="48"/>
      <c r="G392" s="48"/>
    </row>
    <row r="393" spans="1:7">
      <c r="A393" s="48"/>
      <c r="B393" s="48"/>
      <c r="C393" s="48"/>
      <c r="D393" s="48"/>
      <c r="E393" s="48"/>
      <c r="F393" s="48"/>
      <c r="G393" s="48"/>
    </row>
    <row r="394" spans="1:7">
      <c r="A394" s="48"/>
      <c r="B394" s="48"/>
      <c r="C394" s="48"/>
      <c r="D394" s="48"/>
      <c r="E394" s="48"/>
      <c r="F394" s="48"/>
      <c r="G394" s="48"/>
    </row>
    <row r="395" spans="1:7">
      <c r="A395" s="48"/>
      <c r="B395" s="48"/>
      <c r="C395" s="48"/>
      <c r="D395" s="48"/>
      <c r="E395" s="48"/>
      <c r="F395" s="48"/>
      <c r="G395" s="48"/>
    </row>
    <row r="396" spans="1:7">
      <c r="A396" s="48"/>
      <c r="B396" s="48"/>
      <c r="C396" s="48"/>
      <c r="D396" s="48"/>
      <c r="E396" s="48"/>
      <c r="F396" s="48"/>
      <c r="G396" s="48"/>
    </row>
    <row r="397" spans="1:7">
      <c r="A397" s="48"/>
      <c r="B397" s="48"/>
      <c r="C397" s="48"/>
      <c r="D397" s="48"/>
      <c r="E397" s="48"/>
      <c r="F397" s="48"/>
      <c r="G397" s="48"/>
    </row>
    <row r="398" spans="1:7">
      <c r="A398" s="48"/>
      <c r="B398" s="48"/>
      <c r="C398" s="48"/>
      <c r="D398" s="48"/>
      <c r="E398" s="48"/>
      <c r="F398" s="48"/>
      <c r="G398" s="48"/>
    </row>
    <row r="399" spans="1:7">
      <c r="A399" s="48"/>
      <c r="B399" s="48"/>
      <c r="C399" s="48"/>
      <c r="D399" s="48"/>
      <c r="E399" s="48"/>
      <c r="F399" s="48"/>
      <c r="G399" s="48"/>
    </row>
    <row r="400" spans="1:7">
      <c r="A400" s="48"/>
      <c r="B400" s="48"/>
      <c r="C400" s="48"/>
      <c r="D400" s="48"/>
      <c r="E400" s="48"/>
      <c r="F400" s="48"/>
      <c r="G400" s="48"/>
    </row>
    <row r="401" spans="1:7">
      <c r="A401" s="48"/>
      <c r="B401" s="48"/>
      <c r="C401" s="48"/>
      <c r="D401" s="48"/>
      <c r="E401" s="48"/>
      <c r="F401" s="48"/>
      <c r="G401" s="48"/>
    </row>
    <row r="402" spans="1:7">
      <c r="A402" s="48"/>
      <c r="B402" s="48"/>
      <c r="C402" s="48"/>
      <c r="D402" s="48"/>
      <c r="E402" s="48"/>
      <c r="F402" s="48"/>
      <c r="G402" s="48"/>
    </row>
    <row r="403" spans="1:7">
      <c r="A403" s="48"/>
      <c r="B403" s="48"/>
      <c r="C403" s="48"/>
      <c r="D403" s="48"/>
      <c r="E403" s="48"/>
      <c r="F403" s="48"/>
      <c r="G403" s="48"/>
    </row>
    <row r="404" spans="1:7">
      <c r="A404" s="48"/>
      <c r="B404" s="48"/>
      <c r="C404" s="48"/>
      <c r="D404" s="48"/>
      <c r="E404" s="48"/>
      <c r="F404" s="48"/>
      <c r="G404" s="48"/>
    </row>
    <row r="405" spans="1:7">
      <c r="A405" s="48"/>
      <c r="B405" s="48"/>
      <c r="C405" s="48"/>
      <c r="D405" s="48"/>
      <c r="E405" s="48"/>
      <c r="F405" s="48"/>
      <c r="G405" s="48"/>
    </row>
    <row r="406" spans="1:7">
      <c r="A406" s="48"/>
      <c r="B406" s="48"/>
      <c r="C406" s="48"/>
      <c r="D406" s="48"/>
      <c r="E406" s="48"/>
      <c r="F406" s="48"/>
      <c r="G406" s="48"/>
    </row>
    <row r="407" spans="1:7">
      <c r="A407" s="48"/>
      <c r="B407" s="48"/>
      <c r="C407" s="48"/>
      <c r="D407" s="48"/>
      <c r="E407" s="48"/>
      <c r="F407" s="48"/>
      <c r="G407" s="48"/>
    </row>
    <row r="408" spans="1:7">
      <c r="A408" s="48"/>
      <c r="B408" s="48"/>
      <c r="C408" s="48"/>
      <c r="D408" s="48"/>
      <c r="E408" s="48"/>
      <c r="F408" s="48"/>
      <c r="G408" s="48"/>
    </row>
    <row r="409" spans="1:7">
      <c r="A409" s="48"/>
      <c r="B409" s="48"/>
      <c r="C409" s="48"/>
      <c r="D409" s="48"/>
      <c r="E409" s="48"/>
      <c r="F409" s="48"/>
      <c r="G409" s="48"/>
    </row>
    <row r="410" spans="1:7">
      <c r="A410" s="48"/>
      <c r="B410" s="48"/>
      <c r="C410" s="48"/>
      <c r="D410" s="48"/>
      <c r="E410" s="48"/>
      <c r="F410" s="48"/>
      <c r="G410" s="48"/>
    </row>
    <row r="411" spans="1:7">
      <c r="A411" s="48"/>
      <c r="B411" s="48"/>
      <c r="C411" s="48"/>
      <c r="D411" s="48"/>
      <c r="E411" s="48"/>
      <c r="F411" s="48"/>
      <c r="G411" s="48"/>
    </row>
    <row r="412" spans="1:7">
      <c r="A412" s="48"/>
      <c r="B412" s="48"/>
      <c r="C412" s="48"/>
      <c r="D412" s="48"/>
      <c r="E412" s="48"/>
      <c r="F412" s="48"/>
      <c r="G412" s="48"/>
    </row>
    <row r="413" spans="1:7">
      <c r="A413" s="48"/>
      <c r="B413" s="48"/>
      <c r="C413" s="48"/>
      <c r="D413" s="48"/>
      <c r="E413" s="48"/>
      <c r="F413" s="48"/>
      <c r="G413" s="48"/>
    </row>
    <row r="414" spans="1:7">
      <c r="A414" s="48"/>
      <c r="B414" s="48"/>
      <c r="C414" s="48"/>
      <c r="D414" s="48"/>
      <c r="E414" s="48"/>
      <c r="F414" s="48"/>
      <c r="G414" s="48"/>
    </row>
    <row r="415" spans="1:7">
      <c r="A415" s="48"/>
      <c r="B415" s="48"/>
      <c r="C415" s="48"/>
      <c r="D415" s="48"/>
      <c r="E415" s="48"/>
      <c r="F415" s="48"/>
      <c r="G415" s="48"/>
    </row>
    <row r="416" spans="1:7">
      <c r="A416" s="48"/>
      <c r="B416" s="48"/>
      <c r="C416" s="48"/>
      <c r="D416" s="48"/>
      <c r="E416" s="48"/>
      <c r="F416" s="48"/>
      <c r="G416" s="48"/>
    </row>
    <row r="417" spans="1:7">
      <c r="A417" s="48"/>
      <c r="B417" s="48"/>
      <c r="C417" s="48"/>
      <c r="D417" s="48"/>
      <c r="E417" s="48"/>
      <c r="F417" s="48"/>
      <c r="G417" s="48"/>
    </row>
    <row r="418" spans="1:7">
      <c r="A418" s="48"/>
      <c r="B418" s="48"/>
      <c r="C418" s="48"/>
      <c r="D418" s="48"/>
      <c r="E418" s="48"/>
      <c r="F418" s="48"/>
      <c r="G418" s="48"/>
    </row>
    <row r="419" spans="1:7">
      <c r="A419" s="48"/>
      <c r="B419" s="48"/>
      <c r="C419" s="48"/>
      <c r="D419" s="48"/>
      <c r="E419" s="48"/>
      <c r="F419" s="48"/>
      <c r="G419" s="48"/>
    </row>
    <row r="420" spans="1:7">
      <c r="A420" s="48"/>
      <c r="B420" s="48"/>
      <c r="C420" s="48"/>
      <c r="D420" s="48"/>
      <c r="E420" s="48"/>
      <c r="F420" s="48"/>
      <c r="G420" s="48"/>
    </row>
    <row r="421" spans="1:7">
      <c r="A421" s="48"/>
      <c r="B421" s="48"/>
      <c r="C421" s="48"/>
      <c r="D421" s="48"/>
      <c r="E421" s="48"/>
      <c r="F421" s="48"/>
      <c r="G421" s="48"/>
    </row>
    <row r="422" spans="1:7">
      <c r="A422" s="48"/>
      <c r="B422" s="48"/>
      <c r="C422" s="48"/>
      <c r="D422" s="48"/>
      <c r="E422" s="48"/>
      <c r="F422" s="48"/>
      <c r="G422" s="48"/>
    </row>
    <row r="423" spans="1:7">
      <c r="A423" s="48"/>
      <c r="B423" s="48"/>
      <c r="C423" s="48"/>
      <c r="D423" s="48"/>
      <c r="E423" s="48"/>
      <c r="F423" s="48"/>
      <c r="G423" s="48"/>
    </row>
    <row r="424" spans="1:7">
      <c r="A424" s="48"/>
      <c r="B424" s="48"/>
      <c r="C424" s="48"/>
      <c r="D424" s="48"/>
      <c r="E424" s="48"/>
      <c r="F424" s="48"/>
      <c r="G424" s="48"/>
    </row>
    <row r="425" spans="1:7">
      <c r="A425" s="48"/>
      <c r="B425" s="48"/>
      <c r="C425" s="48"/>
      <c r="D425" s="48"/>
      <c r="E425" s="48"/>
      <c r="F425" s="48"/>
      <c r="G425" s="48"/>
    </row>
    <row r="426" spans="1:7">
      <c r="A426" s="48"/>
      <c r="B426" s="48"/>
      <c r="C426" s="48"/>
      <c r="D426" s="48"/>
      <c r="E426" s="48"/>
      <c r="F426" s="48"/>
      <c r="G426" s="48"/>
    </row>
    <row r="427" spans="1:7">
      <c r="A427" s="48"/>
      <c r="B427" s="48"/>
      <c r="C427" s="48"/>
      <c r="D427" s="48"/>
      <c r="E427" s="48"/>
      <c r="F427" s="48"/>
      <c r="G427" s="48"/>
    </row>
    <row r="428" spans="1:7">
      <c r="A428" s="48"/>
      <c r="B428" s="48"/>
      <c r="C428" s="48"/>
      <c r="D428" s="48"/>
      <c r="E428" s="48"/>
      <c r="F428" s="48"/>
      <c r="G428" s="48"/>
    </row>
    <row r="429" spans="1:7">
      <c r="A429" s="48"/>
      <c r="B429" s="48"/>
      <c r="C429" s="48"/>
      <c r="D429" s="48"/>
      <c r="E429" s="48"/>
      <c r="F429" s="48"/>
      <c r="G429" s="48"/>
    </row>
    <row r="430" spans="1:7">
      <c r="A430" s="48"/>
      <c r="B430" s="48"/>
      <c r="C430" s="48"/>
      <c r="D430" s="48"/>
      <c r="E430" s="48"/>
      <c r="F430" s="48"/>
      <c r="G430" s="48"/>
    </row>
    <row r="431" spans="1:7">
      <c r="A431" s="48"/>
      <c r="B431" s="48"/>
      <c r="C431" s="48"/>
      <c r="D431" s="48"/>
      <c r="E431" s="48"/>
      <c r="F431" s="48"/>
      <c r="G431" s="48"/>
    </row>
    <row r="432" spans="1:7">
      <c r="A432" s="48"/>
      <c r="B432" s="48"/>
      <c r="C432" s="48"/>
      <c r="D432" s="48"/>
      <c r="E432" s="48"/>
      <c r="F432" s="48"/>
      <c r="G432" s="48"/>
    </row>
    <row r="433" spans="1:7">
      <c r="A433" s="48"/>
      <c r="B433" s="48"/>
      <c r="C433" s="48"/>
      <c r="D433" s="48"/>
      <c r="E433" s="48"/>
      <c r="F433" s="48"/>
      <c r="G433" s="48"/>
    </row>
    <row r="434" spans="1:7">
      <c r="A434" s="48"/>
      <c r="B434" s="48"/>
      <c r="C434" s="48"/>
      <c r="D434" s="48"/>
      <c r="E434" s="48"/>
      <c r="F434" s="48"/>
      <c r="G434" s="48"/>
    </row>
    <row r="435" spans="1:7">
      <c r="A435" s="48"/>
      <c r="B435" s="48"/>
      <c r="C435" s="48"/>
      <c r="D435" s="48"/>
      <c r="E435" s="48"/>
      <c r="F435" s="48"/>
      <c r="G435" s="48"/>
    </row>
    <row r="436" spans="1:7">
      <c r="A436" s="48"/>
      <c r="B436" s="48"/>
      <c r="C436" s="48"/>
      <c r="D436" s="48"/>
      <c r="E436" s="48"/>
      <c r="F436" s="48"/>
      <c r="G436" s="48"/>
    </row>
    <row r="437" spans="1:7">
      <c r="A437" s="48"/>
      <c r="B437" s="48"/>
      <c r="C437" s="48"/>
      <c r="D437" s="48"/>
      <c r="E437" s="48"/>
      <c r="F437" s="48"/>
      <c r="G437" s="48"/>
    </row>
    <row r="438" spans="1:7">
      <c r="A438" s="48"/>
      <c r="B438" s="48"/>
      <c r="C438" s="48"/>
      <c r="D438" s="48"/>
      <c r="E438" s="48"/>
      <c r="F438" s="48"/>
      <c r="G438" s="48"/>
    </row>
    <row r="439" spans="1:7">
      <c r="A439" s="48"/>
      <c r="B439" s="48"/>
      <c r="C439" s="48"/>
      <c r="D439" s="48"/>
      <c r="E439" s="48"/>
      <c r="F439" s="48"/>
      <c r="G439" s="48"/>
    </row>
    <row r="440" spans="1:7">
      <c r="A440" s="48"/>
      <c r="B440" s="48"/>
      <c r="C440" s="48"/>
      <c r="D440" s="48"/>
      <c r="E440" s="48"/>
      <c r="F440" s="48"/>
      <c r="G440" s="48"/>
    </row>
    <row r="441" spans="1:7">
      <c r="A441" s="48"/>
      <c r="B441" s="48"/>
      <c r="C441" s="48"/>
      <c r="D441" s="48"/>
      <c r="E441" s="48"/>
      <c r="F441" s="48"/>
      <c r="G441" s="48"/>
    </row>
    <row r="442" spans="1:7">
      <c r="A442" s="48"/>
      <c r="B442" s="48"/>
      <c r="C442" s="48"/>
      <c r="D442" s="48"/>
      <c r="E442" s="48"/>
      <c r="F442" s="48"/>
      <c r="G442" s="48"/>
    </row>
    <row r="443" spans="1:7">
      <c r="A443" s="48"/>
      <c r="B443" s="48"/>
      <c r="C443" s="48"/>
      <c r="D443" s="48"/>
      <c r="E443" s="48"/>
      <c r="F443" s="48"/>
      <c r="G443" s="48"/>
    </row>
    <row r="444" spans="1:7">
      <c r="A444" s="48"/>
      <c r="B444" s="48"/>
      <c r="C444" s="48"/>
      <c r="D444" s="48"/>
      <c r="E444" s="48"/>
      <c r="F444" s="48"/>
      <c r="G444" s="48"/>
    </row>
    <row r="445" spans="1:7">
      <c r="A445" s="48"/>
      <c r="B445" s="48"/>
      <c r="C445" s="48"/>
      <c r="D445" s="48"/>
      <c r="E445" s="48"/>
      <c r="F445" s="48"/>
      <c r="G445" s="48"/>
    </row>
    <row r="446" spans="1:7">
      <c r="A446" s="48"/>
      <c r="B446" s="48"/>
      <c r="C446" s="48"/>
      <c r="D446" s="48"/>
      <c r="E446" s="48"/>
      <c r="F446" s="48"/>
      <c r="G446" s="48"/>
    </row>
    <row r="447" spans="1:7">
      <c r="A447" s="48"/>
      <c r="B447" s="48"/>
      <c r="C447" s="48"/>
      <c r="D447" s="48"/>
      <c r="E447" s="48"/>
      <c r="F447" s="48"/>
      <c r="G447" s="48"/>
    </row>
    <row r="448" spans="1:7">
      <c r="A448" s="48"/>
      <c r="B448" s="48"/>
      <c r="C448" s="48"/>
      <c r="D448" s="48"/>
      <c r="E448" s="48"/>
      <c r="F448" s="48"/>
      <c r="G448" s="48"/>
    </row>
    <row r="449" spans="1:7">
      <c r="A449" s="48"/>
      <c r="B449" s="48"/>
      <c r="C449" s="48"/>
      <c r="D449" s="48"/>
      <c r="E449" s="48"/>
      <c r="F449" s="48"/>
      <c r="G449" s="48"/>
    </row>
    <row r="450" spans="1:7">
      <c r="A450" s="48"/>
      <c r="B450" s="48"/>
      <c r="C450" s="48"/>
      <c r="D450" s="48"/>
      <c r="E450" s="48"/>
      <c r="F450" s="48"/>
      <c r="G450" s="48"/>
    </row>
    <row r="451" spans="1:7">
      <c r="A451" s="48"/>
      <c r="B451" s="48"/>
      <c r="C451" s="48"/>
      <c r="D451" s="48"/>
      <c r="E451" s="48"/>
      <c r="F451" s="48"/>
      <c r="G451" s="48"/>
    </row>
    <row r="452" spans="1:7">
      <c r="A452" s="48"/>
      <c r="B452" s="48"/>
      <c r="C452" s="48"/>
      <c r="D452" s="48"/>
      <c r="E452" s="48"/>
      <c r="F452" s="48"/>
      <c r="G452" s="48"/>
    </row>
    <row r="453" spans="1:7">
      <c r="A453" s="48"/>
      <c r="B453" s="48"/>
      <c r="C453" s="48"/>
      <c r="D453" s="48"/>
      <c r="E453" s="48"/>
      <c r="F453" s="48"/>
      <c r="G453" s="48"/>
    </row>
    <row r="454" spans="1:7">
      <c r="A454" s="48"/>
      <c r="B454" s="48"/>
      <c r="C454" s="48"/>
      <c r="D454" s="48"/>
      <c r="E454" s="48"/>
      <c r="F454" s="48"/>
      <c r="G454" s="48"/>
    </row>
    <row r="455" spans="1:7">
      <c r="A455" s="48"/>
      <c r="B455" s="48"/>
      <c r="C455" s="48"/>
      <c r="D455" s="48"/>
      <c r="E455" s="48"/>
      <c r="F455" s="48"/>
      <c r="G455" s="48"/>
    </row>
    <row r="456" spans="1:7">
      <c r="A456" s="48"/>
      <c r="B456" s="48"/>
      <c r="C456" s="48"/>
      <c r="D456" s="48"/>
      <c r="E456" s="48"/>
      <c r="F456" s="48"/>
      <c r="G456" s="48"/>
    </row>
    <row r="457" spans="1:7">
      <c r="A457" s="48"/>
      <c r="B457" s="48"/>
      <c r="C457" s="48"/>
      <c r="D457" s="48"/>
      <c r="E457" s="48"/>
      <c r="F457" s="48"/>
      <c r="G457" s="48"/>
    </row>
    <row r="458" spans="1:7">
      <c r="A458" s="48"/>
      <c r="B458" s="48"/>
      <c r="C458" s="48"/>
      <c r="D458" s="48"/>
      <c r="E458" s="48"/>
      <c r="F458" s="48"/>
      <c r="G458" s="48"/>
    </row>
    <row r="459" spans="1:7">
      <c r="A459" s="48"/>
      <c r="B459" s="48"/>
      <c r="C459" s="48"/>
      <c r="D459" s="48"/>
      <c r="E459" s="48"/>
      <c r="F459" s="48"/>
      <c r="G459" s="48"/>
    </row>
    <row r="460" spans="1:7">
      <c r="A460" s="48"/>
      <c r="B460" s="48"/>
      <c r="C460" s="48"/>
      <c r="D460" s="48"/>
      <c r="E460" s="48"/>
      <c r="F460" s="48"/>
      <c r="G460" s="48"/>
    </row>
    <row r="461" spans="1:7">
      <c r="A461" s="48"/>
      <c r="B461" s="48"/>
      <c r="C461" s="48"/>
      <c r="D461" s="48"/>
      <c r="E461" s="48"/>
      <c r="F461" s="48"/>
      <c r="G461" s="48"/>
    </row>
    <row r="462" spans="1:7">
      <c r="A462" s="48"/>
      <c r="B462" s="48"/>
      <c r="C462" s="48"/>
      <c r="D462" s="48"/>
      <c r="E462" s="48"/>
      <c r="F462" s="48"/>
      <c r="G462" s="48"/>
    </row>
    <row r="463" spans="1:7">
      <c r="A463" s="48"/>
      <c r="B463" s="48"/>
      <c r="C463" s="48"/>
      <c r="D463" s="48"/>
      <c r="E463" s="48"/>
      <c r="F463" s="48"/>
      <c r="G463" s="48"/>
    </row>
    <row r="464" spans="1:7">
      <c r="A464" s="48"/>
      <c r="B464" s="48"/>
      <c r="C464" s="48"/>
      <c r="D464" s="48"/>
      <c r="E464" s="48"/>
      <c r="F464" s="48"/>
      <c r="G464" s="48"/>
    </row>
    <row r="465" spans="1:7">
      <c r="A465" s="48"/>
      <c r="B465" s="48"/>
      <c r="C465" s="48"/>
      <c r="D465" s="48"/>
      <c r="E465" s="48"/>
      <c r="F465" s="48"/>
      <c r="G465" s="48"/>
    </row>
    <row r="466" spans="1:7">
      <c r="A466" s="48"/>
      <c r="B466" s="48"/>
      <c r="C466" s="48"/>
      <c r="D466" s="48"/>
      <c r="E466" s="48"/>
      <c r="F466" s="48"/>
      <c r="G466" s="48"/>
    </row>
    <row r="467" spans="1:7">
      <c r="A467" s="48"/>
      <c r="B467" s="48"/>
      <c r="C467" s="48"/>
      <c r="D467" s="48"/>
      <c r="E467" s="48"/>
      <c r="F467" s="48"/>
      <c r="G467" s="48"/>
    </row>
    <row r="468" spans="1:7">
      <c r="A468" s="48"/>
      <c r="B468" s="48"/>
      <c r="C468" s="48"/>
      <c r="D468" s="48"/>
      <c r="E468" s="48"/>
      <c r="F468" s="48"/>
      <c r="G468" s="48"/>
    </row>
    <row r="469" spans="1:7">
      <c r="A469" s="48"/>
      <c r="B469" s="48"/>
      <c r="C469" s="48"/>
      <c r="D469" s="48"/>
      <c r="E469" s="48"/>
      <c r="F469" s="48"/>
      <c r="G469" s="48"/>
    </row>
    <row r="470" spans="1:7">
      <c r="A470" s="48"/>
      <c r="B470" s="48"/>
      <c r="C470" s="48"/>
      <c r="D470" s="48"/>
      <c r="E470" s="48"/>
      <c r="F470" s="48"/>
      <c r="G470" s="48"/>
    </row>
    <row r="471" spans="1:7">
      <c r="A471" s="48"/>
      <c r="B471" s="48"/>
      <c r="C471" s="48"/>
      <c r="D471" s="48"/>
      <c r="E471" s="48"/>
      <c r="F471" s="48"/>
      <c r="G471" s="48"/>
    </row>
    <row r="472" spans="1:7">
      <c r="A472" s="48"/>
      <c r="B472" s="48"/>
      <c r="C472" s="48"/>
      <c r="D472" s="48"/>
      <c r="E472" s="48"/>
      <c r="F472" s="48"/>
      <c r="G472" s="48"/>
    </row>
    <row r="473" spans="1:7">
      <c r="A473" s="48"/>
      <c r="B473" s="48"/>
      <c r="C473" s="48"/>
      <c r="D473" s="48"/>
      <c r="E473" s="48"/>
      <c r="F473" s="48"/>
      <c r="G473" s="48"/>
    </row>
    <row r="474" spans="1:7">
      <c r="A474" s="48"/>
      <c r="B474" s="48"/>
      <c r="C474" s="48"/>
      <c r="D474" s="48"/>
      <c r="E474" s="48"/>
      <c r="F474" s="48"/>
      <c r="G474" s="48"/>
    </row>
    <row r="475" spans="1:7">
      <c r="A475" s="48"/>
      <c r="B475" s="48"/>
      <c r="C475" s="48"/>
      <c r="D475" s="48"/>
      <c r="E475" s="48"/>
      <c r="F475" s="48"/>
      <c r="G475" s="48"/>
    </row>
    <row r="476" spans="1:7">
      <c r="A476" s="48"/>
      <c r="B476" s="48"/>
      <c r="C476" s="48"/>
      <c r="D476" s="48"/>
      <c r="E476" s="48"/>
      <c r="F476" s="48"/>
      <c r="G476" s="48"/>
    </row>
    <row r="477" spans="1:7">
      <c r="A477" s="48"/>
      <c r="B477" s="48"/>
      <c r="C477" s="48"/>
      <c r="D477" s="48"/>
      <c r="E477" s="48"/>
      <c r="F477" s="48"/>
      <c r="G477" s="48"/>
    </row>
    <row r="478" spans="1:7">
      <c r="A478" s="48"/>
      <c r="B478" s="48"/>
      <c r="C478" s="48"/>
      <c r="D478" s="48"/>
      <c r="E478" s="48"/>
      <c r="F478" s="48"/>
      <c r="G478" s="48"/>
    </row>
    <row r="479" spans="1:7">
      <c r="A479" s="48"/>
      <c r="B479" s="48"/>
      <c r="C479" s="48"/>
      <c r="D479" s="48"/>
      <c r="E479" s="48"/>
      <c r="F479" s="48"/>
      <c r="G479" s="48"/>
    </row>
    <row r="480" spans="1:7">
      <c r="A480" s="48"/>
      <c r="B480" s="48"/>
      <c r="C480" s="48"/>
      <c r="D480" s="48"/>
      <c r="E480" s="48"/>
      <c r="F480" s="48"/>
      <c r="G480" s="48"/>
    </row>
    <row r="481" spans="1:7">
      <c r="A481" s="48"/>
      <c r="B481" s="48"/>
      <c r="C481" s="48"/>
      <c r="D481" s="48"/>
      <c r="E481" s="48"/>
      <c r="F481" s="48"/>
      <c r="G481" s="48"/>
    </row>
    <row r="482" spans="1:7">
      <c r="A482" s="48"/>
      <c r="B482" s="48"/>
      <c r="C482" s="48"/>
      <c r="D482" s="48"/>
      <c r="E482" s="48"/>
      <c r="F482" s="48"/>
      <c r="G482" s="48"/>
    </row>
    <row r="483" spans="1:7">
      <c r="A483" s="48"/>
      <c r="B483" s="48"/>
      <c r="C483" s="48"/>
      <c r="D483" s="48"/>
      <c r="E483" s="48"/>
      <c r="F483" s="48"/>
      <c r="G483" s="48"/>
    </row>
    <row r="484" spans="1:7">
      <c r="A484" s="48"/>
      <c r="B484" s="48"/>
      <c r="C484" s="48"/>
      <c r="D484" s="48"/>
      <c r="E484" s="48"/>
      <c r="F484" s="48"/>
      <c r="G484" s="48"/>
    </row>
    <row r="485" spans="1:7">
      <c r="A485" s="48"/>
      <c r="B485" s="48"/>
      <c r="C485" s="48"/>
      <c r="D485" s="48"/>
      <c r="E485" s="48"/>
      <c r="F485" s="48"/>
      <c r="G485" s="48"/>
    </row>
    <row r="486" spans="1:7">
      <c r="A486" s="48"/>
      <c r="B486" s="48"/>
      <c r="C486" s="48"/>
      <c r="D486" s="48"/>
      <c r="E486" s="48"/>
      <c r="F486" s="48"/>
      <c r="G486" s="48"/>
    </row>
    <row r="487" spans="1:7">
      <c r="A487" s="48"/>
      <c r="B487" s="48"/>
      <c r="C487" s="48"/>
      <c r="D487" s="48"/>
      <c r="E487" s="48"/>
      <c r="F487" s="48"/>
      <c r="G487" s="48"/>
    </row>
    <row r="488" spans="1:7">
      <c r="A488" s="48"/>
      <c r="B488" s="48"/>
      <c r="C488" s="48"/>
      <c r="D488" s="48"/>
      <c r="E488" s="48"/>
      <c r="F488" s="48"/>
      <c r="G488" s="48"/>
    </row>
    <row r="489" spans="1:7">
      <c r="A489" s="48"/>
      <c r="B489" s="48"/>
      <c r="C489" s="48"/>
      <c r="D489" s="48"/>
      <c r="E489" s="48"/>
      <c r="F489" s="48"/>
      <c r="G489" s="48"/>
    </row>
    <row r="490" spans="1:7">
      <c r="A490" s="48"/>
      <c r="B490" s="48"/>
      <c r="C490" s="48"/>
      <c r="D490" s="48"/>
      <c r="E490" s="48"/>
      <c r="F490" s="48"/>
      <c r="G490" s="48"/>
    </row>
    <row r="491" spans="1:7">
      <c r="A491" s="48"/>
      <c r="B491" s="48"/>
      <c r="C491" s="48"/>
      <c r="D491" s="48"/>
      <c r="E491" s="48"/>
      <c r="F491" s="48"/>
      <c r="G491" s="48"/>
    </row>
    <row r="492" spans="1:7">
      <c r="A492" s="48"/>
      <c r="B492" s="48"/>
      <c r="C492" s="48"/>
      <c r="D492" s="48"/>
      <c r="E492" s="48"/>
      <c r="F492" s="48"/>
      <c r="G492" s="48"/>
    </row>
    <row r="493" spans="1:7">
      <c r="A493" s="48"/>
      <c r="B493" s="48"/>
      <c r="C493" s="48"/>
      <c r="D493" s="48"/>
      <c r="E493" s="48"/>
      <c r="F493" s="48"/>
      <c r="G493" s="48"/>
    </row>
    <row r="494" spans="1:7">
      <c r="A494" s="48"/>
      <c r="B494" s="48"/>
      <c r="C494" s="48"/>
      <c r="D494" s="48"/>
      <c r="E494" s="48"/>
      <c r="F494" s="48"/>
      <c r="G494" s="48"/>
    </row>
    <row r="495" spans="1:7">
      <c r="A495" s="48"/>
      <c r="B495" s="48"/>
      <c r="C495" s="48"/>
      <c r="D495" s="48"/>
      <c r="E495" s="48"/>
      <c r="F495" s="48"/>
      <c r="G495" s="48"/>
    </row>
    <row r="496" spans="1:7">
      <c r="A496" s="48"/>
      <c r="B496" s="48"/>
      <c r="C496" s="48"/>
      <c r="D496" s="48"/>
      <c r="E496" s="48"/>
      <c r="F496" s="48"/>
      <c r="G496" s="48"/>
    </row>
    <row r="497" spans="1:7">
      <c r="A497" s="48"/>
      <c r="B497" s="48"/>
      <c r="C497" s="48"/>
      <c r="D497" s="48"/>
      <c r="E497" s="48"/>
      <c r="F497" s="48"/>
      <c r="G497" s="48"/>
    </row>
    <row r="498" spans="1:7">
      <c r="A498" s="48"/>
      <c r="B498" s="48"/>
      <c r="C498" s="48"/>
      <c r="D498" s="48"/>
      <c r="E498" s="48"/>
      <c r="F498" s="48"/>
      <c r="G498" s="48"/>
    </row>
    <row r="499" spans="1:7">
      <c r="A499" s="48"/>
      <c r="B499" s="48"/>
      <c r="C499" s="48"/>
      <c r="D499" s="48"/>
      <c r="E499" s="48"/>
      <c r="F499" s="48"/>
      <c r="G499" s="48"/>
    </row>
    <row r="500" spans="1:7">
      <c r="A500" s="48"/>
      <c r="B500" s="48"/>
      <c r="C500" s="48"/>
      <c r="D500" s="48"/>
      <c r="E500" s="48"/>
      <c r="F500" s="48"/>
      <c r="G500" s="48"/>
    </row>
    <row r="501" spans="1:7">
      <c r="A501" s="48"/>
      <c r="B501" s="48"/>
      <c r="C501" s="48"/>
      <c r="D501" s="48"/>
      <c r="E501" s="48"/>
      <c r="F501" s="48"/>
      <c r="G501" s="48"/>
    </row>
    <row r="502" spans="1:7">
      <c r="A502" s="48"/>
      <c r="B502" s="48"/>
      <c r="C502" s="48"/>
      <c r="D502" s="48"/>
      <c r="E502" s="48"/>
      <c r="F502" s="48"/>
      <c r="G502" s="48"/>
    </row>
    <row r="503" spans="1:7">
      <c r="A503" s="48"/>
      <c r="B503" s="48"/>
      <c r="C503" s="48"/>
      <c r="D503" s="48"/>
      <c r="E503" s="48"/>
      <c r="F503" s="48"/>
      <c r="G503" s="48"/>
    </row>
    <row r="504" spans="1:7">
      <c r="A504" s="48"/>
      <c r="B504" s="48"/>
      <c r="C504" s="48"/>
      <c r="D504" s="48"/>
      <c r="E504" s="48"/>
      <c r="F504" s="48"/>
      <c r="G504" s="48"/>
    </row>
    <row r="505" spans="1:7">
      <c r="A505" s="48"/>
      <c r="B505" s="48"/>
      <c r="C505" s="48"/>
      <c r="D505" s="48"/>
      <c r="E505" s="48"/>
      <c r="F505" s="48"/>
      <c r="G505" s="48"/>
    </row>
    <row r="506" spans="1:7">
      <c r="A506" s="48"/>
      <c r="B506" s="48"/>
      <c r="C506" s="48"/>
      <c r="D506" s="48"/>
      <c r="E506" s="48"/>
      <c r="F506" s="48"/>
      <c r="G506" s="48"/>
    </row>
    <row r="507" spans="1:7">
      <c r="A507" s="48"/>
      <c r="B507" s="48"/>
      <c r="C507" s="48"/>
      <c r="D507" s="48"/>
      <c r="E507" s="48"/>
      <c r="F507" s="48"/>
      <c r="G507" s="48"/>
    </row>
    <row r="508" spans="1:7">
      <c r="A508" s="48"/>
      <c r="B508" s="48"/>
      <c r="C508" s="48"/>
      <c r="D508" s="48"/>
      <c r="E508" s="48"/>
      <c r="F508" s="48"/>
      <c r="G508" s="48"/>
    </row>
    <row r="509" spans="1:7">
      <c r="A509" s="48"/>
      <c r="B509" s="48"/>
      <c r="C509" s="48"/>
      <c r="D509" s="48"/>
      <c r="E509" s="48"/>
      <c r="F509" s="48"/>
      <c r="G509" s="48"/>
    </row>
    <row r="510" spans="1:7">
      <c r="A510" s="48"/>
      <c r="B510" s="48"/>
      <c r="C510" s="48"/>
      <c r="D510" s="48"/>
      <c r="E510" s="48"/>
      <c r="F510" s="48"/>
      <c r="G510" s="48"/>
    </row>
    <row r="511" spans="1:7">
      <c r="A511" s="48"/>
      <c r="B511" s="48"/>
      <c r="C511" s="48"/>
      <c r="D511" s="48"/>
      <c r="E511" s="48"/>
      <c r="F511" s="48"/>
      <c r="G511" s="48"/>
    </row>
    <row r="512" spans="1:7">
      <c r="A512" s="48"/>
      <c r="B512" s="48"/>
      <c r="C512" s="48"/>
      <c r="D512" s="48"/>
      <c r="E512" s="48"/>
      <c r="F512" s="48"/>
      <c r="G512" s="48"/>
    </row>
    <row r="513" spans="1:7">
      <c r="A513" s="48"/>
      <c r="B513" s="48"/>
      <c r="C513" s="48"/>
      <c r="D513" s="48"/>
      <c r="E513" s="48"/>
      <c r="F513" s="48"/>
      <c r="G513" s="48"/>
    </row>
    <row r="514" spans="1:7">
      <c r="A514" s="48"/>
      <c r="B514" s="48"/>
      <c r="C514" s="48"/>
      <c r="D514" s="48"/>
      <c r="E514" s="48"/>
      <c r="F514" s="48"/>
      <c r="G514" s="48"/>
    </row>
    <row r="515" spans="1:7">
      <c r="A515" s="48"/>
      <c r="B515" s="48"/>
      <c r="C515" s="48"/>
      <c r="D515" s="48"/>
      <c r="E515" s="48"/>
      <c r="F515" s="48"/>
      <c r="G515" s="48"/>
    </row>
    <row r="516" spans="1:7">
      <c r="A516" s="48"/>
      <c r="B516" s="48"/>
      <c r="C516" s="48"/>
      <c r="D516" s="48"/>
      <c r="E516" s="48"/>
      <c r="F516" s="48"/>
      <c r="G516" s="48"/>
    </row>
    <row r="517" spans="1:7">
      <c r="A517" s="48"/>
      <c r="B517" s="48"/>
      <c r="C517" s="48"/>
      <c r="D517" s="48"/>
      <c r="E517" s="48"/>
      <c r="F517" s="48"/>
      <c r="G517" s="48"/>
    </row>
    <row r="518" spans="1:7">
      <c r="A518" s="48"/>
      <c r="B518" s="48"/>
      <c r="C518" s="48"/>
      <c r="D518" s="48"/>
      <c r="E518" s="48"/>
      <c r="F518" s="48"/>
      <c r="G518" s="48"/>
    </row>
    <row r="519" spans="1:7">
      <c r="A519" s="48"/>
      <c r="B519" s="48"/>
      <c r="C519" s="48"/>
      <c r="D519" s="48"/>
      <c r="E519" s="48"/>
      <c r="F519" s="48"/>
      <c r="G519" s="48"/>
    </row>
    <row r="520" spans="1:7">
      <c r="A520" s="48"/>
      <c r="B520" s="48"/>
      <c r="C520" s="48"/>
      <c r="D520" s="48"/>
      <c r="E520" s="48"/>
      <c r="F520" s="48"/>
      <c r="G520" s="48"/>
    </row>
    <row r="521" spans="1:7">
      <c r="A521" s="48"/>
      <c r="B521" s="48"/>
      <c r="C521" s="48"/>
      <c r="D521" s="48"/>
      <c r="E521" s="48"/>
      <c r="F521" s="48"/>
      <c r="G521" s="48"/>
    </row>
    <row r="522" spans="1:7">
      <c r="A522" s="48"/>
      <c r="B522" s="48"/>
      <c r="C522" s="48"/>
      <c r="D522" s="48"/>
      <c r="E522" s="48"/>
      <c r="F522" s="48"/>
      <c r="G522" s="48"/>
    </row>
    <row r="523" spans="1:7">
      <c r="A523" s="48"/>
      <c r="B523" s="48"/>
      <c r="C523" s="48"/>
      <c r="D523" s="48"/>
      <c r="E523" s="48"/>
      <c r="F523" s="48"/>
      <c r="G523" s="48"/>
    </row>
    <row r="524" spans="1:7">
      <c r="A524" s="48"/>
      <c r="B524" s="48"/>
      <c r="C524" s="48"/>
      <c r="D524" s="48"/>
      <c r="E524" s="48"/>
      <c r="F524" s="48"/>
      <c r="G524" s="48"/>
    </row>
    <row r="525" spans="1:7">
      <c r="A525" s="48"/>
      <c r="B525" s="48"/>
      <c r="C525" s="48"/>
      <c r="D525" s="48"/>
      <c r="E525" s="48"/>
      <c r="F525" s="48"/>
      <c r="G525" s="48"/>
    </row>
    <row r="526" spans="1:7">
      <c r="A526" s="48"/>
      <c r="B526" s="48"/>
      <c r="C526" s="48"/>
      <c r="D526" s="48"/>
      <c r="E526" s="48"/>
      <c r="F526" s="48"/>
      <c r="G526" s="48"/>
    </row>
    <row r="527" spans="1:7">
      <c r="A527" s="48"/>
      <c r="B527" s="48"/>
      <c r="C527" s="48"/>
      <c r="D527" s="48"/>
      <c r="E527" s="48"/>
      <c r="F527" s="48"/>
      <c r="G527" s="48"/>
    </row>
    <row r="528" spans="1:7">
      <c r="A528" s="48"/>
      <c r="B528" s="48"/>
      <c r="C528" s="48"/>
      <c r="D528" s="48"/>
      <c r="E528" s="48"/>
      <c r="F528" s="48"/>
      <c r="G528" s="48"/>
    </row>
    <row r="529" spans="1:7">
      <c r="A529" s="48"/>
      <c r="B529" s="48"/>
      <c r="C529" s="48"/>
      <c r="D529" s="48"/>
      <c r="E529" s="48"/>
      <c r="F529" s="48"/>
      <c r="G529" s="48"/>
    </row>
    <row r="530" spans="1:7">
      <c r="A530" s="48"/>
      <c r="B530" s="48"/>
      <c r="C530" s="48"/>
      <c r="D530" s="48"/>
      <c r="E530" s="48"/>
      <c r="F530" s="48"/>
      <c r="G530" s="48"/>
    </row>
    <row r="531" spans="1:7">
      <c r="A531" s="48"/>
      <c r="B531" s="48"/>
      <c r="C531" s="48"/>
      <c r="D531" s="48"/>
      <c r="E531" s="48"/>
      <c r="F531" s="48"/>
      <c r="G531" s="48"/>
    </row>
    <row r="532" spans="1:7">
      <c r="A532" s="48"/>
      <c r="B532" s="48"/>
      <c r="C532" s="48"/>
      <c r="D532" s="48"/>
      <c r="E532" s="48"/>
      <c r="F532" s="48"/>
      <c r="G532" s="48"/>
    </row>
    <row r="533" spans="1:7">
      <c r="A533" s="48"/>
      <c r="B533" s="48"/>
      <c r="C533" s="48"/>
      <c r="D533" s="48"/>
      <c r="E533" s="48"/>
      <c r="F533" s="48"/>
      <c r="G533" s="48"/>
    </row>
    <row r="534" spans="1:7">
      <c r="A534" s="48"/>
      <c r="B534" s="48"/>
      <c r="C534" s="48"/>
      <c r="D534" s="48"/>
      <c r="E534" s="48"/>
      <c r="F534" s="48"/>
      <c r="G534" s="48"/>
    </row>
    <row r="535" spans="1:7">
      <c r="A535" s="48"/>
      <c r="B535" s="48"/>
      <c r="C535" s="48"/>
      <c r="D535" s="48"/>
      <c r="E535" s="48"/>
      <c r="F535" s="48"/>
      <c r="G535" s="48"/>
    </row>
    <row r="536" spans="1:7">
      <c r="A536" s="48"/>
      <c r="B536" s="48"/>
      <c r="C536" s="48"/>
      <c r="D536" s="48"/>
      <c r="E536" s="48"/>
      <c r="F536" s="48"/>
      <c r="G536" s="48"/>
    </row>
    <row r="537" spans="1:7">
      <c r="A537" s="48"/>
      <c r="B537" s="48"/>
      <c r="C537" s="48"/>
      <c r="D537" s="48"/>
      <c r="E537" s="48"/>
      <c r="F537" s="48"/>
      <c r="G537" s="48"/>
    </row>
    <row r="538" spans="1:7">
      <c r="A538" s="48"/>
      <c r="B538" s="48"/>
      <c r="C538" s="48"/>
      <c r="D538" s="48"/>
      <c r="E538" s="48"/>
      <c r="F538" s="48"/>
      <c r="G538" s="48"/>
    </row>
    <row r="539" spans="1:7">
      <c r="A539" s="48"/>
      <c r="B539" s="48"/>
      <c r="C539" s="48"/>
      <c r="D539" s="48"/>
      <c r="E539" s="48"/>
      <c r="F539" s="48"/>
      <c r="G539" s="48"/>
    </row>
    <row r="540" spans="1:7">
      <c r="A540" s="48"/>
      <c r="B540" s="48"/>
      <c r="C540" s="48"/>
      <c r="D540" s="48"/>
      <c r="E540" s="48"/>
      <c r="F540" s="48"/>
      <c r="G540" s="48"/>
    </row>
    <row r="541" spans="1:7">
      <c r="A541" s="48"/>
      <c r="B541" s="48"/>
      <c r="C541" s="48"/>
      <c r="D541" s="48"/>
      <c r="E541" s="48"/>
      <c r="F541" s="48"/>
      <c r="G541" s="48"/>
    </row>
    <row r="542" spans="1:7">
      <c r="A542" s="48"/>
      <c r="B542" s="48"/>
      <c r="C542" s="48"/>
      <c r="D542" s="48"/>
      <c r="E542" s="48"/>
      <c r="F542" s="48"/>
      <c r="G542" s="48"/>
    </row>
    <row r="543" spans="1:7">
      <c r="A543" s="48"/>
      <c r="B543" s="48"/>
      <c r="C543" s="48"/>
      <c r="D543" s="48"/>
      <c r="E543" s="48"/>
      <c r="F543" s="48"/>
      <c r="G543" s="48"/>
    </row>
    <row r="544" spans="1:7">
      <c r="A544" s="48"/>
      <c r="B544" s="48"/>
      <c r="C544" s="48"/>
      <c r="D544" s="48"/>
      <c r="E544" s="48"/>
      <c r="F544" s="48"/>
      <c r="G544" s="48"/>
    </row>
    <row r="545" spans="1:7">
      <c r="A545" s="48"/>
      <c r="B545" s="48"/>
      <c r="C545" s="48"/>
      <c r="D545" s="48"/>
      <c r="E545" s="48"/>
      <c r="F545" s="48"/>
      <c r="G545" s="48"/>
    </row>
    <row r="546" spans="1:7">
      <c r="A546" s="48"/>
      <c r="B546" s="48"/>
      <c r="C546" s="48"/>
      <c r="D546" s="48"/>
      <c r="E546" s="48"/>
      <c r="F546" s="48"/>
      <c r="G546" s="48"/>
    </row>
    <row r="547" spans="1:7">
      <c r="A547" s="48"/>
      <c r="B547" s="48"/>
      <c r="C547" s="48"/>
      <c r="D547" s="48"/>
      <c r="E547" s="48"/>
      <c r="F547" s="48"/>
      <c r="G547" s="48"/>
    </row>
    <row r="548" spans="1:7">
      <c r="A548" s="48"/>
      <c r="B548" s="48"/>
      <c r="C548" s="48"/>
      <c r="D548" s="48"/>
      <c r="E548" s="48"/>
      <c r="F548" s="48"/>
      <c r="G548" s="48"/>
    </row>
    <row r="549" spans="1:7">
      <c r="A549" s="48"/>
      <c r="B549" s="48"/>
      <c r="C549" s="48"/>
      <c r="D549" s="48"/>
      <c r="E549" s="48"/>
      <c r="F549" s="48"/>
      <c r="G549" s="48"/>
    </row>
    <row r="550" spans="1:7">
      <c r="A550" s="48"/>
      <c r="B550" s="48"/>
      <c r="C550" s="48"/>
      <c r="D550" s="48"/>
      <c r="E550" s="48"/>
      <c r="F550" s="48"/>
      <c r="G550" s="48"/>
    </row>
    <row r="551" spans="1:7">
      <c r="A551" s="48"/>
      <c r="B551" s="48"/>
      <c r="C551" s="48"/>
      <c r="D551" s="48"/>
      <c r="E551" s="48"/>
      <c r="F551" s="48"/>
      <c r="G551" s="48"/>
    </row>
    <row r="552" spans="1:7">
      <c r="A552" s="48"/>
      <c r="B552" s="48"/>
      <c r="C552" s="48"/>
      <c r="D552" s="48"/>
      <c r="E552" s="48"/>
      <c r="F552" s="48"/>
      <c r="G552" s="48"/>
    </row>
    <row r="553" spans="1:7">
      <c r="A553" s="48"/>
      <c r="B553" s="48"/>
      <c r="C553" s="48"/>
      <c r="D553" s="48"/>
      <c r="E553" s="48"/>
      <c r="F553" s="48"/>
      <c r="G553" s="48"/>
    </row>
    <row r="554" spans="1:7">
      <c r="A554" s="48"/>
      <c r="B554" s="48"/>
      <c r="C554" s="48"/>
      <c r="D554" s="48"/>
      <c r="E554" s="48"/>
      <c r="F554" s="48"/>
      <c r="G554" s="48"/>
    </row>
    <row r="555" spans="1:7">
      <c r="A555" s="48"/>
      <c r="B555" s="48"/>
      <c r="C555" s="48"/>
      <c r="D555" s="48"/>
      <c r="E555" s="48"/>
      <c r="F555" s="48"/>
      <c r="G555" s="48"/>
    </row>
    <row r="556" spans="1:7">
      <c r="A556" s="48"/>
      <c r="B556" s="48"/>
      <c r="C556" s="48"/>
      <c r="D556" s="48"/>
      <c r="E556" s="48"/>
      <c r="F556" s="48"/>
      <c r="G556" s="48"/>
    </row>
    <row r="557" spans="1:7">
      <c r="A557" s="48"/>
      <c r="B557" s="48"/>
      <c r="C557" s="48"/>
      <c r="D557" s="48"/>
      <c r="E557" s="48"/>
      <c r="F557" s="48"/>
      <c r="G557" s="48"/>
    </row>
    <row r="558" spans="1:7">
      <c r="A558" s="48"/>
      <c r="B558" s="48"/>
      <c r="C558" s="48"/>
      <c r="D558" s="48"/>
      <c r="E558" s="48"/>
      <c r="F558" s="48"/>
      <c r="G558" s="48"/>
    </row>
    <row r="559" spans="1:7">
      <c r="A559" s="48"/>
      <c r="B559" s="48"/>
      <c r="C559" s="48"/>
      <c r="D559" s="48"/>
      <c r="E559" s="48"/>
      <c r="F559" s="48"/>
      <c r="G559" s="48"/>
    </row>
    <row r="560" spans="1:7">
      <c r="A560" s="48"/>
      <c r="B560" s="48"/>
      <c r="C560" s="48"/>
      <c r="D560" s="48"/>
      <c r="E560" s="48"/>
      <c r="F560" s="48"/>
      <c r="G560" s="48"/>
    </row>
    <row r="561" spans="1:7">
      <c r="A561" s="48"/>
      <c r="B561" s="48"/>
      <c r="C561" s="48"/>
      <c r="D561" s="48"/>
      <c r="E561" s="48"/>
      <c r="F561" s="48"/>
      <c r="G561" s="48"/>
    </row>
    <row r="562" spans="1:7">
      <c r="A562" s="48"/>
      <c r="B562" s="48"/>
      <c r="C562" s="48"/>
      <c r="D562" s="48"/>
      <c r="E562" s="48"/>
      <c r="F562" s="48"/>
      <c r="G562" s="48"/>
    </row>
    <row r="563" spans="1:7">
      <c r="A563" s="48"/>
      <c r="B563" s="48"/>
      <c r="C563" s="48"/>
      <c r="D563" s="48"/>
      <c r="E563" s="48"/>
      <c r="F563" s="48"/>
      <c r="G563" s="48"/>
    </row>
    <row r="564" spans="1:7">
      <c r="A564" s="48"/>
      <c r="B564" s="48"/>
      <c r="C564" s="48"/>
      <c r="D564" s="48"/>
      <c r="E564" s="48"/>
      <c r="F564" s="48"/>
      <c r="G564" s="48"/>
    </row>
    <row r="565" spans="1:7">
      <c r="A565" s="48"/>
      <c r="B565" s="48"/>
      <c r="C565" s="48"/>
      <c r="D565" s="48"/>
      <c r="E565" s="48"/>
      <c r="F565" s="48"/>
      <c r="G565" s="48"/>
    </row>
    <row r="566" spans="1:7">
      <c r="A566" s="48"/>
      <c r="B566" s="48"/>
      <c r="C566" s="48"/>
      <c r="D566" s="48"/>
      <c r="E566" s="48"/>
      <c r="F566" s="48"/>
      <c r="G566" s="48"/>
    </row>
    <row r="567" spans="1:7">
      <c r="A567" s="48"/>
      <c r="B567" s="48"/>
      <c r="C567" s="48"/>
      <c r="D567" s="48"/>
      <c r="E567" s="48"/>
      <c r="F567" s="48"/>
      <c r="G567" s="48"/>
    </row>
    <row r="568" spans="1:7">
      <c r="A568" s="48"/>
      <c r="B568" s="48"/>
      <c r="C568" s="48"/>
      <c r="D568" s="48"/>
      <c r="E568" s="48"/>
      <c r="F568" s="48"/>
      <c r="G568" s="48"/>
    </row>
    <row r="569" spans="1:7">
      <c r="A569" s="48"/>
      <c r="B569" s="48"/>
      <c r="C569" s="48"/>
      <c r="D569" s="48"/>
      <c r="E569" s="48"/>
      <c r="F569" s="48"/>
      <c r="G569" s="48"/>
    </row>
    <row r="570" spans="1:7">
      <c r="A570" s="48"/>
      <c r="B570" s="48"/>
      <c r="C570" s="48"/>
      <c r="D570" s="48"/>
      <c r="E570" s="48"/>
      <c r="F570" s="48"/>
      <c r="G570" s="48"/>
    </row>
    <row r="571" spans="1:7">
      <c r="A571" s="48"/>
      <c r="B571" s="48"/>
      <c r="C571" s="48"/>
      <c r="D571" s="48"/>
      <c r="E571" s="48"/>
      <c r="F571" s="48"/>
      <c r="G571" s="48"/>
    </row>
    <row r="572" spans="1:7">
      <c r="A572" s="48"/>
      <c r="B572" s="48"/>
      <c r="C572" s="48"/>
      <c r="D572" s="48"/>
      <c r="E572" s="48"/>
      <c r="F572" s="48"/>
      <c r="G572" s="48"/>
    </row>
    <row r="573" spans="1:7">
      <c r="A573" s="48"/>
      <c r="B573" s="48"/>
      <c r="C573" s="48"/>
      <c r="D573" s="48"/>
      <c r="E573" s="48"/>
      <c r="F573" s="48"/>
      <c r="G573" s="48"/>
    </row>
    <row r="574" spans="1:7">
      <c r="A574" s="48"/>
      <c r="B574" s="48"/>
      <c r="C574" s="48"/>
      <c r="D574" s="48"/>
      <c r="E574" s="48"/>
      <c r="F574" s="48"/>
      <c r="G574" s="48"/>
    </row>
    <row r="575" spans="1:7">
      <c r="A575" s="48"/>
      <c r="B575" s="48"/>
      <c r="C575" s="48"/>
      <c r="D575" s="48"/>
      <c r="E575" s="48"/>
      <c r="F575" s="48"/>
      <c r="G575" s="48"/>
    </row>
    <row r="576" spans="1:7">
      <c r="A576" s="48"/>
      <c r="B576" s="48"/>
      <c r="C576" s="48"/>
      <c r="D576" s="48"/>
      <c r="E576" s="48"/>
      <c r="F576" s="48"/>
      <c r="G576" s="48"/>
    </row>
    <row r="577" spans="1:7">
      <c r="A577" s="48"/>
      <c r="B577" s="48"/>
      <c r="C577" s="48"/>
      <c r="D577" s="48"/>
      <c r="E577" s="48"/>
      <c r="F577" s="48"/>
      <c r="G577" s="48"/>
    </row>
    <row r="578" spans="1:7">
      <c r="A578" s="48"/>
      <c r="B578" s="48"/>
      <c r="C578" s="48"/>
      <c r="D578" s="48"/>
      <c r="E578" s="48"/>
      <c r="F578" s="48"/>
      <c r="G578" s="48"/>
    </row>
    <row r="579" spans="1:7">
      <c r="A579" s="48"/>
      <c r="B579" s="48"/>
      <c r="C579" s="48"/>
      <c r="D579" s="48"/>
      <c r="E579" s="48"/>
      <c r="F579" s="48"/>
      <c r="G579" s="48"/>
    </row>
    <row r="580" spans="1:7">
      <c r="A580" s="48"/>
      <c r="B580" s="48"/>
      <c r="C580" s="48"/>
      <c r="D580" s="48"/>
      <c r="E580" s="48"/>
      <c r="F580" s="48"/>
      <c r="G580" s="48"/>
    </row>
    <row r="581" spans="1:7">
      <c r="A581" s="48"/>
      <c r="B581" s="48"/>
      <c r="C581" s="48"/>
      <c r="D581" s="48"/>
      <c r="E581" s="48"/>
      <c r="F581" s="48"/>
      <c r="G581" s="48"/>
    </row>
    <row r="582" spans="1:7">
      <c r="A582" s="48"/>
      <c r="B582" s="48"/>
      <c r="C582" s="48"/>
      <c r="D582" s="48"/>
      <c r="E582" s="48"/>
      <c r="F582" s="48"/>
      <c r="G582" s="48"/>
    </row>
    <row r="583" spans="1:7">
      <c r="A583" s="48"/>
      <c r="B583" s="48"/>
      <c r="C583" s="48"/>
      <c r="D583" s="48"/>
      <c r="E583" s="48"/>
      <c r="F583" s="48"/>
      <c r="G583" s="48"/>
    </row>
    <row r="584" spans="1:7">
      <c r="A584" s="48"/>
      <c r="B584" s="48"/>
      <c r="C584" s="48"/>
      <c r="D584" s="48"/>
      <c r="E584" s="48"/>
      <c r="F584" s="48"/>
      <c r="G584" s="48"/>
    </row>
    <row r="585" spans="1:7">
      <c r="A585" s="48"/>
      <c r="B585" s="48"/>
      <c r="C585" s="48"/>
      <c r="D585" s="48"/>
      <c r="E585" s="48"/>
      <c r="F585" s="48"/>
      <c r="G585" s="48"/>
    </row>
    <row r="586" spans="1:7">
      <c r="A586" s="48"/>
      <c r="B586" s="48"/>
      <c r="C586" s="48"/>
      <c r="D586" s="48"/>
      <c r="E586" s="48"/>
      <c r="F586" s="48"/>
      <c r="G586" s="48"/>
    </row>
    <row r="587" spans="1:7">
      <c r="A587" s="48"/>
      <c r="B587" s="48"/>
      <c r="C587" s="48"/>
      <c r="D587" s="48"/>
      <c r="E587" s="48"/>
      <c r="F587" s="48"/>
      <c r="G587" s="48"/>
    </row>
    <row r="588" spans="1:7">
      <c r="A588" s="48"/>
      <c r="B588" s="48"/>
      <c r="C588" s="48"/>
      <c r="D588" s="48"/>
      <c r="E588" s="48"/>
      <c r="F588" s="48"/>
      <c r="G588" s="48"/>
    </row>
    <row r="589" spans="1:7">
      <c r="A589" s="48"/>
      <c r="B589" s="48"/>
      <c r="C589" s="48"/>
      <c r="D589" s="48"/>
      <c r="E589" s="48"/>
      <c r="F589" s="48"/>
      <c r="G589" s="48"/>
    </row>
    <row r="590" spans="1:7">
      <c r="A590" s="48"/>
      <c r="B590" s="48"/>
      <c r="C590" s="48"/>
      <c r="D590" s="48"/>
      <c r="E590" s="48"/>
      <c r="F590" s="48"/>
      <c r="G590" s="48"/>
    </row>
    <row r="591" spans="1:7">
      <c r="A591" s="48"/>
      <c r="B591" s="48"/>
      <c r="C591" s="48"/>
      <c r="D591" s="48"/>
      <c r="E591" s="48"/>
      <c r="F591" s="48"/>
      <c r="G591" s="48"/>
    </row>
    <row r="592" spans="1:7">
      <c r="A592" s="48"/>
      <c r="B592" s="48"/>
      <c r="C592" s="48"/>
      <c r="D592" s="48"/>
      <c r="E592" s="48"/>
      <c r="F592" s="48"/>
      <c r="G592" s="48"/>
    </row>
    <row r="593" spans="1:7">
      <c r="A593" s="48"/>
      <c r="B593" s="48"/>
      <c r="C593" s="48"/>
      <c r="D593" s="48"/>
      <c r="E593" s="48"/>
      <c r="F593" s="48"/>
      <c r="G593" s="48"/>
    </row>
    <row r="594" spans="1:7">
      <c r="A594" s="48"/>
      <c r="B594" s="48"/>
      <c r="C594" s="48"/>
      <c r="D594" s="48"/>
      <c r="E594" s="48"/>
      <c r="F594" s="48"/>
      <c r="G594" s="48"/>
    </row>
    <row r="595" spans="1:7">
      <c r="A595" s="48"/>
      <c r="B595" s="48"/>
      <c r="C595" s="48"/>
      <c r="D595" s="48"/>
      <c r="E595" s="48"/>
      <c r="F595" s="48"/>
      <c r="G595" s="48"/>
    </row>
    <row r="596" spans="1:7">
      <c r="A596" s="48"/>
      <c r="B596" s="48"/>
      <c r="C596" s="48"/>
      <c r="D596" s="48"/>
      <c r="E596" s="48"/>
      <c r="F596" s="48"/>
      <c r="G596" s="48"/>
    </row>
    <row r="597" spans="1:7">
      <c r="A597" s="48"/>
      <c r="B597" s="48"/>
      <c r="C597" s="48"/>
      <c r="D597" s="48"/>
      <c r="E597" s="48"/>
      <c r="F597" s="48"/>
      <c r="G597" s="48"/>
    </row>
    <row r="598" spans="1:7">
      <c r="A598" s="48"/>
      <c r="B598" s="48"/>
      <c r="C598" s="48"/>
      <c r="D598" s="48"/>
      <c r="E598" s="48"/>
      <c r="F598" s="48"/>
      <c r="G598" s="48"/>
    </row>
    <row r="599" spans="1:7">
      <c r="A599" s="48"/>
      <c r="B599" s="48"/>
      <c r="C599" s="48"/>
      <c r="D599" s="48"/>
      <c r="E599" s="48"/>
      <c r="F599" s="48"/>
      <c r="G599" s="48"/>
    </row>
    <row r="600" spans="1:7">
      <c r="A600" s="48"/>
      <c r="B600" s="48"/>
      <c r="C600" s="48"/>
      <c r="D600" s="48"/>
      <c r="E600" s="48"/>
      <c r="F600" s="48"/>
      <c r="G600" s="48"/>
    </row>
    <row r="601" spans="1:7">
      <c r="A601" s="48"/>
      <c r="B601" s="48"/>
      <c r="C601" s="48"/>
      <c r="D601" s="48"/>
      <c r="E601" s="48"/>
      <c r="F601" s="48"/>
      <c r="G601" s="48"/>
    </row>
    <row r="602" spans="1:7">
      <c r="A602" s="48"/>
      <c r="B602" s="48"/>
      <c r="C602" s="48"/>
      <c r="D602" s="48"/>
      <c r="E602" s="48"/>
      <c r="F602" s="48"/>
      <c r="G602" s="48"/>
    </row>
    <row r="603" spans="1:7">
      <c r="A603" s="48"/>
      <c r="B603" s="48"/>
      <c r="C603" s="48"/>
      <c r="D603" s="48"/>
      <c r="E603" s="48"/>
      <c r="F603" s="48"/>
      <c r="G603" s="48"/>
    </row>
    <row r="604" spans="1:7">
      <c r="A604" s="48"/>
      <c r="B604" s="48"/>
      <c r="C604" s="48"/>
      <c r="D604" s="48"/>
      <c r="E604" s="48"/>
      <c r="F604" s="48"/>
      <c r="G604" s="48"/>
    </row>
    <row r="605" spans="1:7">
      <c r="A605" s="48"/>
      <c r="B605" s="48"/>
      <c r="C605" s="48"/>
      <c r="D605" s="48"/>
      <c r="E605" s="48"/>
      <c r="F605" s="48"/>
      <c r="G605" s="48"/>
    </row>
    <row r="606" spans="1:7">
      <c r="A606" s="48"/>
      <c r="B606" s="48"/>
      <c r="C606" s="48"/>
      <c r="D606" s="48"/>
      <c r="E606" s="48"/>
      <c r="F606" s="48"/>
      <c r="G606" s="48"/>
    </row>
    <row r="607" spans="1:7">
      <c r="A607" s="48"/>
      <c r="B607" s="48"/>
      <c r="C607" s="48"/>
      <c r="D607" s="48"/>
      <c r="E607" s="48"/>
      <c r="F607" s="48"/>
      <c r="G607" s="48"/>
    </row>
    <row r="608" spans="1:7">
      <c r="A608" s="48"/>
      <c r="B608" s="48"/>
      <c r="C608" s="48"/>
      <c r="D608" s="48"/>
      <c r="E608" s="48"/>
      <c r="F608" s="48"/>
      <c r="G608" s="48"/>
    </row>
    <row r="609" spans="1:7">
      <c r="A609" s="48"/>
      <c r="B609" s="48"/>
      <c r="C609" s="48"/>
      <c r="D609" s="48"/>
      <c r="E609" s="48"/>
      <c r="F609" s="48"/>
      <c r="G609" s="48"/>
    </row>
    <row r="610" spans="1:7">
      <c r="A610" s="48"/>
      <c r="B610" s="48"/>
      <c r="C610" s="48"/>
      <c r="D610" s="48"/>
      <c r="E610" s="48"/>
      <c r="F610" s="48"/>
      <c r="G610" s="48"/>
    </row>
    <row r="611" spans="1:7">
      <c r="A611" s="48"/>
      <c r="B611" s="48"/>
      <c r="C611" s="48"/>
      <c r="D611" s="48"/>
      <c r="E611" s="48"/>
      <c r="F611" s="48"/>
      <c r="G611" s="48"/>
    </row>
    <row r="612" spans="1:7">
      <c r="A612" s="48"/>
      <c r="B612" s="48"/>
      <c r="C612" s="48"/>
      <c r="D612" s="48"/>
      <c r="E612" s="48"/>
      <c r="F612" s="48"/>
      <c r="G612" s="48"/>
    </row>
    <row r="613" spans="1:7">
      <c r="A613" s="48"/>
      <c r="B613" s="48"/>
      <c r="C613" s="48"/>
      <c r="D613" s="48"/>
      <c r="E613" s="48"/>
      <c r="F613" s="48"/>
      <c r="G613" s="48"/>
    </row>
    <row r="614" spans="1:7">
      <c r="A614" s="48"/>
      <c r="B614" s="48"/>
      <c r="C614" s="48"/>
      <c r="D614" s="48"/>
      <c r="E614" s="48"/>
      <c r="F614" s="48"/>
      <c r="G614" s="48"/>
    </row>
    <row r="615" spans="1:7">
      <c r="A615" s="48"/>
      <c r="B615" s="48"/>
      <c r="C615" s="48"/>
      <c r="D615" s="48"/>
      <c r="E615" s="48"/>
      <c r="F615" s="48"/>
      <c r="G615" s="48"/>
    </row>
    <row r="616" spans="1:7">
      <c r="A616" s="48"/>
      <c r="B616" s="48"/>
      <c r="C616" s="48"/>
      <c r="D616" s="48"/>
      <c r="E616" s="48"/>
      <c r="F616" s="48"/>
      <c r="G616" s="48"/>
    </row>
    <row r="617" spans="1:7">
      <c r="A617" s="48"/>
      <c r="B617" s="48"/>
      <c r="C617" s="48"/>
      <c r="D617" s="48"/>
      <c r="E617" s="48"/>
      <c r="F617" s="48"/>
      <c r="G617" s="48"/>
    </row>
    <row r="618" spans="1:7">
      <c r="A618" s="48"/>
      <c r="B618" s="48"/>
      <c r="C618" s="48"/>
      <c r="D618" s="48"/>
      <c r="E618" s="48"/>
      <c r="F618" s="48"/>
      <c r="G618" s="48"/>
    </row>
    <row r="619" spans="1:7">
      <c r="A619" s="48"/>
      <c r="B619" s="48"/>
      <c r="C619" s="48"/>
      <c r="D619" s="48"/>
      <c r="E619" s="48"/>
      <c r="F619" s="48"/>
      <c r="G619" s="48"/>
    </row>
    <row r="620" spans="1:7">
      <c r="A620" s="48"/>
      <c r="B620" s="48"/>
      <c r="C620" s="48"/>
      <c r="D620" s="48"/>
      <c r="E620" s="48"/>
      <c r="F620" s="48"/>
      <c r="G620" s="48"/>
    </row>
    <row r="621" spans="1:7">
      <c r="A621" s="48"/>
      <c r="B621" s="48"/>
      <c r="C621" s="48"/>
      <c r="D621" s="48"/>
      <c r="E621" s="48"/>
      <c r="F621" s="48"/>
      <c r="G621" s="48"/>
    </row>
    <row r="622" spans="1:7">
      <c r="A622" s="48"/>
      <c r="B622" s="48"/>
      <c r="C622" s="48"/>
      <c r="D622" s="48"/>
      <c r="E622" s="48"/>
      <c r="F622" s="48"/>
      <c r="G622" s="48"/>
    </row>
    <row r="623" spans="1:7">
      <c r="A623" s="48"/>
      <c r="B623" s="48"/>
      <c r="C623" s="48"/>
      <c r="D623" s="48"/>
      <c r="E623" s="48"/>
      <c r="F623" s="48"/>
      <c r="G623" s="48"/>
    </row>
    <row r="624" spans="1:7">
      <c r="A624" s="48"/>
      <c r="B624" s="48"/>
      <c r="C624" s="48"/>
      <c r="D624" s="48"/>
      <c r="E624" s="48"/>
      <c r="F624" s="48"/>
      <c r="G624" s="48"/>
    </row>
    <row r="625" spans="1:7">
      <c r="A625" s="48"/>
      <c r="B625" s="48"/>
      <c r="C625" s="48"/>
      <c r="D625" s="48"/>
      <c r="E625" s="48"/>
      <c r="F625" s="48"/>
      <c r="G625" s="48"/>
    </row>
    <row r="626" spans="1:7">
      <c r="A626" s="48"/>
      <c r="B626" s="48"/>
      <c r="C626" s="48"/>
      <c r="D626" s="48"/>
      <c r="E626" s="48"/>
      <c r="F626" s="48"/>
      <c r="G626" s="48"/>
    </row>
    <row r="627" spans="1:7">
      <c r="A627" s="48"/>
      <c r="B627" s="48"/>
      <c r="C627" s="48"/>
      <c r="D627" s="48"/>
      <c r="E627" s="48"/>
      <c r="F627" s="48"/>
      <c r="G627" s="48"/>
    </row>
    <row r="628" spans="1:7">
      <c r="A628" s="48"/>
      <c r="B628" s="48"/>
      <c r="C628" s="48"/>
      <c r="D628" s="48"/>
      <c r="E628" s="48"/>
      <c r="F628" s="48"/>
      <c r="G628" s="48"/>
    </row>
    <row r="629" spans="1:7">
      <c r="A629" s="48"/>
      <c r="B629" s="48"/>
      <c r="C629" s="48"/>
      <c r="D629" s="48"/>
      <c r="E629" s="48"/>
      <c r="F629" s="48"/>
      <c r="G629" s="48"/>
    </row>
    <row r="630" spans="1:7">
      <c r="A630" s="48"/>
      <c r="B630" s="48"/>
      <c r="C630" s="48"/>
      <c r="D630" s="48"/>
      <c r="E630" s="48"/>
      <c r="F630" s="48"/>
      <c r="G630" s="48"/>
    </row>
    <row r="631" spans="1:7">
      <c r="A631" s="48"/>
      <c r="B631" s="48"/>
      <c r="C631" s="48"/>
      <c r="D631" s="48"/>
      <c r="E631" s="48"/>
      <c r="F631" s="48"/>
      <c r="G631" s="48"/>
    </row>
    <row r="632" spans="1:7">
      <c r="A632" s="48"/>
      <c r="B632" s="48"/>
      <c r="C632" s="48"/>
      <c r="D632" s="48"/>
      <c r="E632" s="48"/>
      <c r="F632" s="48"/>
      <c r="G632" s="48"/>
    </row>
    <row r="633" spans="1:7">
      <c r="A633" s="48"/>
      <c r="B633" s="48"/>
      <c r="C633" s="48"/>
      <c r="D633" s="48"/>
      <c r="E633" s="48"/>
      <c r="F633" s="48"/>
      <c r="G633" s="48"/>
    </row>
    <row r="634" spans="1:7">
      <c r="A634" s="48"/>
      <c r="B634" s="48"/>
      <c r="C634" s="48"/>
      <c r="D634" s="48"/>
      <c r="E634" s="48"/>
      <c r="F634" s="48"/>
      <c r="G634" s="48"/>
    </row>
    <row r="635" spans="1:7">
      <c r="A635" s="48"/>
      <c r="B635" s="48"/>
      <c r="C635" s="48"/>
      <c r="D635" s="48"/>
      <c r="E635" s="48"/>
      <c r="F635" s="48"/>
      <c r="G635" s="48"/>
    </row>
    <row r="636" spans="1:7">
      <c r="A636" s="48"/>
      <c r="B636" s="48"/>
      <c r="C636" s="48"/>
      <c r="D636" s="48"/>
      <c r="E636" s="48"/>
      <c r="F636" s="48"/>
      <c r="G636" s="48"/>
    </row>
    <row r="637" spans="1:7">
      <c r="A637" s="48"/>
      <c r="B637" s="48"/>
      <c r="C637" s="48"/>
      <c r="D637" s="48"/>
      <c r="E637" s="48"/>
      <c r="F637" s="48"/>
      <c r="G637" s="48"/>
    </row>
    <row r="638" spans="1:7">
      <c r="A638" s="48"/>
      <c r="B638" s="48"/>
      <c r="C638" s="48"/>
      <c r="D638" s="48"/>
      <c r="E638" s="48"/>
      <c r="F638" s="48"/>
      <c r="G638" s="48"/>
    </row>
    <row r="639" spans="1:7">
      <c r="A639" s="48"/>
      <c r="B639" s="48"/>
      <c r="C639" s="48"/>
      <c r="D639" s="48"/>
      <c r="E639" s="48"/>
      <c r="F639" s="48"/>
      <c r="G639" s="48"/>
    </row>
    <row r="640" spans="1:7">
      <c r="A640" s="48"/>
      <c r="B640" s="48"/>
      <c r="C640" s="48"/>
      <c r="D640" s="48"/>
      <c r="E640" s="48"/>
      <c r="F640" s="48"/>
      <c r="G640" s="48"/>
    </row>
    <row r="641" spans="1:7">
      <c r="A641" s="48"/>
      <c r="B641" s="48"/>
      <c r="C641" s="48"/>
      <c r="D641" s="48"/>
      <c r="E641" s="48"/>
      <c r="F641" s="48"/>
      <c r="G641" s="48"/>
    </row>
    <row r="642" spans="1:7">
      <c r="A642" s="48"/>
      <c r="B642" s="48"/>
      <c r="C642" s="48"/>
      <c r="D642" s="48"/>
      <c r="E642" s="48"/>
      <c r="F642" s="48"/>
      <c r="G642" s="48"/>
    </row>
    <row r="643" spans="1:7">
      <c r="A643" s="48"/>
      <c r="B643" s="48"/>
      <c r="C643" s="48"/>
      <c r="D643" s="48"/>
      <c r="E643" s="48"/>
      <c r="F643" s="48"/>
      <c r="G643" s="48"/>
    </row>
    <row r="644" spans="1:7">
      <c r="A644" s="48"/>
      <c r="B644" s="48"/>
      <c r="C644" s="48"/>
      <c r="D644" s="48"/>
      <c r="E644" s="48"/>
      <c r="F644" s="48"/>
      <c r="G644" s="48"/>
    </row>
    <row r="645" spans="1:7">
      <c r="A645" s="48"/>
      <c r="B645" s="48"/>
      <c r="C645" s="48"/>
      <c r="D645" s="48"/>
      <c r="E645" s="48"/>
      <c r="F645" s="48"/>
      <c r="G645" s="48"/>
    </row>
    <row r="646" spans="1:7">
      <c r="A646" s="48"/>
      <c r="B646" s="48"/>
      <c r="C646" s="48"/>
      <c r="D646" s="48"/>
      <c r="E646" s="48"/>
      <c r="F646" s="48"/>
      <c r="G646" s="48"/>
    </row>
    <row r="647" spans="1:7">
      <c r="A647" s="48"/>
      <c r="B647" s="48"/>
      <c r="C647" s="48"/>
      <c r="D647" s="48"/>
      <c r="E647" s="48"/>
      <c r="F647" s="48"/>
      <c r="G647" s="48"/>
    </row>
    <row r="648" spans="1:7">
      <c r="A648" s="48"/>
      <c r="B648" s="48"/>
      <c r="C648" s="48"/>
      <c r="D648" s="48"/>
      <c r="E648" s="48"/>
      <c r="F648" s="48"/>
      <c r="G648" s="48"/>
    </row>
    <row r="649" spans="1:7">
      <c r="A649" s="48"/>
      <c r="B649" s="48"/>
      <c r="C649" s="48"/>
      <c r="D649" s="48"/>
      <c r="E649" s="48"/>
      <c r="F649" s="48"/>
      <c r="G649" s="48"/>
    </row>
    <row r="650" spans="1:7">
      <c r="A650" s="48"/>
      <c r="B650" s="48"/>
      <c r="C650" s="48"/>
      <c r="D650" s="48"/>
      <c r="E650" s="48"/>
      <c r="F650" s="48"/>
      <c r="G650" s="48"/>
    </row>
    <row r="651" spans="1:7">
      <c r="A651" s="48"/>
      <c r="B651" s="48"/>
      <c r="C651" s="48"/>
      <c r="D651" s="48"/>
      <c r="E651" s="48"/>
      <c r="F651" s="48"/>
      <c r="G651" s="48"/>
    </row>
    <row r="652" spans="1:7">
      <c r="A652" s="48"/>
      <c r="B652" s="48"/>
      <c r="C652" s="48"/>
      <c r="D652" s="48"/>
      <c r="E652" s="48"/>
      <c r="F652" s="48"/>
      <c r="G652" s="48"/>
    </row>
    <row r="653" spans="1:7">
      <c r="A653" s="48"/>
      <c r="B653" s="48"/>
      <c r="C653" s="48"/>
      <c r="D653" s="48"/>
      <c r="E653" s="48"/>
      <c r="F653" s="48"/>
      <c r="G653" s="48"/>
    </row>
    <row r="654" spans="1:7">
      <c r="A654" s="48"/>
      <c r="B654" s="48"/>
      <c r="C654" s="48"/>
      <c r="D654" s="48"/>
      <c r="E654" s="48"/>
      <c r="F654" s="48"/>
      <c r="G654" s="48"/>
    </row>
    <row r="655" spans="1:7">
      <c r="A655" s="48"/>
      <c r="B655" s="48"/>
      <c r="C655" s="48"/>
      <c r="D655" s="48"/>
      <c r="E655" s="48"/>
      <c r="F655" s="48"/>
      <c r="G655" s="48"/>
    </row>
    <row r="656" spans="1:7">
      <c r="A656" s="48"/>
      <c r="B656" s="48"/>
      <c r="C656" s="48"/>
      <c r="D656" s="48"/>
      <c r="E656" s="48"/>
      <c r="F656" s="48"/>
      <c r="G656" s="48"/>
    </row>
    <row r="657" spans="1:7">
      <c r="A657" s="48"/>
      <c r="B657" s="48"/>
      <c r="C657" s="48"/>
      <c r="D657" s="48"/>
      <c r="E657" s="48"/>
      <c r="F657" s="48"/>
      <c r="G657" s="48"/>
    </row>
    <row r="658" spans="1:7">
      <c r="A658" s="48"/>
      <c r="B658" s="48"/>
      <c r="C658" s="48"/>
      <c r="D658" s="48"/>
      <c r="E658" s="48"/>
      <c r="F658" s="48"/>
      <c r="G658" s="48"/>
    </row>
    <row r="659" spans="1:7">
      <c r="A659" s="48"/>
      <c r="B659" s="48"/>
      <c r="C659" s="48"/>
      <c r="D659" s="48"/>
      <c r="E659" s="48"/>
      <c r="F659" s="48"/>
      <c r="G659" s="48"/>
    </row>
    <row r="660" spans="1:7">
      <c r="A660" s="48"/>
      <c r="B660" s="48"/>
      <c r="C660" s="48"/>
      <c r="D660" s="48"/>
      <c r="E660" s="48"/>
      <c r="F660" s="48"/>
      <c r="G660" s="48"/>
    </row>
    <row r="661" spans="1:7">
      <c r="A661" s="48"/>
      <c r="B661" s="48"/>
      <c r="C661" s="48"/>
      <c r="D661" s="48"/>
      <c r="E661" s="48"/>
      <c r="F661" s="48"/>
      <c r="G661" s="48"/>
    </row>
    <row r="662" spans="1:7">
      <c r="A662" s="48"/>
      <c r="B662" s="48"/>
      <c r="C662" s="48"/>
      <c r="D662" s="48"/>
      <c r="E662" s="48"/>
      <c r="F662" s="48"/>
      <c r="G662" s="48"/>
    </row>
    <row r="663" spans="1:7">
      <c r="A663" s="48"/>
      <c r="B663" s="48"/>
      <c r="C663" s="48"/>
      <c r="D663" s="48"/>
      <c r="E663" s="48"/>
      <c r="F663" s="48"/>
      <c r="G663" s="48"/>
    </row>
    <row r="664" spans="1:7">
      <c r="A664" s="48"/>
      <c r="B664" s="48"/>
      <c r="C664" s="48"/>
      <c r="D664" s="48"/>
      <c r="E664" s="48"/>
      <c r="F664" s="48"/>
      <c r="G664" s="48"/>
    </row>
    <row r="665" spans="1:7">
      <c r="A665" s="48"/>
      <c r="B665" s="48"/>
      <c r="C665" s="48"/>
      <c r="D665" s="48"/>
      <c r="E665" s="48"/>
      <c r="F665" s="48"/>
      <c r="G665" s="48"/>
    </row>
    <row r="666" spans="1:7">
      <c r="A666" s="48"/>
      <c r="B666" s="48"/>
      <c r="C666" s="48"/>
      <c r="D666" s="48"/>
      <c r="E666" s="48"/>
      <c r="F666" s="48"/>
      <c r="G666" s="48"/>
    </row>
    <row r="667" spans="1:7">
      <c r="A667" s="48"/>
      <c r="B667" s="48"/>
      <c r="C667" s="48"/>
      <c r="D667" s="48"/>
      <c r="E667" s="48"/>
      <c r="F667" s="48"/>
      <c r="G667" s="48"/>
    </row>
    <row r="668" spans="1:7">
      <c r="A668" s="48"/>
      <c r="B668" s="48"/>
      <c r="C668" s="48"/>
      <c r="D668" s="48"/>
      <c r="E668" s="48"/>
      <c r="F668" s="48"/>
      <c r="G668" s="48"/>
    </row>
    <row r="669" spans="1:7">
      <c r="A669" s="48"/>
      <c r="B669" s="48"/>
      <c r="C669" s="48"/>
      <c r="D669" s="48"/>
      <c r="E669" s="48"/>
      <c r="F669" s="48"/>
      <c r="G669" s="48"/>
    </row>
    <row r="670" spans="1:7">
      <c r="A670" s="48"/>
      <c r="B670" s="48"/>
      <c r="C670" s="48"/>
      <c r="D670" s="48"/>
      <c r="E670" s="48"/>
      <c r="F670" s="48"/>
      <c r="G670" s="48"/>
    </row>
    <row r="671" spans="1:7">
      <c r="A671" s="48"/>
      <c r="B671" s="48"/>
      <c r="C671" s="48"/>
      <c r="D671" s="48"/>
      <c r="E671" s="48"/>
      <c r="F671" s="48"/>
      <c r="G671" s="48"/>
    </row>
    <row r="672" spans="1:7">
      <c r="A672" s="48"/>
      <c r="B672" s="48"/>
      <c r="C672" s="48"/>
      <c r="D672" s="48"/>
      <c r="E672" s="48"/>
      <c r="F672" s="48"/>
      <c r="G672" s="48"/>
    </row>
    <row r="673" spans="1:7">
      <c r="A673" s="48"/>
      <c r="B673" s="48"/>
      <c r="C673" s="48"/>
      <c r="D673" s="48"/>
      <c r="E673" s="48"/>
      <c r="F673" s="48"/>
      <c r="G673" s="48"/>
    </row>
    <row r="674" spans="1:7">
      <c r="A674" s="48"/>
      <c r="B674" s="48"/>
      <c r="C674" s="48"/>
      <c r="D674" s="48"/>
      <c r="E674" s="48"/>
      <c r="F674" s="48"/>
      <c r="G674" s="48"/>
    </row>
    <row r="675" spans="1:7">
      <c r="A675" s="48"/>
      <c r="B675" s="48"/>
      <c r="C675" s="48"/>
      <c r="D675" s="48"/>
      <c r="E675" s="48"/>
      <c r="F675" s="48"/>
      <c r="G675" s="48"/>
    </row>
    <row r="676" spans="1:7">
      <c r="A676" s="48"/>
      <c r="B676" s="48"/>
      <c r="C676" s="48"/>
      <c r="D676" s="48"/>
      <c r="E676" s="48"/>
      <c r="F676" s="48"/>
      <c r="G676" s="48"/>
    </row>
    <row r="677" spans="1:7">
      <c r="A677" s="48"/>
      <c r="B677" s="48"/>
      <c r="C677" s="48"/>
      <c r="D677" s="48"/>
      <c r="E677" s="48"/>
      <c r="F677" s="48"/>
      <c r="G677" s="48"/>
    </row>
    <row r="678" spans="1:7">
      <c r="A678" s="48"/>
      <c r="B678" s="48"/>
      <c r="C678" s="48"/>
      <c r="D678" s="48"/>
      <c r="E678" s="48"/>
      <c r="F678" s="48"/>
      <c r="G678" s="48"/>
    </row>
    <row r="679" spans="1:7">
      <c r="A679" s="48"/>
      <c r="B679" s="48"/>
      <c r="C679" s="48"/>
      <c r="D679" s="48"/>
      <c r="E679" s="48"/>
      <c r="F679" s="48"/>
      <c r="G679" s="48"/>
    </row>
    <row r="680" spans="1:7">
      <c r="A680" s="48"/>
      <c r="B680" s="48"/>
      <c r="C680" s="48"/>
      <c r="D680" s="48"/>
      <c r="E680" s="48"/>
      <c r="F680" s="48"/>
      <c r="G680" s="48"/>
    </row>
    <row r="681" spans="1:7">
      <c r="A681" s="48"/>
      <c r="B681" s="48"/>
      <c r="C681" s="48"/>
      <c r="D681" s="48"/>
      <c r="E681" s="48"/>
      <c r="F681" s="48"/>
      <c r="G681" s="48"/>
    </row>
    <row r="682" spans="1:7">
      <c r="A682" s="48"/>
      <c r="B682" s="48"/>
      <c r="C682" s="48"/>
      <c r="D682" s="48"/>
      <c r="E682" s="48"/>
      <c r="F682" s="48"/>
      <c r="G682" s="48"/>
    </row>
    <row r="683" spans="1:7">
      <c r="A683" s="48"/>
      <c r="B683" s="48"/>
      <c r="C683" s="48"/>
      <c r="D683" s="48"/>
      <c r="E683" s="48"/>
      <c r="F683" s="48"/>
      <c r="G683" s="48"/>
    </row>
    <row r="684" spans="1:7">
      <c r="A684" s="48"/>
      <c r="B684" s="48"/>
      <c r="C684" s="48"/>
      <c r="D684" s="48"/>
      <c r="E684" s="48"/>
      <c r="F684" s="48"/>
      <c r="G684" s="48"/>
    </row>
    <row r="685" spans="1:7">
      <c r="A685" s="48"/>
      <c r="B685" s="48"/>
      <c r="C685" s="48"/>
      <c r="D685" s="48"/>
      <c r="E685" s="48"/>
      <c r="F685" s="48"/>
      <c r="G685" s="48"/>
    </row>
    <row r="686" spans="1:7">
      <c r="A686" s="48"/>
      <c r="B686" s="48"/>
      <c r="C686" s="48"/>
      <c r="D686" s="48"/>
      <c r="E686" s="48"/>
      <c r="F686" s="48"/>
      <c r="G686" s="48"/>
    </row>
    <row r="687" spans="1:7">
      <c r="A687" s="48"/>
      <c r="B687" s="48"/>
      <c r="C687" s="48"/>
      <c r="D687" s="48"/>
      <c r="E687" s="48"/>
      <c r="F687" s="48"/>
      <c r="G687" s="48"/>
    </row>
    <row r="688" spans="1:7">
      <c r="A688" s="48"/>
      <c r="B688" s="48"/>
      <c r="C688" s="48"/>
      <c r="D688" s="48"/>
      <c r="E688" s="48"/>
      <c r="F688" s="48"/>
      <c r="G688" s="48"/>
    </row>
    <row r="689" spans="1:7">
      <c r="A689" s="48"/>
      <c r="B689" s="48"/>
      <c r="C689" s="48"/>
      <c r="D689" s="48"/>
      <c r="E689" s="48"/>
      <c r="F689" s="48"/>
      <c r="G689" s="48"/>
    </row>
    <row r="690" spans="1:7">
      <c r="A690" s="48"/>
      <c r="B690" s="48"/>
      <c r="C690" s="48"/>
      <c r="D690" s="48"/>
      <c r="E690" s="48"/>
      <c r="F690" s="48"/>
      <c r="G690" s="48"/>
    </row>
    <row r="691" spans="1:7">
      <c r="A691" s="48"/>
      <c r="B691" s="48"/>
      <c r="C691" s="48"/>
      <c r="D691" s="48"/>
      <c r="E691" s="48"/>
      <c r="F691" s="48"/>
      <c r="G691" s="48"/>
    </row>
    <row r="692" spans="1:7">
      <c r="A692" s="48"/>
      <c r="B692" s="48"/>
      <c r="C692" s="48"/>
      <c r="D692" s="48"/>
      <c r="E692" s="48"/>
      <c r="F692" s="48"/>
      <c r="G692" s="48"/>
    </row>
    <row r="693" spans="1:7">
      <c r="A693" s="48"/>
      <c r="B693" s="48"/>
      <c r="C693" s="48"/>
      <c r="D693" s="48"/>
      <c r="E693" s="48"/>
      <c r="F693" s="48"/>
      <c r="G693" s="48"/>
    </row>
    <row r="694" spans="1:7">
      <c r="A694" s="48"/>
      <c r="B694" s="48"/>
      <c r="C694" s="48"/>
      <c r="D694" s="48"/>
      <c r="E694" s="48"/>
      <c r="F694" s="48"/>
      <c r="G694" s="48"/>
    </row>
    <row r="695" spans="1:7">
      <c r="A695" s="48"/>
      <c r="B695" s="48"/>
      <c r="C695" s="48"/>
      <c r="D695" s="48"/>
      <c r="E695" s="48"/>
      <c r="F695" s="48"/>
      <c r="G695" s="48"/>
    </row>
    <row r="696" spans="1:7">
      <c r="A696" s="48"/>
      <c r="B696" s="48"/>
      <c r="C696" s="48"/>
      <c r="D696" s="48"/>
      <c r="E696" s="48"/>
      <c r="F696" s="48"/>
      <c r="G696" s="48"/>
    </row>
    <row r="697" spans="1:7">
      <c r="A697" s="48"/>
      <c r="B697" s="48"/>
      <c r="C697" s="48"/>
      <c r="D697" s="48"/>
      <c r="E697" s="48"/>
      <c r="F697" s="48"/>
      <c r="G697" s="48"/>
    </row>
    <row r="698" spans="1:7">
      <c r="A698" s="48"/>
      <c r="B698" s="48"/>
      <c r="C698" s="48"/>
      <c r="D698" s="48"/>
      <c r="E698" s="48"/>
      <c r="F698" s="48"/>
      <c r="G698" s="48"/>
    </row>
    <row r="699" spans="1:7">
      <c r="A699" s="48"/>
      <c r="B699" s="48"/>
      <c r="C699" s="48"/>
      <c r="D699" s="48"/>
      <c r="E699" s="48"/>
      <c r="F699" s="48"/>
      <c r="G699" s="48"/>
    </row>
    <row r="700" spans="1:7">
      <c r="A700" s="48"/>
      <c r="B700" s="48"/>
      <c r="C700" s="48"/>
      <c r="D700" s="48"/>
      <c r="E700" s="48"/>
      <c r="F700" s="48"/>
      <c r="G700" s="48"/>
    </row>
    <row r="701" spans="1:7">
      <c r="A701" s="48"/>
      <c r="B701" s="48"/>
      <c r="C701" s="48"/>
      <c r="D701" s="48"/>
      <c r="E701" s="48"/>
      <c r="F701" s="48"/>
      <c r="G701" s="48"/>
    </row>
    <row r="702" spans="1:7">
      <c r="A702" s="48"/>
      <c r="B702" s="48"/>
      <c r="C702" s="48"/>
      <c r="D702" s="48"/>
      <c r="E702" s="48"/>
      <c r="F702" s="48"/>
      <c r="G702" s="48"/>
    </row>
    <row r="703" spans="1:7">
      <c r="A703" s="48"/>
      <c r="B703" s="48"/>
      <c r="C703" s="48"/>
      <c r="D703" s="48"/>
      <c r="E703" s="48"/>
      <c r="F703" s="48"/>
      <c r="G703" s="48"/>
    </row>
    <row r="704" spans="1:7">
      <c r="A704" s="48"/>
      <c r="B704" s="48"/>
      <c r="C704" s="48"/>
      <c r="D704" s="48"/>
      <c r="E704" s="48"/>
      <c r="F704" s="48"/>
      <c r="G704" s="48"/>
    </row>
    <row r="705" spans="1:7">
      <c r="A705" s="48"/>
      <c r="B705" s="48"/>
      <c r="C705" s="48"/>
      <c r="D705" s="48"/>
      <c r="E705" s="48"/>
      <c r="F705" s="48"/>
      <c r="G705" s="48"/>
    </row>
    <row r="706" spans="1:7">
      <c r="A706" s="48"/>
      <c r="B706" s="48"/>
      <c r="C706" s="48"/>
      <c r="D706" s="48"/>
      <c r="E706" s="48"/>
      <c r="F706" s="48"/>
      <c r="G706" s="48"/>
    </row>
    <row r="707" spans="1:7">
      <c r="A707" s="48"/>
      <c r="B707" s="48"/>
      <c r="C707" s="48"/>
      <c r="D707" s="48"/>
      <c r="E707" s="48"/>
      <c r="F707" s="48"/>
      <c r="G707" s="48"/>
    </row>
    <row r="708" spans="1:7">
      <c r="A708" s="48"/>
      <c r="B708" s="48"/>
      <c r="C708" s="48"/>
      <c r="D708" s="48"/>
      <c r="E708" s="48"/>
      <c r="F708" s="48"/>
      <c r="G708" s="48"/>
    </row>
    <row r="709" spans="1:7">
      <c r="A709" s="48"/>
      <c r="B709" s="48"/>
      <c r="C709" s="48"/>
      <c r="D709" s="48"/>
      <c r="E709" s="48"/>
      <c r="F709" s="48"/>
      <c r="G709" s="48"/>
    </row>
    <row r="710" spans="1:7">
      <c r="A710" s="48"/>
      <c r="B710" s="48"/>
      <c r="C710" s="48"/>
      <c r="D710" s="48"/>
      <c r="E710" s="48"/>
      <c r="F710" s="48"/>
      <c r="G710" s="48"/>
    </row>
    <row r="711" spans="1:7">
      <c r="A711" s="48"/>
      <c r="B711" s="48"/>
      <c r="C711" s="48"/>
      <c r="D711" s="48"/>
      <c r="E711" s="48"/>
      <c r="F711" s="48"/>
      <c r="G711" s="48"/>
    </row>
    <row r="712" spans="1:7">
      <c r="A712" s="48"/>
      <c r="B712" s="48"/>
      <c r="C712" s="48"/>
      <c r="D712" s="48"/>
      <c r="E712" s="48"/>
      <c r="F712" s="48"/>
      <c r="G712" s="48"/>
    </row>
    <row r="713" spans="1:7">
      <c r="A713" s="48"/>
      <c r="B713" s="48"/>
      <c r="C713" s="48"/>
      <c r="D713" s="48"/>
      <c r="E713" s="48"/>
      <c r="F713" s="48"/>
      <c r="G713" s="48"/>
    </row>
    <row r="714" spans="1:7">
      <c r="A714" s="48"/>
      <c r="B714" s="48"/>
      <c r="C714" s="48"/>
      <c r="D714" s="48"/>
      <c r="E714" s="48"/>
      <c r="F714" s="48"/>
      <c r="G714" s="48"/>
    </row>
    <row r="715" spans="1:7">
      <c r="A715" s="48"/>
      <c r="B715" s="48"/>
      <c r="C715" s="48"/>
      <c r="D715" s="48"/>
      <c r="E715" s="48"/>
      <c r="F715" s="48"/>
      <c r="G715" s="48"/>
    </row>
    <row r="716" spans="1:7">
      <c r="A716" s="48"/>
      <c r="B716" s="48"/>
      <c r="C716" s="48"/>
      <c r="D716" s="48"/>
      <c r="E716" s="48"/>
      <c r="F716" s="48"/>
      <c r="G716" s="48"/>
    </row>
    <row r="717" spans="1:7">
      <c r="A717" s="48"/>
      <c r="B717" s="48"/>
      <c r="C717" s="48"/>
      <c r="D717" s="48"/>
      <c r="E717" s="48"/>
      <c r="F717" s="48"/>
      <c r="G717" s="48"/>
    </row>
    <row r="718" spans="1:7">
      <c r="A718" s="48"/>
      <c r="B718" s="48"/>
      <c r="C718" s="48"/>
      <c r="D718" s="48"/>
      <c r="E718" s="48"/>
      <c r="F718" s="48"/>
      <c r="G718" s="48"/>
    </row>
    <row r="719" spans="1:7">
      <c r="A719" s="48"/>
      <c r="B719" s="48"/>
      <c r="C719" s="48"/>
      <c r="D719" s="48"/>
      <c r="E719" s="48"/>
      <c r="F719" s="48"/>
      <c r="G719" s="48"/>
    </row>
    <row r="720" spans="1:7">
      <c r="A720" s="48"/>
      <c r="B720" s="48"/>
      <c r="C720" s="48"/>
      <c r="D720" s="48"/>
      <c r="E720" s="48"/>
      <c r="F720" s="48"/>
      <c r="G720" s="48"/>
    </row>
    <row r="721" spans="1:7">
      <c r="A721" s="48"/>
      <c r="B721" s="48"/>
      <c r="C721" s="48"/>
      <c r="D721" s="48"/>
      <c r="E721" s="48"/>
      <c r="F721" s="48"/>
      <c r="G721" s="48"/>
    </row>
    <row r="722" spans="1:7">
      <c r="A722" s="48"/>
      <c r="B722" s="48"/>
      <c r="C722" s="48"/>
      <c r="D722" s="48"/>
      <c r="E722" s="48"/>
      <c r="F722" s="48"/>
      <c r="G722" s="48"/>
    </row>
    <row r="723" spans="1:7">
      <c r="A723" s="48"/>
      <c r="B723" s="48"/>
      <c r="C723" s="48"/>
      <c r="D723" s="48"/>
      <c r="E723" s="48"/>
      <c r="F723" s="48"/>
      <c r="G723" s="48"/>
    </row>
    <row r="724" spans="1:7">
      <c r="A724" s="48"/>
      <c r="B724" s="48"/>
      <c r="C724" s="48"/>
      <c r="D724" s="48"/>
      <c r="E724" s="48"/>
      <c r="F724" s="48"/>
      <c r="G724" s="48"/>
    </row>
    <row r="725" spans="1:7">
      <c r="A725" s="48"/>
      <c r="B725" s="48"/>
      <c r="C725" s="48"/>
      <c r="D725" s="48"/>
      <c r="E725" s="48"/>
      <c r="F725" s="48"/>
      <c r="G725" s="48"/>
    </row>
    <row r="726" spans="1:7">
      <c r="A726" s="48"/>
      <c r="B726" s="48"/>
      <c r="C726" s="48"/>
      <c r="D726" s="48"/>
      <c r="E726" s="48"/>
      <c r="F726" s="48"/>
      <c r="G726" s="48"/>
    </row>
    <row r="727" spans="1:7">
      <c r="A727" s="48"/>
      <c r="B727" s="48"/>
      <c r="C727" s="48"/>
      <c r="D727" s="48"/>
      <c r="E727" s="48"/>
      <c r="F727" s="48"/>
      <c r="G727" s="48"/>
    </row>
    <row r="728" spans="1:7">
      <c r="A728" s="48"/>
      <c r="B728" s="48"/>
      <c r="C728" s="48"/>
      <c r="D728" s="48"/>
      <c r="E728" s="48"/>
      <c r="F728" s="48"/>
      <c r="G728" s="48"/>
    </row>
    <row r="729" spans="1:7">
      <c r="A729" s="48"/>
      <c r="B729" s="48"/>
      <c r="C729" s="48"/>
      <c r="D729" s="48"/>
      <c r="E729" s="48"/>
      <c r="F729" s="48"/>
      <c r="G729" s="48"/>
    </row>
    <row r="730" spans="1:7">
      <c r="A730" s="48"/>
      <c r="B730" s="48"/>
      <c r="C730" s="48"/>
      <c r="D730" s="48"/>
      <c r="E730" s="48"/>
      <c r="F730" s="48"/>
      <c r="G730" s="48"/>
    </row>
    <row r="731" spans="1:7">
      <c r="A731" s="48"/>
      <c r="B731" s="48"/>
      <c r="C731" s="48"/>
      <c r="D731" s="48"/>
      <c r="E731" s="48"/>
      <c r="F731" s="48"/>
      <c r="G731" s="48"/>
    </row>
    <row r="732" spans="1:7">
      <c r="A732" s="48"/>
      <c r="B732" s="48"/>
      <c r="C732" s="48"/>
      <c r="D732" s="48"/>
      <c r="E732" s="48"/>
      <c r="F732" s="48"/>
      <c r="G732" s="48"/>
    </row>
    <row r="733" spans="1:7">
      <c r="A733" s="48"/>
      <c r="B733" s="48"/>
      <c r="C733" s="48"/>
      <c r="D733" s="48"/>
      <c r="E733" s="48"/>
      <c r="F733" s="48"/>
      <c r="G733" s="48"/>
    </row>
    <row r="734" spans="1:7">
      <c r="A734" s="48"/>
      <c r="B734" s="48"/>
      <c r="C734" s="48"/>
      <c r="D734" s="48"/>
      <c r="E734" s="48"/>
      <c r="F734" s="48"/>
      <c r="G734" s="48"/>
    </row>
    <row r="735" spans="1:7">
      <c r="A735" s="48"/>
      <c r="B735" s="48"/>
      <c r="C735" s="48"/>
      <c r="D735" s="48"/>
      <c r="E735" s="48"/>
      <c r="F735" s="48"/>
      <c r="G735" s="48"/>
    </row>
    <row r="736" spans="1:7">
      <c r="A736" s="48"/>
      <c r="B736" s="48"/>
      <c r="C736" s="48"/>
      <c r="D736" s="48"/>
      <c r="E736" s="48"/>
      <c r="F736" s="48"/>
      <c r="G736" s="48"/>
    </row>
    <row r="737" spans="1:7">
      <c r="A737" s="48"/>
      <c r="B737" s="48"/>
      <c r="C737" s="48"/>
      <c r="D737" s="48"/>
      <c r="E737" s="48"/>
      <c r="F737" s="48"/>
      <c r="G737" s="48"/>
    </row>
    <row r="738" spans="1:7">
      <c r="A738" s="48"/>
      <c r="B738" s="48"/>
      <c r="C738" s="48"/>
      <c r="D738" s="48"/>
      <c r="E738" s="48"/>
      <c r="F738" s="48"/>
      <c r="G738" s="48"/>
    </row>
    <row r="739" spans="1:7">
      <c r="A739" s="48"/>
      <c r="B739" s="48"/>
      <c r="C739" s="48"/>
      <c r="D739" s="48"/>
      <c r="E739" s="48"/>
      <c r="F739" s="48"/>
      <c r="G739" s="48"/>
    </row>
    <row r="740" spans="1:7">
      <c r="A740" s="48"/>
      <c r="B740" s="48"/>
      <c r="C740" s="48"/>
      <c r="D740" s="48"/>
      <c r="E740" s="48"/>
      <c r="F740" s="48"/>
      <c r="G740" s="48"/>
    </row>
    <row r="741" spans="1:7">
      <c r="A741" s="48"/>
      <c r="B741" s="48"/>
      <c r="C741" s="48"/>
      <c r="D741" s="48"/>
      <c r="E741" s="48"/>
      <c r="F741" s="48"/>
      <c r="G741" s="48"/>
    </row>
    <row r="742" spans="1:7">
      <c r="A742" s="48"/>
      <c r="B742" s="48"/>
      <c r="C742" s="48"/>
      <c r="D742" s="48"/>
      <c r="E742" s="48"/>
      <c r="F742" s="48"/>
      <c r="G742" s="48"/>
    </row>
    <row r="743" spans="1:7">
      <c r="A743" s="48"/>
      <c r="B743" s="48"/>
      <c r="C743" s="48"/>
      <c r="D743" s="48"/>
      <c r="E743" s="48"/>
      <c r="F743" s="48"/>
      <c r="G743" s="48"/>
    </row>
    <row r="744" spans="1:7">
      <c r="A744" s="48"/>
      <c r="B744" s="48"/>
      <c r="C744" s="48"/>
      <c r="D744" s="48"/>
      <c r="E744" s="48"/>
      <c r="F744" s="48"/>
      <c r="G744" s="48"/>
    </row>
    <row r="745" spans="1:7">
      <c r="A745" s="48"/>
      <c r="B745" s="48"/>
      <c r="C745" s="48"/>
      <c r="D745" s="48"/>
      <c r="E745" s="48"/>
      <c r="F745" s="48"/>
      <c r="G745" s="48"/>
    </row>
    <row r="746" spans="1:7">
      <c r="A746" s="48"/>
      <c r="B746" s="48"/>
      <c r="C746" s="48"/>
      <c r="D746" s="48"/>
      <c r="E746" s="48"/>
      <c r="F746" s="48"/>
      <c r="G746" s="48"/>
    </row>
    <row r="747" spans="1:7">
      <c r="A747" s="48"/>
      <c r="B747" s="48"/>
      <c r="C747" s="48"/>
      <c r="D747" s="48"/>
      <c r="E747" s="48"/>
      <c r="F747" s="48"/>
      <c r="G747" s="48"/>
    </row>
    <row r="748" spans="1:7">
      <c r="A748" s="48"/>
      <c r="B748" s="48"/>
      <c r="C748" s="48"/>
      <c r="D748" s="48"/>
      <c r="E748" s="48"/>
      <c r="F748" s="48"/>
      <c r="G748" s="48"/>
    </row>
    <row r="749" spans="1:7">
      <c r="A749" s="48"/>
      <c r="B749" s="48"/>
      <c r="C749" s="48"/>
      <c r="D749" s="48"/>
      <c r="E749" s="48"/>
      <c r="F749" s="48"/>
      <c r="G749" s="48"/>
    </row>
    <row r="750" spans="1:7">
      <c r="A750" s="48"/>
      <c r="B750" s="48"/>
      <c r="C750" s="48"/>
      <c r="D750" s="48"/>
      <c r="E750" s="48"/>
      <c r="F750" s="48"/>
      <c r="G750" s="48"/>
    </row>
    <row r="751" spans="1:7">
      <c r="A751" s="48"/>
      <c r="B751" s="48"/>
      <c r="C751" s="48"/>
      <c r="D751" s="48"/>
      <c r="E751" s="48"/>
      <c r="F751" s="48"/>
      <c r="G751" s="48"/>
    </row>
    <row r="752" spans="1:7">
      <c r="A752" s="48"/>
      <c r="B752" s="48"/>
      <c r="C752" s="48"/>
      <c r="D752" s="48"/>
      <c r="E752" s="48"/>
      <c r="F752" s="48"/>
      <c r="G752" s="48"/>
    </row>
    <row r="753" spans="1:7">
      <c r="A753" s="48"/>
      <c r="B753" s="48"/>
      <c r="C753" s="48"/>
      <c r="D753" s="48"/>
      <c r="E753" s="48"/>
      <c r="F753" s="48"/>
      <c r="G753" s="48"/>
    </row>
    <row r="754" spans="1:7">
      <c r="A754" s="48"/>
      <c r="B754" s="48"/>
      <c r="C754" s="48"/>
      <c r="D754" s="48"/>
      <c r="E754" s="48"/>
      <c r="F754" s="48"/>
      <c r="G754" s="48"/>
    </row>
    <row r="755" spans="1:7">
      <c r="A755" s="48"/>
      <c r="B755" s="48"/>
      <c r="C755" s="48"/>
      <c r="D755" s="48"/>
      <c r="E755" s="48"/>
      <c r="F755" s="48"/>
      <c r="G755" s="48"/>
    </row>
    <row r="756" spans="1:7">
      <c r="A756" s="48"/>
      <c r="B756" s="48"/>
      <c r="C756" s="48"/>
      <c r="D756" s="48"/>
      <c r="E756" s="48"/>
      <c r="F756" s="48"/>
      <c r="G756" s="48"/>
    </row>
    <row r="757" spans="1:7">
      <c r="A757" s="48"/>
      <c r="B757" s="48"/>
      <c r="C757" s="48"/>
      <c r="D757" s="48"/>
      <c r="E757" s="48"/>
      <c r="F757" s="48"/>
      <c r="G757" s="48"/>
    </row>
    <row r="758" spans="1:7">
      <c r="A758" s="48"/>
      <c r="B758" s="48"/>
      <c r="C758" s="48"/>
      <c r="D758" s="48"/>
      <c r="E758" s="48"/>
      <c r="F758" s="48"/>
      <c r="G758" s="48"/>
    </row>
    <row r="759" spans="1:7">
      <c r="A759" s="48"/>
      <c r="B759" s="48"/>
      <c r="C759" s="48"/>
      <c r="D759" s="48"/>
      <c r="E759" s="48"/>
      <c r="F759" s="48"/>
      <c r="G759" s="48"/>
    </row>
    <row r="760" spans="1:7">
      <c r="A760" s="48"/>
      <c r="B760" s="48"/>
      <c r="C760" s="48"/>
      <c r="D760" s="48"/>
      <c r="E760" s="48"/>
      <c r="F760" s="48"/>
      <c r="G760" s="48"/>
    </row>
    <row r="761" spans="1:7">
      <c r="A761" s="48"/>
      <c r="B761" s="48"/>
      <c r="C761" s="48"/>
      <c r="D761" s="48"/>
      <c r="E761" s="48"/>
      <c r="F761" s="48"/>
      <c r="G761" s="48"/>
    </row>
    <row r="762" spans="1:7">
      <c r="A762" s="48"/>
      <c r="B762" s="48"/>
      <c r="C762" s="48"/>
      <c r="D762" s="48"/>
      <c r="E762" s="48"/>
      <c r="F762" s="48"/>
      <c r="G762" s="48"/>
    </row>
    <row r="763" spans="1:7">
      <c r="A763" s="48"/>
      <c r="B763" s="48"/>
      <c r="C763" s="48"/>
      <c r="D763" s="48"/>
      <c r="E763" s="48"/>
      <c r="F763" s="48"/>
      <c r="G763" s="48"/>
    </row>
    <row r="764" spans="1:7">
      <c r="A764" s="48"/>
      <c r="B764" s="48"/>
      <c r="C764" s="48"/>
      <c r="D764" s="48"/>
      <c r="E764" s="48"/>
      <c r="F764" s="48"/>
      <c r="G764" s="48"/>
    </row>
    <row r="765" spans="1:7">
      <c r="A765" s="48"/>
      <c r="B765" s="48"/>
      <c r="C765" s="48"/>
      <c r="D765" s="48"/>
      <c r="E765" s="48"/>
      <c r="F765" s="48"/>
      <c r="G765" s="48"/>
    </row>
    <row r="766" spans="1:7">
      <c r="A766" s="48"/>
      <c r="B766" s="48"/>
      <c r="C766" s="48"/>
      <c r="D766" s="48"/>
      <c r="E766" s="48"/>
      <c r="F766" s="48"/>
      <c r="G766" s="48"/>
    </row>
    <row r="767" spans="1:7">
      <c r="A767" s="48"/>
      <c r="B767" s="48"/>
      <c r="C767" s="48"/>
      <c r="D767" s="48"/>
      <c r="E767" s="48"/>
      <c r="F767" s="48"/>
      <c r="G767" s="48"/>
    </row>
    <row r="768" spans="1:7">
      <c r="A768" s="48"/>
      <c r="B768" s="48"/>
      <c r="C768" s="48"/>
      <c r="D768" s="48"/>
      <c r="E768" s="48"/>
      <c r="F768" s="48"/>
      <c r="G768" s="48"/>
    </row>
    <row r="769" spans="1:7">
      <c r="A769" s="48"/>
      <c r="B769" s="48"/>
      <c r="C769" s="48"/>
      <c r="D769" s="48"/>
      <c r="E769" s="48"/>
      <c r="F769" s="48"/>
      <c r="G769" s="48"/>
    </row>
    <row r="770" spans="1:7">
      <c r="A770" s="48"/>
      <c r="B770" s="48"/>
      <c r="C770" s="48"/>
      <c r="D770" s="48"/>
      <c r="E770" s="48"/>
      <c r="F770" s="48"/>
      <c r="G770" s="48"/>
    </row>
    <row r="771" spans="1:7">
      <c r="A771" s="48"/>
      <c r="B771" s="48"/>
      <c r="C771" s="48"/>
      <c r="D771" s="48"/>
      <c r="E771" s="48"/>
      <c r="F771" s="48"/>
      <c r="G771" s="48"/>
    </row>
    <row r="772" spans="1:7">
      <c r="A772" s="48"/>
      <c r="B772" s="48"/>
      <c r="C772" s="48"/>
      <c r="D772" s="48"/>
      <c r="E772" s="48"/>
      <c r="F772" s="48"/>
      <c r="G772" s="48"/>
    </row>
    <row r="773" spans="1:7">
      <c r="A773" s="48"/>
      <c r="B773" s="48"/>
      <c r="C773" s="48"/>
      <c r="D773" s="48"/>
      <c r="E773" s="48"/>
      <c r="F773" s="48"/>
      <c r="G773" s="48"/>
    </row>
    <row r="774" spans="1:7">
      <c r="A774" s="48"/>
      <c r="B774" s="48"/>
      <c r="C774" s="48"/>
      <c r="D774" s="48"/>
      <c r="E774" s="48"/>
      <c r="F774" s="48"/>
      <c r="G774" s="48"/>
    </row>
    <row r="775" spans="1:7">
      <c r="A775" s="48"/>
      <c r="B775" s="48"/>
      <c r="C775" s="48"/>
      <c r="D775" s="48"/>
      <c r="E775" s="48"/>
      <c r="F775" s="48"/>
      <c r="G775" s="48"/>
    </row>
    <row r="776" spans="1:7">
      <c r="A776" s="48"/>
      <c r="B776" s="48"/>
      <c r="C776" s="48"/>
      <c r="D776" s="48"/>
      <c r="E776" s="48"/>
      <c r="F776" s="48"/>
      <c r="G776" s="48"/>
    </row>
    <row r="777" spans="1:7">
      <c r="A777" s="48"/>
      <c r="B777" s="48"/>
      <c r="C777" s="48"/>
      <c r="D777" s="48"/>
      <c r="E777" s="48"/>
      <c r="F777" s="48"/>
      <c r="G777" s="48"/>
    </row>
    <row r="778" spans="1:7">
      <c r="A778" s="48"/>
      <c r="B778" s="48"/>
      <c r="C778" s="48"/>
      <c r="D778" s="48"/>
      <c r="E778" s="48"/>
      <c r="F778" s="48"/>
      <c r="G778" s="48"/>
    </row>
    <row r="779" spans="1:7">
      <c r="A779" s="48"/>
      <c r="B779" s="48"/>
      <c r="C779" s="48"/>
      <c r="D779" s="48"/>
      <c r="E779" s="48"/>
      <c r="F779" s="48"/>
      <c r="G779" s="48"/>
    </row>
    <row r="780" spans="1:7">
      <c r="A780" s="48"/>
      <c r="B780" s="48"/>
      <c r="C780" s="48"/>
      <c r="D780" s="48"/>
      <c r="E780" s="48"/>
      <c r="F780" s="48"/>
      <c r="G780" s="48"/>
    </row>
    <row r="781" spans="1:7">
      <c r="A781" s="48"/>
      <c r="B781" s="48"/>
      <c r="C781" s="48"/>
      <c r="D781" s="48"/>
      <c r="E781" s="48"/>
      <c r="F781" s="48"/>
      <c r="G781" s="48"/>
    </row>
    <row r="782" spans="1:7">
      <c r="A782" s="48"/>
      <c r="B782" s="48"/>
      <c r="C782" s="48"/>
      <c r="D782" s="48"/>
      <c r="E782" s="48"/>
      <c r="F782" s="48"/>
      <c r="G782" s="48"/>
    </row>
    <row r="783" spans="1:7">
      <c r="A783" s="48"/>
      <c r="B783" s="48"/>
      <c r="C783" s="48"/>
      <c r="D783" s="48"/>
      <c r="E783" s="48"/>
      <c r="F783" s="48"/>
      <c r="G783" s="48"/>
    </row>
    <row r="784" spans="1:7">
      <c r="A784" s="48"/>
      <c r="B784" s="48"/>
      <c r="C784" s="48"/>
      <c r="D784" s="48"/>
      <c r="E784" s="48"/>
      <c r="F784" s="48"/>
      <c r="G784" s="48"/>
    </row>
    <row r="785" spans="1:7">
      <c r="A785" s="48"/>
      <c r="B785" s="48"/>
      <c r="C785" s="48"/>
      <c r="D785" s="48"/>
      <c r="E785" s="48"/>
      <c r="F785" s="48"/>
      <c r="G785" s="48"/>
    </row>
    <row r="786" spans="1:7">
      <c r="A786" s="48"/>
      <c r="B786" s="48"/>
      <c r="C786" s="48"/>
      <c r="D786" s="48"/>
      <c r="E786" s="48"/>
      <c r="F786" s="48"/>
      <c r="G786" s="48"/>
    </row>
    <row r="787" spans="1:7">
      <c r="A787" s="48"/>
      <c r="B787" s="48"/>
      <c r="C787" s="48"/>
      <c r="D787" s="48"/>
      <c r="E787" s="48"/>
      <c r="F787" s="48"/>
      <c r="G787" s="48"/>
    </row>
    <row r="788" spans="1:7">
      <c r="A788" s="48"/>
      <c r="B788" s="48"/>
      <c r="C788" s="48"/>
      <c r="D788" s="48"/>
      <c r="E788" s="48"/>
      <c r="F788" s="48"/>
      <c r="G788" s="48"/>
    </row>
    <row r="789" spans="1:7">
      <c r="A789" s="48"/>
      <c r="B789" s="48"/>
      <c r="C789" s="48"/>
      <c r="D789" s="48"/>
      <c r="E789" s="48"/>
      <c r="F789" s="48"/>
      <c r="G789" s="48"/>
    </row>
    <row r="790" spans="1:7">
      <c r="A790" s="48"/>
      <c r="B790" s="48"/>
      <c r="C790" s="48"/>
      <c r="D790" s="48"/>
      <c r="E790" s="48"/>
      <c r="F790" s="48"/>
      <c r="G790" s="48"/>
    </row>
    <row r="791" spans="1:7">
      <c r="A791" s="48"/>
      <c r="B791" s="48"/>
      <c r="C791" s="48"/>
      <c r="D791" s="48"/>
      <c r="E791" s="48"/>
      <c r="F791" s="48"/>
      <c r="G791" s="48"/>
    </row>
    <row r="792" spans="1:7">
      <c r="A792" s="48"/>
      <c r="B792" s="48"/>
      <c r="C792" s="48"/>
      <c r="D792" s="48"/>
      <c r="E792" s="48"/>
      <c r="F792" s="48"/>
      <c r="G792" s="48"/>
    </row>
    <row r="793" spans="1:7">
      <c r="A793" s="48"/>
      <c r="B793" s="48"/>
      <c r="C793" s="48"/>
      <c r="D793" s="48"/>
      <c r="E793" s="48"/>
      <c r="F793" s="48"/>
      <c r="G793" s="48"/>
    </row>
    <row r="794" spans="1:7">
      <c r="A794" s="48"/>
      <c r="B794" s="48"/>
      <c r="C794" s="48"/>
      <c r="D794" s="48"/>
      <c r="E794" s="48"/>
      <c r="F794" s="48"/>
      <c r="G794" s="48"/>
    </row>
    <row r="795" spans="1:7">
      <c r="A795" s="48"/>
      <c r="B795" s="48"/>
      <c r="C795" s="48"/>
      <c r="D795" s="48"/>
      <c r="E795" s="48"/>
      <c r="F795" s="48"/>
      <c r="G795" s="48"/>
    </row>
    <row r="796" spans="1:7">
      <c r="A796" s="48"/>
      <c r="B796" s="48"/>
      <c r="C796" s="48"/>
      <c r="D796" s="48"/>
      <c r="E796" s="48"/>
      <c r="F796" s="48"/>
      <c r="G796" s="48"/>
    </row>
    <row r="797" spans="1:7">
      <c r="A797" s="48"/>
      <c r="B797" s="48"/>
      <c r="C797" s="48"/>
      <c r="D797" s="48"/>
      <c r="E797" s="48"/>
      <c r="F797" s="48"/>
      <c r="G797" s="48"/>
    </row>
    <row r="798" spans="1:7">
      <c r="A798" s="48"/>
      <c r="B798" s="48"/>
      <c r="C798" s="48"/>
      <c r="D798" s="48"/>
      <c r="E798" s="48"/>
      <c r="F798" s="48"/>
      <c r="G798" s="48"/>
    </row>
    <row r="799" spans="1:7">
      <c r="A799" s="48"/>
      <c r="B799" s="48"/>
      <c r="C799" s="48"/>
      <c r="D799" s="48"/>
      <c r="E799" s="48"/>
      <c r="F799" s="48"/>
      <c r="G799" s="48"/>
    </row>
    <row r="800" spans="1:7">
      <c r="A800" s="48"/>
      <c r="B800" s="48"/>
      <c r="C800" s="48"/>
      <c r="D800" s="48"/>
      <c r="E800" s="48"/>
      <c r="F800" s="48"/>
      <c r="G800" s="48"/>
    </row>
    <row r="801" spans="1:7">
      <c r="A801" s="48"/>
      <c r="B801" s="48"/>
      <c r="C801" s="48"/>
      <c r="D801" s="48"/>
      <c r="E801" s="48"/>
      <c r="F801" s="48"/>
      <c r="G801" s="48"/>
    </row>
    <row r="802" spans="1:7">
      <c r="A802" s="48"/>
      <c r="B802" s="48"/>
      <c r="C802" s="48"/>
      <c r="D802" s="48"/>
      <c r="E802" s="48"/>
      <c r="F802" s="48"/>
      <c r="G802" s="48"/>
    </row>
    <row r="803" spans="1:7">
      <c r="A803" s="48"/>
      <c r="B803" s="48"/>
      <c r="C803" s="48"/>
      <c r="D803" s="48"/>
      <c r="E803" s="48"/>
      <c r="F803" s="48"/>
      <c r="G803" s="48"/>
    </row>
    <row r="804" spans="1:7">
      <c r="A804" s="48"/>
      <c r="B804" s="48"/>
      <c r="C804" s="48"/>
      <c r="D804" s="48"/>
      <c r="E804" s="48"/>
      <c r="F804" s="48"/>
      <c r="G804" s="48"/>
    </row>
    <row r="805" spans="1:7">
      <c r="A805" s="48"/>
      <c r="B805" s="48"/>
      <c r="C805" s="48"/>
      <c r="D805" s="48"/>
      <c r="E805" s="48"/>
      <c r="F805" s="48"/>
      <c r="G805" s="48"/>
    </row>
    <row r="806" spans="1:7">
      <c r="A806" s="48"/>
      <c r="B806" s="48"/>
      <c r="C806" s="48"/>
      <c r="D806" s="48"/>
      <c r="E806" s="48"/>
      <c r="F806" s="48"/>
      <c r="G806" s="48"/>
    </row>
    <row r="807" spans="1:7">
      <c r="A807" s="48"/>
      <c r="B807" s="48"/>
      <c r="C807" s="48"/>
      <c r="D807" s="48"/>
      <c r="E807" s="48"/>
      <c r="F807" s="48"/>
      <c r="G807" s="48"/>
    </row>
    <row r="808" spans="1:7">
      <c r="A808" s="48"/>
      <c r="B808" s="48"/>
      <c r="C808" s="48"/>
      <c r="D808" s="48"/>
      <c r="E808" s="48"/>
      <c r="F808" s="48"/>
      <c r="G808" s="48"/>
    </row>
    <row r="809" spans="1:7">
      <c r="A809" s="48"/>
      <c r="B809" s="48"/>
      <c r="C809" s="48"/>
      <c r="D809" s="48"/>
      <c r="E809" s="48"/>
      <c r="F809" s="48"/>
      <c r="G809" s="48"/>
    </row>
    <row r="810" spans="1:7">
      <c r="A810" s="48"/>
      <c r="B810" s="48"/>
      <c r="C810" s="48"/>
      <c r="D810" s="48"/>
      <c r="E810" s="48"/>
      <c r="F810" s="48"/>
      <c r="G810" s="48"/>
    </row>
    <row r="811" spans="1:7">
      <c r="A811" s="48"/>
      <c r="B811" s="48"/>
      <c r="C811" s="48"/>
      <c r="D811" s="48"/>
      <c r="E811" s="48"/>
      <c r="F811" s="48"/>
      <c r="G811" s="48"/>
    </row>
    <row r="812" spans="1:7">
      <c r="A812" s="48"/>
      <c r="B812" s="48"/>
      <c r="C812" s="48"/>
      <c r="D812" s="48"/>
      <c r="E812" s="48"/>
      <c r="F812" s="48"/>
      <c r="G812" s="48"/>
    </row>
    <row r="813" spans="1:7">
      <c r="A813" s="48"/>
      <c r="B813" s="48"/>
      <c r="C813" s="48"/>
      <c r="D813" s="48"/>
      <c r="E813" s="48"/>
      <c r="F813" s="48"/>
      <c r="G813" s="48"/>
    </row>
    <row r="814" spans="1:7">
      <c r="A814" s="48"/>
      <c r="B814" s="48"/>
      <c r="C814" s="48"/>
      <c r="D814" s="48"/>
      <c r="E814" s="48"/>
      <c r="F814" s="48"/>
      <c r="G814" s="48"/>
    </row>
    <row r="815" spans="1:7">
      <c r="A815" s="48"/>
      <c r="B815" s="48"/>
      <c r="C815" s="48"/>
      <c r="D815" s="48"/>
      <c r="E815" s="48"/>
      <c r="F815" s="48"/>
      <c r="G815" s="48"/>
    </row>
    <row r="816" spans="1:7">
      <c r="A816" s="48"/>
      <c r="B816" s="48"/>
      <c r="C816" s="48"/>
      <c r="D816" s="48"/>
      <c r="E816" s="48"/>
      <c r="F816" s="48"/>
      <c r="G816" s="48"/>
    </row>
    <row r="817" spans="1:7">
      <c r="A817" s="48"/>
      <c r="B817" s="48"/>
      <c r="C817" s="48"/>
      <c r="D817" s="48"/>
      <c r="E817" s="48"/>
      <c r="F817" s="48"/>
      <c r="G817" s="48"/>
    </row>
    <row r="818" spans="1:7">
      <c r="A818" s="48"/>
      <c r="B818" s="48"/>
      <c r="C818" s="48"/>
      <c r="D818" s="48"/>
      <c r="E818" s="48"/>
      <c r="F818" s="48"/>
      <c r="G818" s="48"/>
    </row>
    <row r="819" spans="1:7">
      <c r="A819" s="48"/>
      <c r="B819" s="48"/>
      <c r="C819" s="48"/>
      <c r="D819" s="48"/>
      <c r="E819" s="48"/>
      <c r="F819" s="48"/>
      <c r="G819" s="48"/>
    </row>
    <row r="820" spans="1:7">
      <c r="A820" s="48"/>
      <c r="B820" s="48"/>
      <c r="C820" s="48"/>
      <c r="D820" s="48"/>
      <c r="E820" s="48"/>
      <c r="F820" s="48"/>
      <c r="G820" s="48"/>
    </row>
    <row r="821" spans="1:7">
      <c r="A821" s="48"/>
      <c r="B821" s="48"/>
      <c r="C821" s="48"/>
      <c r="D821" s="48"/>
      <c r="E821" s="48"/>
      <c r="F821" s="48"/>
      <c r="G821" s="48"/>
    </row>
    <row r="822" spans="1:7">
      <c r="A822" s="48"/>
      <c r="B822" s="48"/>
      <c r="C822" s="48"/>
      <c r="D822" s="48"/>
      <c r="E822" s="48"/>
      <c r="F822" s="48"/>
      <c r="G822" s="48"/>
    </row>
    <row r="823" spans="1:7">
      <c r="A823" s="48"/>
      <c r="B823" s="48"/>
      <c r="C823" s="48"/>
      <c r="D823" s="48"/>
      <c r="E823" s="48"/>
      <c r="F823" s="48"/>
      <c r="G823" s="48"/>
    </row>
    <row r="824" spans="1:7">
      <c r="A824" s="48"/>
      <c r="B824" s="48"/>
      <c r="C824" s="48"/>
      <c r="D824" s="48"/>
      <c r="E824" s="48"/>
      <c r="F824" s="48"/>
      <c r="G824" s="48"/>
    </row>
    <row r="825" spans="1:7">
      <c r="A825" s="48"/>
      <c r="B825" s="48"/>
      <c r="C825" s="48"/>
      <c r="D825" s="48"/>
      <c r="E825" s="48"/>
      <c r="F825" s="48"/>
      <c r="G825" s="48"/>
    </row>
    <row r="826" spans="1:7">
      <c r="A826" s="48"/>
      <c r="B826" s="48"/>
      <c r="C826" s="48"/>
      <c r="D826" s="48"/>
      <c r="E826" s="48"/>
      <c r="F826" s="48"/>
      <c r="G826" s="48"/>
    </row>
    <row r="827" spans="1:7">
      <c r="A827" s="48"/>
      <c r="B827" s="48"/>
      <c r="C827" s="48"/>
      <c r="D827" s="48"/>
      <c r="E827" s="48"/>
      <c r="F827" s="48"/>
      <c r="G827" s="48"/>
    </row>
    <row r="828" spans="1:7">
      <c r="A828" s="48"/>
      <c r="B828" s="48"/>
      <c r="C828" s="48"/>
      <c r="D828" s="48"/>
      <c r="E828" s="48"/>
      <c r="F828" s="48"/>
      <c r="G828" s="48"/>
    </row>
    <row r="829" spans="1:7">
      <c r="A829" s="48"/>
      <c r="B829" s="48"/>
      <c r="C829" s="48"/>
      <c r="D829" s="48"/>
      <c r="E829" s="48"/>
      <c r="F829" s="48"/>
      <c r="G829" s="48"/>
    </row>
    <row r="830" spans="1:7">
      <c r="A830" s="48"/>
      <c r="B830" s="48"/>
      <c r="C830" s="48"/>
      <c r="D830" s="48"/>
      <c r="E830" s="48"/>
      <c r="F830" s="48"/>
      <c r="G830" s="48"/>
    </row>
    <row r="831" spans="1:7">
      <c r="A831" s="48"/>
      <c r="B831" s="48"/>
      <c r="C831" s="48"/>
      <c r="D831" s="48"/>
      <c r="E831" s="48"/>
      <c r="F831" s="48"/>
      <c r="G831" s="48"/>
    </row>
    <row r="832" spans="1:7">
      <c r="A832" s="48"/>
      <c r="B832" s="48"/>
      <c r="C832" s="48"/>
      <c r="D832" s="48"/>
      <c r="E832" s="48"/>
      <c r="F832" s="48"/>
      <c r="G832" s="48"/>
    </row>
    <row r="833" spans="1:7">
      <c r="A833" s="48"/>
      <c r="B833" s="48"/>
      <c r="C833" s="48"/>
      <c r="D833" s="48"/>
      <c r="E833" s="48"/>
      <c r="F833" s="48"/>
      <c r="G833" s="48"/>
    </row>
    <row r="834" spans="1:7">
      <c r="A834" s="48"/>
      <c r="B834" s="48"/>
      <c r="C834" s="48"/>
      <c r="D834" s="48"/>
      <c r="E834" s="48"/>
      <c r="F834" s="48"/>
      <c r="G834" s="48"/>
    </row>
    <row r="835" spans="1:7">
      <c r="A835" s="48"/>
      <c r="B835" s="48"/>
      <c r="C835" s="48"/>
      <c r="D835" s="48"/>
      <c r="E835" s="48"/>
      <c r="F835" s="48"/>
      <c r="G835" s="48"/>
    </row>
    <row r="836" spans="1:7">
      <c r="A836" s="48"/>
      <c r="B836" s="48"/>
      <c r="C836" s="48"/>
      <c r="D836" s="48"/>
      <c r="E836" s="48"/>
      <c r="F836" s="48"/>
      <c r="G836" s="48"/>
    </row>
    <row r="837" spans="1:7">
      <c r="A837" s="48"/>
      <c r="B837" s="48"/>
      <c r="C837" s="48"/>
      <c r="D837" s="48"/>
      <c r="E837" s="48"/>
      <c r="F837" s="48"/>
      <c r="G837" s="48"/>
    </row>
    <row r="838" spans="1:7">
      <c r="A838" s="48"/>
      <c r="B838" s="48"/>
      <c r="C838" s="48"/>
      <c r="D838" s="48"/>
      <c r="E838" s="48"/>
      <c r="F838" s="48"/>
      <c r="G838" s="48"/>
    </row>
    <row r="839" spans="1:7">
      <c r="A839" s="48"/>
      <c r="B839" s="48"/>
      <c r="C839" s="48"/>
      <c r="D839" s="48"/>
      <c r="E839" s="48"/>
      <c r="F839" s="48"/>
      <c r="G839" s="48"/>
    </row>
    <row r="840" spans="1:7">
      <c r="A840" s="48"/>
      <c r="B840" s="48"/>
      <c r="C840" s="48"/>
      <c r="D840" s="48"/>
      <c r="E840" s="48"/>
      <c r="F840" s="48"/>
      <c r="G840" s="48"/>
    </row>
    <row r="841" spans="1:7">
      <c r="A841" s="48"/>
      <c r="B841" s="48"/>
      <c r="C841" s="48"/>
      <c r="D841" s="48"/>
      <c r="E841" s="48"/>
      <c r="F841" s="48"/>
      <c r="G841" s="48"/>
    </row>
    <row r="842" spans="1:7">
      <c r="A842" s="48"/>
      <c r="B842" s="48"/>
      <c r="C842" s="48"/>
      <c r="D842" s="48"/>
      <c r="E842" s="48"/>
      <c r="F842" s="48"/>
      <c r="G842" s="48"/>
    </row>
    <row r="843" spans="1:7">
      <c r="A843" s="48"/>
      <c r="B843" s="48"/>
      <c r="C843" s="48"/>
      <c r="D843" s="48"/>
      <c r="E843" s="48"/>
      <c r="F843" s="48"/>
      <c r="G843" s="48"/>
    </row>
    <row r="844" spans="1:7">
      <c r="A844" s="48"/>
      <c r="B844" s="48"/>
      <c r="C844" s="48"/>
      <c r="D844" s="48"/>
      <c r="E844" s="48"/>
      <c r="F844" s="48"/>
      <c r="G844" s="48"/>
    </row>
    <row r="845" spans="1:7">
      <c r="A845" s="48"/>
      <c r="B845" s="48"/>
      <c r="C845" s="48"/>
      <c r="D845" s="48"/>
      <c r="E845" s="48"/>
      <c r="F845" s="48"/>
      <c r="G845" s="48"/>
    </row>
    <row r="846" spans="1:7">
      <c r="A846" s="48"/>
      <c r="B846" s="48"/>
      <c r="C846" s="48"/>
      <c r="D846" s="48"/>
      <c r="E846" s="48"/>
      <c r="F846" s="48"/>
      <c r="G846" s="48"/>
    </row>
    <row r="847" spans="1:7">
      <c r="A847" s="48"/>
      <c r="B847" s="48"/>
      <c r="C847" s="48"/>
      <c r="D847" s="48"/>
      <c r="E847" s="48"/>
      <c r="F847" s="48"/>
      <c r="G847" s="48"/>
    </row>
    <row r="848" spans="1:7">
      <c r="A848" s="48"/>
      <c r="B848" s="48"/>
      <c r="C848" s="48"/>
      <c r="D848" s="48"/>
      <c r="E848" s="48"/>
      <c r="F848" s="48"/>
      <c r="G848" s="48"/>
    </row>
    <row r="849" spans="1:7">
      <c r="A849" s="48"/>
      <c r="B849" s="48"/>
      <c r="C849" s="48"/>
      <c r="D849" s="48"/>
      <c r="E849" s="48"/>
      <c r="F849" s="48"/>
      <c r="G849" s="48"/>
    </row>
    <row r="850" spans="1:7">
      <c r="A850" s="48"/>
      <c r="B850" s="48"/>
      <c r="C850" s="48"/>
      <c r="D850" s="48"/>
      <c r="E850" s="48"/>
      <c r="F850" s="48"/>
      <c r="G850" s="48"/>
    </row>
    <row r="851" spans="1:7">
      <c r="A851" s="48"/>
      <c r="B851" s="48"/>
      <c r="C851" s="48"/>
      <c r="D851" s="48"/>
      <c r="E851" s="48"/>
      <c r="F851" s="48"/>
      <c r="G851" s="48"/>
    </row>
    <row r="852" spans="1:7">
      <c r="A852" s="48"/>
      <c r="B852" s="48"/>
      <c r="C852" s="48"/>
      <c r="D852" s="48"/>
      <c r="E852" s="48"/>
      <c r="F852" s="48"/>
      <c r="G852" s="48"/>
    </row>
    <row r="853" spans="1:7">
      <c r="A853" s="48"/>
      <c r="B853" s="48"/>
      <c r="C853" s="48"/>
      <c r="D853" s="48"/>
      <c r="E853" s="48"/>
      <c r="F853" s="48"/>
      <c r="G853" s="48"/>
    </row>
    <row r="854" spans="1:7">
      <c r="A854" s="48"/>
      <c r="B854" s="48"/>
      <c r="C854" s="48"/>
      <c r="D854" s="48"/>
      <c r="E854" s="48"/>
      <c r="F854" s="48"/>
      <c r="G854" s="48"/>
    </row>
    <row r="855" spans="1:7">
      <c r="A855" s="48"/>
      <c r="B855" s="48"/>
      <c r="C855" s="48"/>
      <c r="D855" s="48"/>
      <c r="E855" s="48"/>
      <c r="F855" s="48"/>
      <c r="G855" s="48"/>
    </row>
    <row r="856" spans="1:7">
      <c r="A856" s="48"/>
      <c r="B856" s="48"/>
      <c r="C856" s="48"/>
      <c r="D856" s="48"/>
      <c r="E856" s="48"/>
      <c r="F856" s="48"/>
      <c r="G856" s="48"/>
    </row>
    <row r="857" spans="1:7">
      <c r="A857" s="48"/>
      <c r="B857" s="48"/>
      <c r="C857" s="48"/>
      <c r="D857" s="48"/>
      <c r="E857" s="48"/>
      <c r="F857" s="48"/>
      <c r="G857" s="48"/>
    </row>
    <row r="858" spans="1:7">
      <c r="A858" s="48"/>
      <c r="B858" s="48"/>
      <c r="C858" s="48"/>
      <c r="D858" s="48"/>
      <c r="E858" s="48"/>
      <c r="F858" s="48"/>
      <c r="G858" s="48"/>
    </row>
    <row r="859" spans="1:7">
      <c r="A859" s="48"/>
      <c r="B859" s="48"/>
      <c r="C859" s="48"/>
      <c r="D859" s="48"/>
      <c r="E859" s="48"/>
      <c r="F859" s="48"/>
      <c r="G859" s="48"/>
    </row>
    <row r="860" spans="1:7">
      <c r="A860" s="48"/>
      <c r="B860" s="48"/>
      <c r="C860" s="48"/>
      <c r="D860" s="48"/>
      <c r="E860" s="48"/>
      <c r="F860" s="48"/>
      <c r="G860" s="48"/>
    </row>
    <row r="861" spans="1:7">
      <c r="A861" s="48"/>
      <c r="B861" s="48"/>
      <c r="C861" s="48"/>
      <c r="D861" s="48"/>
      <c r="E861" s="48"/>
      <c r="F861" s="48"/>
      <c r="G861" s="48"/>
    </row>
    <row r="862" spans="1:7">
      <c r="A862" s="48"/>
      <c r="B862" s="48"/>
      <c r="C862" s="48"/>
      <c r="D862" s="48"/>
      <c r="E862" s="48"/>
      <c r="F862" s="48"/>
      <c r="G862" s="48"/>
    </row>
    <row r="863" spans="1:7">
      <c r="A863" s="48"/>
      <c r="B863" s="48"/>
      <c r="C863" s="48"/>
      <c r="D863" s="48"/>
      <c r="E863" s="48"/>
      <c r="F863" s="48"/>
      <c r="G863" s="48"/>
    </row>
    <row r="864" spans="1:7">
      <c r="A864" s="48"/>
      <c r="B864" s="48"/>
      <c r="C864" s="48"/>
      <c r="D864" s="48"/>
      <c r="E864" s="48"/>
      <c r="F864" s="48"/>
      <c r="G864" s="48"/>
    </row>
    <row r="865" spans="1:7">
      <c r="A865" s="48"/>
      <c r="B865" s="48"/>
      <c r="C865" s="48"/>
      <c r="D865" s="48"/>
      <c r="E865" s="48"/>
      <c r="F865" s="48"/>
      <c r="G865" s="48"/>
    </row>
    <row r="866" spans="1:7">
      <c r="A866" s="48"/>
      <c r="B866" s="48"/>
      <c r="C866" s="48"/>
      <c r="D866" s="48"/>
      <c r="E866" s="48"/>
      <c r="F866" s="48"/>
      <c r="G866" s="48"/>
    </row>
    <row r="867" spans="1:7">
      <c r="A867" s="48"/>
      <c r="B867" s="48"/>
      <c r="C867" s="48"/>
      <c r="D867" s="48"/>
      <c r="E867" s="48"/>
      <c r="F867" s="48"/>
      <c r="G867" s="48"/>
    </row>
    <row r="868" spans="1:7">
      <c r="A868" s="48"/>
      <c r="B868" s="48"/>
      <c r="C868" s="48"/>
      <c r="D868" s="48"/>
      <c r="E868" s="48"/>
      <c r="F868" s="48"/>
      <c r="G868" s="48"/>
    </row>
    <row r="869" spans="1:7">
      <c r="A869" s="48"/>
      <c r="B869" s="48"/>
      <c r="C869" s="48"/>
      <c r="D869" s="48"/>
      <c r="E869" s="48"/>
      <c r="F869" s="48"/>
      <c r="G869" s="48"/>
    </row>
    <row r="870" spans="1:7">
      <c r="A870" s="48"/>
      <c r="B870" s="48"/>
      <c r="C870" s="48"/>
      <c r="D870" s="48"/>
      <c r="E870" s="48"/>
      <c r="F870" s="48"/>
      <c r="G870" s="48"/>
    </row>
    <row r="871" spans="1:7">
      <c r="A871" s="48"/>
      <c r="B871" s="48"/>
      <c r="C871" s="48"/>
      <c r="D871" s="48"/>
      <c r="E871" s="48"/>
      <c r="F871" s="48"/>
      <c r="G871" s="48"/>
    </row>
    <row r="872" spans="1:7">
      <c r="A872" s="48"/>
      <c r="B872" s="48"/>
      <c r="C872" s="48"/>
      <c r="D872" s="48"/>
      <c r="E872" s="48"/>
      <c r="F872" s="48"/>
      <c r="G872" s="48"/>
    </row>
    <row r="873" spans="1:7">
      <c r="A873" s="48"/>
      <c r="B873" s="48"/>
      <c r="C873" s="48"/>
      <c r="D873" s="48"/>
      <c r="E873" s="48"/>
      <c r="F873" s="48"/>
      <c r="G873" s="48"/>
    </row>
    <row r="874" spans="1:7">
      <c r="A874" s="48"/>
      <c r="B874" s="48"/>
      <c r="C874" s="48"/>
      <c r="D874" s="48"/>
      <c r="E874" s="48"/>
      <c r="F874" s="48"/>
      <c r="G874" s="48"/>
    </row>
    <row r="875" spans="1:7">
      <c r="A875" s="48"/>
      <c r="B875" s="48"/>
      <c r="C875" s="48"/>
      <c r="D875" s="48"/>
      <c r="E875" s="48"/>
      <c r="F875" s="48"/>
      <c r="G875" s="48"/>
    </row>
    <row r="876" spans="1:7">
      <c r="A876" s="48"/>
      <c r="B876" s="48"/>
      <c r="C876" s="48"/>
      <c r="D876" s="48"/>
      <c r="E876" s="48"/>
      <c r="F876" s="48"/>
      <c r="G876" s="48"/>
    </row>
    <row r="877" spans="1:7">
      <c r="A877" s="48"/>
      <c r="B877" s="48"/>
      <c r="C877" s="48"/>
      <c r="D877" s="48"/>
      <c r="E877" s="48"/>
      <c r="F877" s="48"/>
      <c r="G877" s="48"/>
    </row>
    <row r="878" spans="1:7">
      <c r="A878" s="48"/>
      <c r="B878" s="48"/>
      <c r="C878" s="48"/>
      <c r="D878" s="48"/>
      <c r="E878" s="48"/>
      <c r="F878" s="48"/>
      <c r="G878" s="48"/>
    </row>
    <row r="879" spans="1:7">
      <c r="A879" s="48"/>
      <c r="B879" s="48"/>
      <c r="C879" s="48"/>
      <c r="D879" s="48"/>
      <c r="E879" s="48"/>
      <c r="F879" s="48"/>
      <c r="G879" s="48"/>
    </row>
    <row r="880" spans="1:7">
      <c r="A880" s="48"/>
      <c r="B880" s="48"/>
      <c r="C880" s="48"/>
      <c r="D880" s="48"/>
      <c r="E880" s="48"/>
      <c r="F880" s="48"/>
      <c r="G880" s="48"/>
    </row>
    <row r="881" spans="1:7">
      <c r="A881" s="48"/>
      <c r="B881" s="48"/>
      <c r="C881" s="48"/>
      <c r="D881" s="48"/>
      <c r="E881" s="48"/>
      <c r="F881" s="48"/>
      <c r="G881" s="48"/>
    </row>
    <row r="882" spans="1:7">
      <c r="A882" s="48"/>
      <c r="B882" s="48"/>
      <c r="C882" s="48"/>
      <c r="D882" s="48"/>
      <c r="E882" s="48"/>
      <c r="F882" s="48"/>
      <c r="G882" s="48"/>
    </row>
    <row r="883" spans="1:7">
      <c r="A883" s="48"/>
      <c r="B883" s="48"/>
      <c r="C883" s="48"/>
      <c r="D883" s="48"/>
      <c r="E883" s="48"/>
      <c r="F883" s="48"/>
      <c r="G883" s="48"/>
    </row>
    <row r="884" spans="1:7">
      <c r="A884" s="48"/>
      <c r="B884" s="48"/>
      <c r="C884" s="48"/>
      <c r="D884" s="48"/>
      <c r="E884" s="48"/>
      <c r="F884" s="48"/>
      <c r="G884" s="48"/>
    </row>
    <row r="885" spans="1:7">
      <c r="A885" s="48"/>
      <c r="B885" s="48"/>
      <c r="C885" s="48"/>
      <c r="D885" s="48"/>
      <c r="E885" s="48"/>
      <c r="F885" s="48"/>
      <c r="G885" s="48"/>
    </row>
    <row r="886" spans="1:7">
      <c r="A886" s="48"/>
      <c r="B886" s="48"/>
      <c r="C886" s="48"/>
      <c r="D886" s="48"/>
      <c r="E886" s="48"/>
      <c r="F886" s="48"/>
      <c r="G886" s="48"/>
    </row>
    <row r="887" spans="1:7">
      <c r="A887" s="48"/>
      <c r="B887" s="48"/>
      <c r="C887" s="48"/>
      <c r="D887" s="48"/>
      <c r="E887" s="48"/>
      <c r="F887" s="48"/>
      <c r="G887" s="48"/>
    </row>
    <row r="888" spans="1:7">
      <c r="A888" s="48"/>
      <c r="B888" s="48"/>
      <c r="C888" s="48"/>
      <c r="D888" s="48"/>
      <c r="E888" s="48"/>
      <c r="F888" s="48"/>
      <c r="G888" s="48"/>
    </row>
    <row r="889" spans="1:7">
      <c r="A889" s="48"/>
      <c r="B889" s="48"/>
      <c r="C889" s="48"/>
      <c r="D889" s="48"/>
      <c r="E889" s="48"/>
      <c r="F889" s="48"/>
      <c r="G889" s="48"/>
    </row>
    <row r="890" spans="1:7">
      <c r="A890" s="48"/>
      <c r="B890" s="48"/>
      <c r="C890" s="48"/>
      <c r="D890" s="48"/>
      <c r="E890" s="48"/>
      <c r="F890" s="48"/>
      <c r="G890" s="48"/>
    </row>
    <row r="891" spans="1:7">
      <c r="A891" s="48"/>
      <c r="B891" s="48"/>
      <c r="C891" s="48"/>
      <c r="D891" s="48"/>
      <c r="E891" s="48"/>
      <c r="F891" s="48"/>
      <c r="G891" s="48"/>
    </row>
    <row r="892" spans="1:7">
      <c r="A892" s="48"/>
      <c r="B892" s="48"/>
      <c r="C892" s="48"/>
      <c r="D892" s="48"/>
      <c r="E892" s="48"/>
      <c r="F892" s="48"/>
      <c r="G892" s="48"/>
    </row>
    <row r="893" spans="1:7">
      <c r="A893" s="48"/>
      <c r="B893" s="48"/>
      <c r="C893" s="48"/>
      <c r="D893" s="48"/>
      <c r="E893" s="48"/>
      <c r="F893" s="48"/>
      <c r="G893" s="48"/>
    </row>
    <row r="894" spans="1:7">
      <c r="A894" s="48"/>
      <c r="B894" s="48"/>
      <c r="C894" s="48"/>
      <c r="D894" s="48"/>
      <c r="E894" s="48"/>
      <c r="F894" s="48"/>
      <c r="G894" s="48"/>
    </row>
    <row r="895" spans="1:7">
      <c r="A895" s="48"/>
      <c r="B895" s="48"/>
      <c r="C895" s="48"/>
      <c r="D895" s="48"/>
      <c r="E895" s="48"/>
      <c r="F895" s="48"/>
      <c r="G895" s="48"/>
    </row>
    <row r="896" spans="1:7">
      <c r="A896" s="48"/>
      <c r="B896" s="48"/>
      <c r="C896" s="48"/>
      <c r="D896" s="48"/>
      <c r="E896" s="48"/>
      <c r="F896" s="48"/>
      <c r="G896" s="48"/>
    </row>
    <row r="897" spans="1:7">
      <c r="A897" s="48"/>
      <c r="B897" s="48"/>
      <c r="C897" s="48"/>
      <c r="D897" s="48"/>
      <c r="E897" s="48"/>
      <c r="F897" s="48"/>
      <c r="G897" s="48"/>
    </row>
    <row r="898" spans="1:7">
      <c r="A898" s="48"/>
      <c r="B898" s="48"/>
      <c r="C898" s="48"/>
      <c r="D898" s="48"/>
      <c r="E898" s="48"/>
      <c r="F898" s="48"/>
      <c r="G898" s="48"/>
    </row>
    <row r="899" spans="1:7">
      <c r="A899" s="48"/>
      <c r="B899" s="48"/>
      <c r="C899" s="48"/>
      <c r="D899" s="48"/>
      <c r="E899" s="48"/>
      <c r="F899" s="48"/>
      <c r="G899" s="48"/>
    </row>
    <row r="900" spans="1:7">
      <c r="A900" s="48"/>
      <c r="B900" s="48"/>
      <c r="C900" s="48"/>
      <c r="D900" s="48"/>
      <c r="E900" s="48"/>
      <c r="F900" s="48"/>
      <c r="G900" s="48"/>
    </row>
    <row r="901" spans="1:7">
      <c r="A901" s="48"/>
      <c r="B901" s="48"/>
      <c r="C901" s="48"/>
      <c r="D901" s="48"/>
      <c r="E901" s="48"/>
      <c r="F901" s="48"/>
      <c r="G901" s="48"/>
    </row>
    <row r="902" spans="1:7">
      <c r="A902" s="48"/>
      <c r="B902" s="48"/>
      <c r="C902" s="48"/>
      <c r="D902" s="48"/>
      <c r="E902" s="48"/>
      <c r="F902" s="48"/>
      <c r="G902" s="48"/>
    </row>
    <row r="903" spans="1:7">
      <c r="A903" s="48"/>
      <c r="B903" s="48"/>
      <c r="C903" s="48"/>
      <c r="D903" s="48"/>
      <c r="E903" s="48"/>
      <c r="F903" s="48"/>
      <c r="G903" s="48"/>
    </row>
    <row r="904" spans="1:7">
      <c r="A904" s="48"/>
      <c r="B904" s="48"/>
      <c r="C904" s="48"/>
      <c r="D904" s="48"/>
      <c r="E904" s="48"/>
      <c r="F904" s="48"/>
      <c r="G904" s="48"/>
    </row>
    <row r="905" spans="1:7">
      <c r="A905" s="48"/>
      <c r="B905" s="48"/>
      <c r="C905" s="48"/>
      <c r="D905" s="48"/>
      <c r="E905" s="48"/>
      <c r="F905" s="48"/>
      <c r="G905" s="48"/>
    </row>
    <row r="906" spans="1:7">
      <c r="A906" s="48"/>
      <c r="B906" s="48"/>
      <c r="C906" s="48"/>
      <c r="D906" s="48"/>
      <c r="E906" s="48"/>
      <c r="F906" s="48"/>
      <c r="G906" s="48"/>
    </row>
    <row r="907" spans="1:7">
      <c r="A907" s="48"/>
      <c r="B907" s="48"/>
      <c r="C907" s="48"/>
      <c r="D907" s="48"/>
      <c r="E907" s="48"/>
      <c r="F907" s="48"/>
      <c r="G907" s="48"/>
    </row>
    <row r="908" spans="1:7">
      <c r="A908" s="48"/>
      <c r="B908" s="48"/>
      <c r="C908" s="48"/>
      <c r="D908" s="48"/>
      <c r="E908" s="48"/>
      <c r="F908" s="48"/>
      <c r="G908" s="48"/>
    </row>
    <row r="909" spans="1:7">
      <c r="A909" s="48"/>
      <c r="B909" s="48"/>
      <c r="C909" s="48"/>
      <c r="D909" s="48"/>
      <c r="E909" s="48"/>
      <c r="F909" s="48"/>
      <c r="G909" s="48"/>
    </row>
    <row r="910" spans="1:7">
      <c r="A910" s="48"/>
      <c r="B910" s="48"/>
      <c r="C910" s="48"/>
      <c r="D910" s="48"/>
      <c r="E910" s="48"/>
      <c r="F910" s="48"/>
      <c r="G910" s="48"/>
    </row>
    <row r="911" spans="1:7">
      <c r="A911" s="48"/>
      <c r="B911" s="48"/>
      <c r="C911" s="48"/>
      <c r="D911" s="48"/>
      <c r="E911" s="48"/>
      <c r="F911" s="48"/>
      <c r="G911" s="48"/>
    </row>
    <row r="912" spans="1:7">
      <c r="A912" s="48"/>
      <c r="B912" s="48"/>
      <c r="C912" s="48"/>
      <c r="D912" s="48"/>
      <c r="E912" s="48"/>
      <c r="F912" s="48"/>
      <c r="G912" s="48"/>
    </row>
    <row r="913" spans="1:7">
      <c r="A913" s="48"/>
      <c r="B913" s="48"/>
      <c r="C913" s="48"/>
      <c r="D913" s="48"/>
      <c r="E913" s="48"/>
      <c r="F913" s="48"/>
      <c r="G913" s="48"/>
    </row>
    <row r="914" spans="1:7">
      <c r="A914" s="48"/>
      <c r="B914" s="48"/>
      <c r="C914" s="48"/>
      <c r="D914" s="48"/>
      <c r="E914" s="48"/>
      <c r="F914" s="48"/>
      <c r="G914" s="48"/>
    </row>
    <row r="915" spans="1:7">
      <c r="A915" s="48"/>
      <c r="B915" s="48"/>
      <c r="C915" s="48"/>
      <c r="D915" s="48"/>
      <c r="E915" s="48"/>
      <c r="F915" s="48"/>
      <c r="G915" s="48"/>
    </row>
    <row r="916" spans="1:7">
      <c r="A916" s="48"/>
      <c r="B916" s="48"/>
      <c r="C916" s="48"/>
      <c r="D916" s="48"/>
      <c r="E916" s="48"/>
      <c r="F916" s="48"/>
      <c r="G916" s="48"/>
    </row>
    <row r="917" spans="1:7">
      <c r="A917" s="48"/>
      <c r="B917" s="48"/>
      <c r="C917" s="48"/>
      <c r="D917" s="48"/>
      <c r="E917" s="48"/>
      <c r="F917" s="48"/>
      <c r="G917" s="48"/>
    </row>
    <row r="918" spans="1:7">
      <c r="A918" s="48"/>
      <c r="B918" s="48"/>
      <c r="C918" s="48"/>
      <c r="D918" s="48"/>
      <c r="E918" s="48"/>
      <c r="F918" s="48"/>
      <c r="G918" s="48"/>
    </row>
    <row r="919" spans="1:7">
      <c r="A919" s="48"/>
      <c r="B919" s="48"/>
      <c r="C919" s="48"/>
      <c r="D919" s="48"/>
      <c r="E919" s="48"/>
      <c r="F919" s="48"/>
      <c r="G919" s="48"/>
    </row>
    <row r="920" spans="1:7">
      <c r="A920" s="48"/>
      <c r="B920" s="48"/>
      <c r="C920" s="48"/>
      <c r="D920" s="48"/>
      <c r="E920" s="48"/>
      <c r="F920" s="48"/>
      <c r="G920" s="48"/>
    </row>
    <row r="921" spans="1:7">
      <c r="A921" s="48"/>
      <c r="B921" s="48"/>
      <c r="C921" s="48"/>
      <c r="D921" s="48"/>
      <c r="E921" s="48"/>
      <c r="F921" s="48"/>
      <c r="G921" s="48"/>
    </row>
    <row r="922" spans="1:7">
      <c r="A922" s="48"/>
      <c r="B922" s="48"/>
      <c r="C922" s="48"/>
      <c r="D922" s="48"/>
      <c r="E922" s="48"/>
      <c r="F922" s="48"/>
      <c r="G922" s="48"/>
    </row>
    <row r="923" spans="1:7">
      <c r="A923" s="48"/>
      <c r="B923" s="48"/>
      <c r="C923" s="48"/>
      <c r="D923" s="48"/>
      <c r="E923" s="48"/>
      <c r="F923" s="48"/>
      <c r="G923" s="48"/>
    </row>
    <row r="924" spans="1:7">
      <c r="A924" s="48"/>
      <c r="B924" s="48"/>
      <c r="C924" s="48"/>
      <c r="D924" s="48"/>
      <c r="E924" s="48"/>
      <c r="F924" s="48"/>
      <c r="G924" s="48"/>
    </row>
    <row r="925" spans="1:7">
      <c r="A925" s="48"/>
      <c r="B925" s="48"/>
      <c r="C925" s="48"/>
      <c r="D925" s="48"/>
      <c r="E925" s="48"/>
      <c r="F925" s="48"/>
      <c r="G925" s="48"/>
    </row>
    <row r="926" spans="1:7">
      <c r="A926" s="48"/>
      <c r="B926" s="48"/>
      <c r="C926" s="48"/>
      <c r="D926" s="48"/>
      <c r="E926" s="48"/>
      <c r="F926" s="48"/>
      <c r="G926" s="48"/>
    </row>
    <row r="927" spans="1:7">
      <c r="A927" s="48"/>
      <c r="B927" s="48"/>
      <c r="C927" s="48"/>
      <c r="D927" s="48"/>
      <c r="E927" s="48"/>
      <c r="F927" s="48"/>
      <c r="G927" s="48"/>
    </row>
    <row r="928" spans="1:7">
      <c r="A928" s="48"/>
      <c r="B928" s="48"/>
      <c r="C928" s="48"/>
      <c r="D928" s="48"/>
      <c r="E928" s="48"/>
      <c r="F928" s="48"/>
      <c r="G928" s="48"/>
    </row>
    <row r="929" spans="1:7">
      <c r="A929" s="48"/>
      <c r="B929" s="48"/>
      <c r="C929" s="48"/>
      <c r="D929" s="48"/>
      <c r="E929" s="48"/>
      <c r="F929" s="48"/>
      <c r="G929" s="48"/>
    </row>
    <row r="930" spans="1:7">
      <c r="A930" s="48"/>
      <c r="B930" s="48"/>
      <c r="C930" s="48"/>
      <c r="D930" s="48"/>
      <c r="E930" s="48"/>
      <c r="F930" s="48"/>
      <c r="G930" s="48"/>
    </row>
    <row r="931" spans="1:7">
      <c r="A931" s="48"/>
      <c r="B931" s="48"/>
      <c r="C931" s="48"/>
      <c r="D931" s="48"/>
      <c r="E931" s="48"/>
      <c r="F931" s="48"/>
      <c r="G931" s="48"/>
    </row>
    <row r="932" spans="1:7">
      <c r="A932" s="48"/>
      <c r="B932" s="48"/>
      <c r="C932" s="48"/>
      <c r="D932" s="48"/>
      <c r="E932" s="48"/>
      <c r="F932" s="48"/>
      <c r="G932" s="48"/>
    </row>
    <row r="933" spans="1:7">
      <c r="A933" s="48"/>
      <c r="B933" s="48"/>
      <c r="C933" s="48"/>
      <c r="D933" s="48"/>
      <c r="E933" s="48"/>
      <c r="F933" s="48"/>
      <c r="G933" s="48"/>
    </row>
    <row r="934" spans="1:7">
      <c r="A934" s="48"/>
      <c r="B934" s="48"/>
      <c r="C934" s="48"/>
      <c r="D934" s="48"/>
      <c r="E934" s="48"/>
      <c r="F934" s="48"/>
      <c r="G934" s="48"/>
    </row>
    <row r="935" spans="1:7">
      <c r="A935" s="48"/>
      <c r="B935" s="48"/>
      <c r="C935" s="48"/>
      <c r="D935" s="48"/>
      <c r="E935" s="48"/>
      <c r="F935" s="48"/>
      <c r="G935" s="48"/>
    </row>
    <row r="936" spans="1:7">
      <c r="A936" s="48"/>
      <c r="B936" s="48"/>
      <c r="C936" s="48"/>
      <c r="D936" s="48"/>
      <c r="E936" s="48"/>
      <c r="F936" s="48"/>
      <c r="G936" s="48"/>
    </row>
    <row r="937" spans="1:7">
      <c r="A937" s="48"/>
      <c r="B937" s="48"/>
      <c r="C937" s="48"/>
      <c r="D937" s="48"/>
      <c r="E937" s="48"/>
      <c r="F937" s="48"/>
      <c r="G937" s="48"/>
    </row>
    <row r="938" spans="1:7">
      <c r="A938" s="48"/>
      <c r="B938" s="48"/>
      <c r="C938" s="48"/>
      <c r="D938" s="48"/>
      <c r="E938" s="48"/>
      <c r="F938" s="48"/>
      <c r="G938" s="48"/>
    </row>
    <row r="939" spans="1:7">
      <c r="A939" s="48"/>
      <c r="B939" s="48"/>
      <c r="C939" s="48"/>
      <c r="D939" s="48"/>
      <c r="E939" s="48"/>
      <c r="F939" s="48"/>
      <c r="G939" s="48"/>
    </row>
    <row r="940" spans="1:7">
      <c r="A940" s="48"/>
      <c r="B940" s="48"/>
      <c r="C940" s="48"/>
      <c r="D940" s="48"/>
      <c r="E940" s="48"/>
      <c r="F940" s="48"/>
      <c r="G940" s="48"/>
    </row>
    <row r="941" spans="1:7">
      <c r="A941" s="48"/>
      <c r="B941" s="48"/>
      <c r="C941" s="48"/>
      <c r="D941" s="48"/>
      <c r="E941" s="48"/>
      <c r="F941" s="48"/>
      <c r="G941" s="48"/>
    </row>
    <row r="942" spans="1:7">
      <c r="A942" s="48"/>
      <c r="B942" s="48"/>
      <c r="C942" s="48"/>
      <c r="D942" s="48"/>
      <c r="E942" s="48"/>
      <c r="F942" s="48"/>
      <c r="G942" s="48"/>
    </row>
    <row r="943" spans="1:7">
      <c r="A943" s="48"/>
      <c r="B943" s="48"/>
      <c r="C943" s="48"/>
      <c r="D943" s="48"/>
      <c r="E943" s="48"/>
      <c r="F943" s="48"/>
      <c r="G943" s="48"/>
    </row>
    <row r="944" spans="1:7">
      <c r="A944" s="48"/>
      <c r="B944" s="48"/>
      <c r="C944" s="48"/>
      <c r="D944" s="48"/>
      <c r="E944" s="48"/>
      <c r="F944" s="48"/>
      <c r="G944" s="48"/>
    </row>
    <row r="945" spans="1:7">
      <c r="A945" s="48"/>
      <c r="B945" s="48"/>
      <c r="C945" s="48"/>
      <c r="D945" s="48"/>
      <c r="E945" s="48"/>
      <c r="F945" s="48"/>
      <c r="G945" s="48"/>
    </row>
    <row r="946" spans="1:7">
      <c r="A946" s="48"/>
      <c r="B946" s="48"/>
      <c r="C946" s="48"/>
      <c r="D946" s="48"/>
      <c r="E946" s="48"/>
      <c r="F946" s="48"/>
      <c r="G946" s="48"/>
    </row>
    <row r="947" spans="1:7">
      <c r="A947" s="48"/>
      <c r="B947" s="48"/>
      <c r="C947" s="48"/>
      <c r="D947" s="48"/>
      <c r="E947" s="48"/>
      <c r="F947" s="48"/>
      <c r="G947" s="48"/>
    </row>
    <row r="948" spans="1:7">
      <c r="A948" s="48"/>
      <c r="B948" s="48"/>
      <c r="C948" s="48"/>
      <c r="D948" s="48"/>
      <c r="E948" s="48"/>
      <c r="F948" s="48"/>
      <c r="G948" s="48"/>
    </row>
    <row r="949" spans="1:7">
      <c r="A949" s="48"/>
      <c r="B949" s="48"/>
      <c r="C949" s="48"/>
      <c r="D949" s="48"/>
      <c r="E949" s="48"/>
      <c r="F949" s="48"/>
      <c r="G949" s="48"/>
    </row>
    <row r="950" spans="1:7">
      <c r="A950" s="48"/>
      <c r="B950" s="48"/>
      <c r="C950" s="48"/>
      <c r="D950" s="48"/>
      <c r="E950" s="48"/>
      <c r="F950" s="48"/>
      <c r="G950" s="48"/>
    </row>
    <row r="951" spans="1:7">
      <c r="A951" s="48"/>
      <c r="B951" s="48"/>
      <c r="C951" s="48"/>
      <c r="D951" s="48"/>
      <c r="E951" s="48"/>
      <c r="F951" s="48"/>
      <c r="G951" s="48"/>
    </row>
    <row r="952" spans="1:7">
      <c r="A952" s="48"/>
      <c r="B952" s="48"/>
      <c r="C952" s="48"/>
      <c r="D952" s="48"/>
      <c r="E952" s="48"/>
      <c r="F952" s="48"/>
      <c r="G952" s="48"/>
    </row>
    <row r="953" spans="1:7">
      <c r="A953" s="48"/>
      <c r="B953" s="48"/>
      <c r="C953" s="48"/>
      <c r="D953" s="48"/>
      <c r="E953" s="48"/>
      <c r="F953" s="48"/>
      <c r="G953" s="48"/>
    </row>
    <row r="954" spans="1:7">
      <c r="A954" s="48"/>
      <c r="B954" s="48"/>
      <c r="C954" s="48"/>
      <c r="D954" s="48"/>
      <c r="E954" s="48"/>
      <c r="F954" s="48"/>
      <c r="G954" s="48"/>
    </row>
    <row r="955" spans="1:7">
      <c r="A955" s="48"/>
      <c r="B955" s="48"/>
      <c r="C955" s="48"/>
      <c r="D955" s="48"/>
      <c r="E955" s="48"/>
      <c r="F955" s="48"/>
      <c r="G955" s="48"/>
    </row>
    <row r="956" spans="1:7">
      <c r="A956" s="48"/>
      <c r="B956" s="48"/>
      <c r="C956" s="48"/>
      <c r="D956" s="48"/>
      <c r="E956" s="48"/>
      <c r="F956" s="48"/>
      <c r="G956" s="48"/>
    </row>
    <row r="957" spans="1:7">
      <c r="A957" s="48"/>
      <c r="B957" s="48"/>
      <c r="C957" s="48"/>
      <c r="D957" s="48"/>
      <c r="E957" s="48"/>
      <c r="F957" s="48"/>
      <c r="G957" s="48"/>
    </row>
    <row r="958" spans="1:7">
      <c r="A958" s="48"/>
      <c r="B958" s="48"/>
      <c r="C958" s="48"/>
      <c r="D958" s="48"/>
      <c r="E958" s="48"/>
      <c r="F958" s="48"/>
      <c r="G958" s="48"/>
    </row>
    <row r="959" spans="1:7">
      <c r="A959" s="48"/>
      <c r="B959" s="48"/>
      <c r="C959" s="48"/>
      <c r="D959" s="48"/>
      <c r="E959" s="48"/>
      <c r="F959" s="48"/>
      <c r="G959" s="48"/>
    </row>
    <row r="960" spans="1:7">
      <c r="A960" s="48"/>
      <c r="B960" s="48"/>
      <c r="C960" s="48"/>
      <c r="D960" s="48"/>
      <c r="E960" s="48"/>
      <c r="F960" s="48"/>
      <c r="G960" s="48"/>
    </row>
    <row r="961" spans="1:7">
      <c r="A961" s="48"/>
      <c r="B961" s="48"/>
      <c r="C961" s="48"/>
      <c r="D961" s="48"/>
      <c r="E961" s="48"/>
      <c r="F961" s="48"/>
      <c r="G961" s="48"/>
    </row>
    <row r="962" spans="1:7">
      <c r="A962" s="48"/>
      <c r="B962" s="48"/>
      <c r="C962" s="48"/>
      <c r="D962" s="48"/>
      <c r="E962" s="48"/>
      <c r="F962" s="48"/>
      <c r="G962" s="48"/>
    </row>
    <row r="963" spans="1:7">
      <c r="A963" s="48"/>
      <c r="B963" s="48"/>
      <c r="C963" s="48"/>
      <c r="D963" s="48"/>
      <c r="E963" s="48"/>
      <c r="F963" s="48"/>
      <c r="G963" s="48"/>
    </row>
    <row r="964" spans="1:7">
      <c r="A964" s="48"/>
      <c r="B964" s="48"/>
      <c r="C964" s="48"/>
      <c r="D964" s="48"/>
      <c r="E964" s="48"/>
      <c r="F964" s="48"/>
      <c r="G964" s="48"/>
    </row>
    <row r="965" spans="1:7">
      <c r="A965" s="48"/>
      <c r="B965" s="48"/>
      <c r="C965" s="48"/>
      <c r="D965" s="48"/>
      <c r="E965" s="48"/>
      <c r="F965" s="48"/>
      <c r="G965" s="48"/>
    </row>
    <row r="966" spans="1:7">
      <c r="A966" s="48"/>
      <c r="B966" s="48"/>
      <c r="C966" s="48"/>
      <c r="D966" s="48"/>
      <c r="E966" s="48"/>
      <c r="F966" s="48"/>
      <c r="G966" s="48"/>
    </row>
    <row r="967" spans="1:7">
      <c r="A967" s="48"/>
      <c r="B967" s="48"/>
      <c r="C967" s="48"/>
      <c r="D967" s="48"/>
      <c r="E967" s="48"/>
      <c r="F967" s="48"/>
      <c r="G967" s="48"/>
    </row>
    <row r="968" spans="1:7">
      <c r="A968" s="48"/>
      <c r="B968" s="48"/>
      <c r="C968" s="48"/>
      <c r="D968" s="48"/>
      <c r="E968" s="48"/>
      <c r="F968" s="48"/>
      <c r="G968" s="48"/>
    </row>
    <row r="969" spans="1:7">
      <c r="A969" s="48"/>
      <c r="B969" s="48"/>
      <c r="C969" s="48"/>
      <c r="D969" s="48"/>
      <c r="E969" s="48"/>
      <c r="F969" s="48"/>
      <c r="G969" s="48"/>
    </row>
    <row r="970" spans="1:7">
      <c r="A970" s="48"/>
      <c r="B970" s="48"/>
      <c r="C970" s="48"/>
      <c r="D970" s="48"/>
      <c r="E970" s="48"/>
      <c r="F970" s="48"/>
      <c r="G970" s="48"/>
    </row>
    <row r="971" spans="1:7">
      <c r="A971" s="48"/>
      <c r="B971" s="48"/>
      <c r="C971" s="48"/>
      <c r="D971" s="48"/>
      <c r="E971" s="48"/>
      <c r="F971" s="48"/>
      <c r="G971" s="48"/>
    </row>
    <row r="972" spans="1:7">
      <c r="A972" s="48"/>
      <c r="B972" s="48"/>
      <c r="C972" s="48"/>
      <c r="D972" s="48"/>
      <c r="E972" s="48"/>
      <c r="F972" s="48"/>
      <c r="G972" s="48"/>
    </row>
    <row r="973" spans="1:7">
      <c r="A973" s="48"/>
      <c r="B973" s="48"/>
      <c r="C973" s="48"/>
      <c r="D973" s="48"/>
      <c r="E973" s="48"/>
      <c r="F973" s="48"/>
      <c r="G973" s="48"/>
    </row>
    <row r="974" spans="1:7">
      <c r="A974" s="48"/>
      <c r="B974" s="48"/>
      <c r="C974" s="48"/>
      <c r="D974" s="48"/>
      <c r="E974" s="48"/>
      <c r="F974" s="48"/>
      <c r="G974" s="48"/>
    </row>
    <row r="975" spans="1:7">
      <c r="A975" s="48"/>
      <c r="B975" s="48"/>
      <c r="C975" s="48"/>
      <c r="D975" s="48"/>
      <c r="E975" s="48"/>
      <c r="F975" s="48"/>
      <c r="G975" s="48"/>
    </row>
    <row r="976" spans="1:7">
      <c r="A976" s="48"/>
      <c r="B976" s="48"/>
      <c r="C976" s="48"/>
      <c r="D976" s="48"/>
      <c r="E976" s="48"/>
      <c r="F976" s="48"/>
      <c r="G976" s="48"/>
    </row>
    <row r="977" spans="1:7">
      <c r="A977" s="48"/>
      <c r="B977" s="48"/>
      <c r="C977" s="48"/>
      <c r="D977" s="48"/>
      <c r="E977" s="48"/>
      <c r="F977" s="48"/>
      <c r="G977" s="48"/>
    </row>
    <row r="978" spans="1:7">
      <c r="A978" s="48"/>
      <c r="B978" s="48"/>
      <c r="C978" s="48"/>
      <c r="D978" s="48"/>
      <c r="E978" s="48"/>
      <c r="F978" s="48"/>
      <c r="G978" s="48"/>
    </row>
    <row r="979" spans="1:7">
      <c r="A979" s="48"/>
      <c r="B979" s="48"/>
      <c r="C979" s="48"/>
      <c r="D979" s="48"/>
      <c r="E979" s="48"/>
      <c r="F979" s="48"/>
      <c r="G979" s="48"/>
    </row>
    <row r="980" spans="1:7">
      <c r="A980" s="48"/>
      <c r="B980" s="48"/>
      <c r="C980" s="48"/>
      <c r="D980" s="48"/>
      <c r="E980" s="48"/>
      <c r="F980" s="48"/>
      <c r="G980" s="48"/>
    </row>
    <row r="981" spans="1:7">
      <c r="A981" s="48"/>
      <c r="B981" s="48"/>
      <c r="C981" s="48"/>
      <c r="D981" s="48"/>
      <c r="E981" s="48"/>
      <c r="F981" s="48"/>
      <c r="G981" s="48"/>
    </row>
    <row r="982" spans="1:7">
      <c r="A982" s="48"/>
      <c r="B982" s="48"/>
      <c r="C982" s="48"/>
      <c r="D982" s="48"/>
      <c r="E982" s="48"/>
      <c r="F982" s="48"/>
      <c r="G982" s="48"/>
    </row>
    <row r="983" spans="1:7">
      <c r="A983" s="48"/>
      <c r="B983" s="48"/>
      <c r="C983" s="48"/>
      <c r="D983" s="48"/>
      <c r="E983" s="48"/>
      <c r="F983" s="48"/>
      <c r="G983" s="48"/>
    </row>
    <row r="984" spans="1:7">
      <c r="A984" s="48"/>
      <c r="B984" s="48"/>
      <c r="C984" s="48"/>
      <c r="D984" s="48"/>
      <c r="E984" s="48"/>
      <c r="F984" s="48"/>
      <c r="G984" s="48"/>
    </row>
    <row r="985" spans="1:7">
      <c r="A985" s="48"/>
      <c r="B985" s="48"/>
      <c r="C985" s="48"/>
      <c r="D985" s="48"/>
      <c r="E985" s="48"/>
      <c r="F985" s="48"/>
      <c r="G985" s="48"/>
    </row>
    <row r="986" spans="1:7">
      <c r="A986" s="48"/>
      <c r="B986" s="48"/>
      <c r="C986" s="48"/>
      <c r="D986" s="48"/>
      <c r="E986" s="48"/>
      <c r="F986" s="48"/>
      <c r="G986" s="48"/>
    </row>
    <row r="987" spans="1:7">
      <c r="A987" s="48"/>
      <c r="B987" s="48"/>
      <c r="C987" s="48"/>
      <c r="D987" s="48"/>
      <c r="E987" s="48"/>
      <c r="F987" s="48"/>
      <c r="G987" s="48"/>
    </row>
    <row r="988" spans="1:7">
      <c r="A988" s="48"/>
      <c r="B988" s="48"/>
      <c r="C988" s="48"/>
      <c r="D988" s="48"/>
      <c r="E988" s="48"/>
      <c r="F988" s="48"/>
      <c r="G988" s="48"/>
    </row>
    <row r="989" spans="1:7">
      <c r="A989" s="48"/>
      <c r="B989" s="48"/>
      <c r="C989" s="48"/>
      <c r="D989" s="48"/>
      <c r="E989" s="48"/>
      <c r="F989" s="48"/>
      <c r="G989" s="48"/>
    </row>
    <row r="990" spans="1:7">
      <c r="A990" s="48"/>
      <c r="B990" s="48"/>
      <c r="C990" s="48"/>
      <c r="D990" s="48"/>
      <c r="E990" s="48"/>
      <c r="F990" s="48"/>
      <c r="G990" s="48"/>
    </row>
    <row r="991" spans="1:7">
      <c r="A991" s="48"/>
      <c r="B991" s="48"/>
      <c r="C991" s="48"/>
      <c r="D991" s="48"/>
      <c r="E991" s="48"/>
      <c r="F991" s="48"/>
      <c r="G991" s="48"/>
    </row>
    <row r="992" spans="1:7">
      <c r="A992" s="48"/>
      <c r="B992" s="48"/>
      <c r="C992" s="48"/>
      <c r="D992" s="48"/>
      <c r="E992" s="48"/>
      <c r="F992" s="48"/>
      <c r="G992" s="48"/>
    </row>
    <row r="993" spans="1:7">
      <c r="A993" s="48"/>
      <c r="B993" s="48"/>
      <c r="C993" s="48"/>
      <c r="D993" s="48"/>
      <c r="E993" s="48"/>
      <c r="F993" s="48"/>
      <c r="G993" s="48"/>
    </row>
    <row r="994" spans="1:7">
      <c r="A994" s="48"/>
      <c r="B994" s="48"/>
      <c r="C994" s="48"/>
      <c r="D994" s="48"/>
      <c r="E994" s="48"/>
      <c r="F994" s="48"/>
      <c r="G994" s="48"/>
    </row>
    <row r="995" spans="1:7">
      <c r="A995" s="48"/>
      <c r="B995" s="48"/>
      <c r="C995" s="48"/>
      <c r="D995" s="48"/>
      <c r="E995" s="48"/>
      <c r="F995" s="48"/>
      <c r="G995" s="48"/>
    </row>
    <row r="996" spans="1:7">
      <c r="A996" s="48"/>
      <c r="B996" s="48"/>
      <c r="C996" s="48"/>
      <c r="D996" s="48"/>
      <c r="E996" s="48"/>
      <c r="F996" s="48"/>
      <c r="G996" s="48"/>
    </row>
    <row r="997" spans="1:7">
      <c r="A997" s="48"/>
      <c r="B997" s="48"/>
      <c r="C997" s="48"/>
      <c r="D997" s="48"/>
      <c r="E997" s="48"/>
      <c r="F997" s="48"/>
      <c r="G997" s="48"/>
    </row>
    <row r="998" spans="1:7">
      <c r="A998" s="48"/>
      <c r="B998" s="48"/>
      <c r="C998" s="48"/>
      <c r="D998" s="48"/>
      <c r="E998" s="48"/>
      <c r="F998" s="48"/>
      <c r="G998" s="48"/>
    </row>
    <row r="999" spans="1:7">
      <c r="A999" s="48"/>
      <c r="B999" s="48"/>
      <c r="C999" s="48"/>
      <c r="D999" s="48"/>
      <c r="E999" s="48"/>
      <c r="F999" s="48"/>
      <c r="G999" s="48"/>
    </row>
    <row r="1000" spans="1:7">
      <c r="A1000" s="48"/>
      <c r="B1000" s="48"/>
      <c r="C1000" s="48"/>
      <c r="D1000" s="48"/>
      <c r="E1000" s="48"/>
      <c r="F1000" s="48"/>
      <c r="G1000" s="48"/>
    </row>
    <row r="1001" spans="1:7">
      <c r="A1001" s="48"/>
      <c r="B1001" s="48"/>
      <c r="C1001" s="48"/>
      <c r="D1001" s="48"/>
      <c r="E1001" s="48"/>
      <c r="F1001" s="48"/>
      <c r="G1001" s="48"/>
    </row>
    <row r="1002" spans="1:7">
      <c r="A1002" s="48"/>
      <c r="B1002" s="48"/>
      <c r="C1002" s="48"/>
      <c r="D1002" s="48"/>
      <c r="E1002" s="48"/>
      <c r="F1002" s="48"/>
      <c r="G1002" s="48"/>
    </row>
    <row r="1003" spans="1:7">
      <c r="A1003" s="48"/>
      <c r="B1003" s="48"/>
      <c r="C1003" s="48"/>
      <c r="D1003" s="48"/>
      <c r="E1003" s="48"/>
      <c r="F1003" s="48"/>
      <c r="G1003" s="48"/>
    </row>
    <row r="1004" spans="1:7">
      <c r="A1004" s="48"/>
      <c r="B1004" s="48"/>
      <c r="C1004" s="48"/>
      <c r="D1004" s="48"/>
      <c r="E1004" s="48"/>
      <c r="F1004" s="48"/>
      <c r="G1004" s="48"/>
    </row>
    <row r="1005" spans="1:7">
      <c r="A1005" s="48"/>
      <c r="B1005" s="48"/>
      <c r="C1005" s="48"/>
      <c r="D1005" s="48"/>
      <c r="E1005" s="48"/>
      <c r="F1005" s="48"/>
      <c r="G1005" s="48"/>
    </row>
    <row r="1006" spans="1:7">
      <c r="A1006" s="48"/>
      <c r="B1006" s="48"/>
      <c r="C1006" s="48"/>
      <c r="D1006" s="48"/>
      <c r="E1006" s="48"/>
      <c r="F1006" s="48"/>
      <c r="G1006" s="48"/>
    </row>
    <row r="1007" spans="1:7">
      <c r="A1007" s="48"/>
      <c r="B1007" s="48"/>
      <c r="C1007" s="48"/>
      <c r="D1007" s="48"/>
      <c r="E1007" s="48"/>
      <c r="F1007" s="48"/>
      <c r="G1007" s="48"/>
    </row>
    <row r="1008" spans="1:7">
      <c r="A1008" s="48"/>
      <c r="B1008" s="48"/>
      <c r="C1008" s="48"/>
      <c r="D1008" s="48"/>
      <c r="E1008" s="48"/>
      <c r="F1008" s="48"/>
      <c r="G1008" s="48"/>
    </row>
    <row r="1009" spans="1:7">
      <c r="A1009" s="48"/>
      <c r="B1009" s="48"/>
      <c r="C1009" s="48"/>
      <c r="D1009" s="48"/>
      <c r="E1009" s="48"/>
      <c r="F1009" s="48"/>
      <c r="G1009" s="48"/>
    </row>
    <row r="1010" spans="1:7">
      <c r="A1010" s="48"/>
      <c r="B1010" s="48"/>
      <c r="C1010" s="48"/>
      <c r="D1010" s="48"/>
      <c r="E1010" s="48"/>
      <c r="F1010" s="48"/>
      <c r="G1010" s="48"/>
    </row>
    <row r="1011" spans="1:7">
      <c r="A1011" s="48"/>
      <c r="B1011" s="48"/>
      <c r="C1011" s="48"/>
      <c r="D1011" s="48"/>
      <c r="E1011" s="48"/>
      <c r="F1011" s="48"/>
      <c r="G1011" s="48"/>
    </row>
    <row r="1012" spans="1:7">
      <c r="A1012" s="48"/>
      <c r="B1012" s="48"/>
      <c r="C1012" s="48"/>
      <c r="D1012" s="48"/>
      <c r="E1012" s="48"/>
      <c r="F1012" s="48"/>
      <c r="G1012" s="48"/>
    </row>
    <row r="1013" spans="1:7">
      <c r="A1013" s="48"/>
      <c r="B1013" s="48"/>
      <c r="C1013" s="48"/>
      <c r="D1013" s="48"/>
      <c r="E1013" s="48"/>
      <c r="F1013" s="48"/>
      <c r="G1013" s="48"/>
    </row>
    <row r="1014" spans="1:7">
      <c r="A1014" s="48"/>
      <c r="B1014" s="48"/>
      <c r="C1014" s="48"/>
      <c r="D1014" s="48"/>
      <c r="E1014" s="48"/>
      <c r="F1014" s="48"/>
      <c r="G1014" s="48"/>
    </row>
    <row r="1015" spans="1:7">
      <c r="A1015" s="48"/>
      <c r="B1015" s="48"/>
      <c r="C1015" s="48"/>
      <c r="D1015" s="48"/>
      <c r="E1015" s="48"/>
      <c r="F1015" s="48"/>
      <c r="G1015" s="48"/>
    </row>
    <row r="1016" spans="1:7">
      <c r="A1016" s="48"/>
      <c r="B1016" s="48"/>
      <c r="C1016" s="48"/>
      <c r="D1016" s="48"/>
      <c r="E1016" s="48"/>
      <c r="F1016" s="48"/>
      <c r="G1016" s="48"/>
    </row>
    <row r="1017" spans="1:7">
      <c r="A1017" s="48"/>
      <c r="B1017" s="48"/>
      <c r="C1017" s="48"/>
      <c r="D1017" s="48"/>
      <c r="E1017" s="48"/>
      <c r="F1017" s="48"/>
      <c r="G1017" s="48"/>
    </row>
    <row r="1018" spans="1:7">
      <c r="A1018" s="48"/>
      <c r="B1018" s="48"/>
      <c r="C1018" s="48"/>
      <c r="D1018" s="48"/>
      <c r="E1018" s="48"/>
      <c r="F1018" s="48"/>
      <c r="G1018" s="48"/>
    </row>
    <row r="1019" spans="1:7">
      <c r="A1019" s="48"/>
      <c r="B1019" s="48"/>
      <c r="C1019" s="48"/>
      <c r="D1019" s="48"/>
      <c r="E1019" s="48"/>
      <c r="F1019" s="48"/>
      <c r="G1019" s="48"/>
    </row>
    <row r="1020" spans="1:7">
      <c r="A1020" s="48"/>
      <c r="B1020" s="48"/>
      <c r="C1020" s="48"/>
      <c r="D1020" s="48"/>
      <c r="E1020" s="48"/>
      <c r="F1020" s="48"/>
      <c r="G1020" s="48"/>
    </row>
    <row r="1021" spans="1:7">
      <c r="A1021" s="48"/>
      <c r="B1021" s="48"/>
      <c r="C1021" s="48"/>
      <c r="D1021" s="48"/>
      <c r="E1021" s="48"/>
      <c r="F1021" s="48"/>
      <c r="G1021" s="48"/>
    </row>
    <row r="1022" spans="1:7">
      <c r="A1022" s="48"/>
      <c r="B1022" s="48"/>
      <c r="C1022" s="48"/>
      <c r="D1022" s="48"/>
      <c r="E1022" s="48"/>
      <c r="F1022" s="48"/>
      <c r="G1022" s="48"/>
    </row>
    <row r="1023" spans="1:7">
      <c r="A1023" s="48"/>
      <c r="B1023" s="48"/>
      <c r="C1023" s="48"/>
      <c r="D1023" s="48"/>
      <c r="E1023" s="48"/>
      <c r="F1023" s="48"/>
      <c r="G1023" s="48"/>
    </row>
    <row r="1024" spans="1:7">
      <c r="A1024" s="48"/>
      <c r="B1024" s="48"/>
      <c r="C1024" s="48"/>
      <c r="D1024" s="48"/>
      <c r="E1024" s="48"/>
      <c r="F1024" s="48"/>
      <c r="G1024" s="48"/>
    </row>
    <row r="1025" spans="1:7">
      <c r="A1025" s="48"/>
      <c r="B1025" s="48"/>
      <c r="C1025" s="48"/>
      <c r="D1025" s="48"/>
      <c r="E1025" s="48"/>
      <c r="F1025" s="48"/>
      <c r="G1025" s="48"/>
    </row>
    <row r="1026" spans="1:7">
      <c r="A1026" s="48"/>
      <c r="B1026" s="48"/>
      <c r="C1026" s="48"/>
      <c r="D1026" s="48"/>
      <c r="E1026" s="48"/>
      <c r="F1026" s="48"/>
      <c r="G1026" s="48"/>
    </row>
    <row r="1027" spans="1:7">
      <c r="A1027" s="48"/>
      <c r="B1027" s="48"/>
      <c r="C1027" s="48"/>
      <c r="D1027" s="48"/>
      <c r="E1027" s="48"/>
      <c r="F1027" s="48"/>
      <c r="G1027" s="48"/>
    </row>
    <row r="1028" spans="1:7">
      <c r="A1028" s="48"/>
      <c r="B1028" s="48"/>
      <c r="C1028" s="48"/>
      <c r="D1028" s="48"/>
      <c r="E1028" s="48"/>
      <c r="F1028" s="48"/>
      <c r="G1028" s="48"/>
    </row>
    <row r="1029" spans="1:7">
      <c r="A1029" s="48"/>
      <c r="B1029" s="48"/>
      <c r="C1029" s="48"/>
      <c r="D1029" s="48"/>
      <c r="E1029" s="48"/>
      <c r="F1029" s="48"/>
      <c r="G1029" s="48"/>
    </row>
    <row r="1030" spans="1:7">
      <c r="A1030" s="48"/>
      <c r="B1030" s="48"/>
      <c r="C1030" s="48"/>
      <c r="D1030" s="48"/>
      <c r="E1030" s="48"/>
      <c r="F1030" s="48"/>
      <c r="G1030" s="48"/>
    </row>
    <row r="1031" spans="1:7">
      <c r="A1031" s="48"/>
      <c r="B1031" s="48"/>
      <c r="C1031" s="48"/>
      <c r="D1031" s="48"/>
      <c r="E1031" s="48"/>
      <c r="F1031" s="48"/>
      <c r="G1031" s="48"/>
    </row>
    <row r="1032" spans="1:7">
      <c r="A1032" s="48"/>
      <c r="B1032" s="48"/>
      <c r="C1032" s="48"/>
      <c r="D1032" s="48"/>
      <c r="E1032" s="48"/>
      <c r="F1032" s="48"/>
      <c r="G1032" s="48"/>
    </row>
    <row r="1033" spans="1:7">
      <c r="A1033" s="48"/>
      <c r="B1033" s="48"/>
      <c r="C1033" s="48"/>
      <c r="D1033" s="48"/>
      <c r="E1033" s="48"/>
      <c r="F1033" s="48"/>
      <c r="G1033" s="48"/>
    </row>
    <row r="1034" spans="1:7">
      <c r="A1034" s="48"/>
      <c r="B1034" s="48"/>
      <c r="C1034" s="48"/>
      <c r="D1034" s="48"/>
      <c r="E1034" s="48"/>
      <c r="F1034" s="48"/>
      <c r="G1034" s="48"/>
    </row>
    <row r="1035" spans="1:7">
      <c r="A1035" s="48"/>
      <c r="B1035" s="48"/>
      <c r="C1035" s="48"/>
      <c r="D1035" s="48"/>
      <c r="E1035" s="48"/>
      <c r="F1035" s="48"/>
      <c r="G1035" s="48"/>
    </row>
    <row r="1036" spans="1:7">
      <c r="A1036" s="48"/>
      <c r="B1036" s="48"/>
      <c r="C1036" s="48"/>
      <c r="D1036" s="48"/>
      <c r="E1036" s="48"/>
      <c r="F1036" s="48"/>
      <c r="G1036" s="48"/>
    </row>
    <row r="1037" spans="1:7">
      <c r="A1037" s="48"/>
      <c r="B1037" s="48"/>
      <c r="C1037" s="48"/>
      <c r="D1037" s="48"/>
      <c r="E1037" s="48"/>
      <c r="F1037" s="48"/>
      <c r="G1037" s="48"/>
    </row>
    <row r="1038" spans="1:7">
      <c r="A1038" s="48"/>
      <c r="B1038" s="48"/>
      <c r="C1038" s="48"/>
      <c r="D1038" s="48"/>
      <c r="E1038" s="48"/>
      <c r="F1038" s="48"/>
      <c r="G1038" s="48"/>
    </row>
    <row r="1039" spans="1:7">
      <c r="A1039" s="48"/>
      <c r="B1039" s="48"/>
      <c r="C1039" s="48"/>
      <c r="D1039" s="48"/>
      <c r="E1039" s="48"/>
      <c r="F1039" s="48"/>
      <c r="G1039" s="48"/>
    </row>
    <row r="1040" spans="1:7">
      <c r="A1040" s="48"/>
      <c r="B1040" s="48"/>
      <c r="C1040" s="48"/>
      <c r="D1040" s="48"/>
      <c r="E1040" s="48"/>
      <c r="F1040" s="48"/>
      <c r="G1040" s="48"/>
    </row>
    <row r="1041" spans="1:7">
      <c r="A1041" s="48"/>
      <c r="B1041" s="48"/>
      <c r="C1041" s="48"/>
      <c r="D1041" s="48"/>
      <c r="E1041" s="48"/>
      <c r="F1041" s="48"/>
      <c r="G1041" s="48"/>
    </row>
    <row r="1042" spans="1:7">
      <c r="A1042" s="48"/>
      <c r="B1042" s="48"/>
      <c r="C1042" s="48"/>
      <c r="D1042" s="48"/>
      <c r="E1042" s="48"/>
      <c r="F1042" s="48"/>
      <c r="G1042" s="48"/>
    </row>
    <row r="1043" spans="1:7">
      <c r="A1043" s="48"/>
      <c r="B1043" s="48"/>
      <c r="C1043" s="48"/>
      <c r="D1043" s="48"/>
      <c r="E1043" s="48"/>
      <c r="F1043" s="48"/>
      <c r="G1043" s="48"/>
    </row>
    <row r="1044" spans="1:7">
      <c r="A1044" s="48"/>
      <c r="B1044" s="48"/>
      <c r="C1044" s="48"/>
      <c r="D1044" s="48"/>
      <c r="E1044" s="48"/>
      <c r="F1044" s="48"/>
      <c r="G1044" s="48"/>
    </row>
    <row r="1045" spans="1:7">
      <c r="A1045" s="48"/>
      <c r="B1045" s="48"/>
      <c r="C1045" s="48"/>
      <c r="D1045" s="48"/>
      <c r="E1045" s="48"/>
      <c r="F1045" s="48"/>
      <c r="G1045" s="48"/>
    </row>
    <row r="1046" spans="1:7">
      <c r="A1046" s="48"/>
      <c r="B1046" s="48"/>
      <c r="C1046" s="48"/>
      <c r="D1046" s="48"/>
      <c r="E1046" s="48"/>
      <c r="F1046" s="48"/>
      <c r="G1046" s="48"/>
    </row>
    <row r="1047" spans="1:7">
      <c r="A1047" s="48"/>
      <c r="B1047" s="48"/>
      <c r="C1047" s="48"/>
      <c r="D1047" s="48"/>
      <c r="E1047" s="48"/>
      <c r="F1047" s="48"/>
      <c r="G1047" s="48"/>
    </row>
    <row r="1048" spans="1:7">
      <c r="A1048" s="48"/>
      <c r="B1048" s="48"/>
      <c r="C1048" s="48"/>
      <c r="D1048" s="48"/>
      <c r="E1048" s="48"/>
      <c r="F1048" s="48"/>
      <c r="G1048" s="48"/>
    </row>
    <row r="1049" spans="1:7">
      <c r="A1049" s="48"/>
      <c r="B1049" s="48"/>
      <c r="C1049" s="48"/>
      <c r="D1049" s="48"/>
      <c r="E1049" s="48"/>
      <c r="F1049" s="48"/>
      <c r="G1049" s="48"/>
    </row>
    <row r="1050" spans="1:7">
      <c r="A1050" s="48"/>
      <c r="B1050" s="48"/>
      <c r="C1050" s="48"/>
      <c r="D1050" s="48"/>
      <c r="E1050" s="48"/>
      <c r="F1050" s="48"/>
      <c r="G1050" s="48"/>
    </row>
    <row r="1051" spans="1:7">
      <c r="A1051" s="48"/>
      <c r="B1051" s="48"/>
      <c r="C1051" s="48"/>
      <c r="D1051" s="48"/>
      <c r="E1051" s="48"/>
      <c r="F1051" s="48"/>
      <c r="G1051" s="48"/>
    </row>
    <row r="1052" spans="1:7">
      <c r="A1052" s="48"/>
      <c r="B1052" s="48"/>
      <c r="C1052" s="48"/>
      <c r="D1052" s="48"/>
      <c r="E1052" s="48"/>
      <c r="F1052" s="48"/>
      <c r="G1052" s="48"/>
    </row>
    <row r="1053" spans="1:7">
      <c r="A1053" s="48"/>
      <c r="B1053" s="48"/>
      <c r="C1053" s="48"/>
      <c r="D1053" s="48"/>
      <c r="E1053" s="48"/>
      <c r="F1053" s="48"/>
      <c r="G1053" s="48"/>
    </row>
    <row r="1054" spans="1:7">
      <c r="A1054" s="48"/>
      <c r="B1054" s="48"/>
      <c r="C1054" s="48"/>
      <c r="D1054" s="48"/>
      <c r="E1054" s="48"/>
      <c r="F1054" s="48"/>
      <c r="G1054" s="48"/>
    </row>
    <row r="1055" spans="1:7">
      <c r="A1055" s="48"/>
      <c r="B1055" s="48"/>
      <c r="C1055" s="48"/>
      <c r="D1055" s="48"/>
      <c r="E1055" s="48"/>
      <c r="F1055" s="48"/>
      <c r="G1055" s="48"/>
    </row>
    <row r="1056" spans="1:7">
      <c r="A1056" s="48"/>
      <c r="B1056" s="48"/>
      <c r="C1056" s="48"/>
      <c r="D1056" s="48"/>
      <c r="E1056" s="48"/>
      <c r="F1056" s="48"/>
      <c r="G1056" s="48"/>
    </row>
    <row r="1057" spans="1:7">
      <c r="A1057" s="48"/>
      <c r="B1057" s="48"/>
      <c r="C1057" s="48"/>
      <c r="D1057" s="48"/>
      <c r="E1057" s="48"/>
      <c r="F1057" s="48"/>
      <c r="G1057" s="48"/>
    </row>
    <row r="1058" spans="1:7">
      <c r="A1058" s="48"/>
      <c r="B1058" s="48"/>
      <c r="C1058" s="48"/>
      <c r="D1058" s="48"/>
      <c r="E1058" s="48"/>
      <c r="F1058" s="48"/>
      <c r="G1058" s="48"/>
    </row>
    <row r="1059" spans="1:7">
      <c r="A1059" s="48"/>
      <c r="B1059" s="48"/>
      <c r="C1059" s="48"/>
      <c r="D1059" s="48"/>
      <c r="E1059" s="48"/>
      <c r="F1059" s="48"/>
      <c r="G1059" s="48"/>
    </row>
    <row r="1060" spans="1:7">
      <c r="A1060" s="48"/>
      <c r="B1060" s="48"/>
      <c r="C1060" s="48"/>
      <c r="D1060" s="48"/>
      <c r="E1060" s="48"/>
      <c r="F1060" s="48"/>
      <c r="G1060" s="48"/>
    </row>
    <row r="1061" spans="1:7">
      <c r="A1061" s="48"/>
      <c r="B1061" s="48"/>
      <c r="C1061" s="48"/>
      <c r="D1061" s="48"/>
      <c r="E1061" s="48"/>
      <c r="F1061" s="48"/>
      <c r="G1061" s="48"/>
    </row>
    <row r="1062" spans="1:7">
      <c r="A1062" s="48"/>
      <c r="B1062" s="48"/>
      <c r="C1062" s="48"/>
      <c r="D1062" s="48"/>
      <c r="E1062" s="48"/>
      <c r="F1062" s="48"/>
      <c r="G1062" s="48"/>
    </row>
    <row r="1063" spans="1:7">
      <c r="A1063" s="48"/>
      <c r="B1063" s="48"/>
      <c r="C1063" s="48"/>
      <c r="D1063" s="48"/>
      <c r="E1063" s="48"/>
      <c r="F1063" s="48"/>
      <c r="G1063" s="48"/>
    </row>
    <row r="1064" spans="1:7">
      <c r="A1064" s="48"/>
      <c r="B1064" s="48"/>
      <c r="C1064" s="48"/>
      <c r="D1064" s="48"/>
      <c r="E1064" s="48"/>
      <c r="F1064" s="48"/>
      <c r="G1064" s="48"/>
    </row>
    <row r="1065" spans="1:7">
      <c r="A1065" s="48"/>
      <c r="B1065" s="48"/>
      <c r="C1065" s="48"/>
      <c r="D1065" s="48"/>
      <c r="E1065" s="48"/>
      <c r="F1065" s="48"/>
      <c r="G1065" s="48"/>
    </row>
    <row r="1066" spans="1:7">
      <c r="A1066" s="48"/>
      <c r="B1066" s="48"/>
      <c r="C1066" s="48"/>
      <c r="D1066" s="48"/>
      <c r="E1066" s="48"/>
      <c r="F1066" s="48"/>
      <c r="G1066" s="48"/>
    </row>
    <row r="1067" spans="1:7">
      <c r="A1067" s="48"/>
      <c r="B1067" s="48"/>
      <c r="C1067" s="48"/>
      <c r="D1067" s="48"/>
      <c r="E1067" s="48"/>
      <c r="F1067" s="48"/>
      <c r="G1067" s="48"/>
    </row>
    <row r="1068" spans="1:7">
      <c r="A1068" s="48"/>
      <c r="B1068" s="48"/>
      <c r="C1068" s="48"/>
      <c r="D1068" s="48"/>
      <c r="E1068" s="48"/>
      <c r="F1068" s="48"/>
      <c r="G1068" s="48"/>
    </row>
    <row r="1069" spans="1:7">
      <c r="A1069" s="48"/>
      <c r="B1069" s="48"/>
      <c r="C1069" s="48"/>
      <c r="D1069" s="48"/>
      <c r="E1069" s="48"/>
      <c r="F1069" s="48"/>
      <c r="G1069" s="48"/>
    </row>
    <row r="1070" spans="1:7">
      <c r="A1070" s="48"/>
      <c r="B1070" s="48"/>
      <c r="C1070" s="48"/>
      <c r="D1070" s="48"/>
      <c r="E1070" s="48"/>
      <c r="F1070" s="48"/>
      <c r="G1070" s="48"/>
    </row>
    <row r="1071" spans="1:7">
      <c r="A1071" s="48"/>
      <c r="B1071" s="48"/>
      <c r="C1071" s="48"/>
      <c r="D1071" s="48"/>
      <c r="E1071" s="48"/>
      <c r="F1071" s="48"/>
      <c r="G1071" s="48"/>
    </row>
    <row r="1072" spans="1:7">
      <c r="A1072" s="48"/>
      <c r="B1072" s="48"/>
      <c r="C1072" s="48"/>
      <c r="D1072" s="48"/>
      <c r="E1072" s="48"/>
      <c r="F1072" s="48"/>
      <c r="G1072" s="48"/>
    </row>
    <row r="1073" spans="1:7">
      <c r="A1073" s="48"/>
      <c r="B1073" s="48"/>
      <c r="C1073" s="48"/>
      <c r="D1073" s="48"/>
      <c r="E1073" s="48"/>
      <c r="F1073" s="48"/>
      <c r="G1073" s="48"/>
    </row>
    <row r="1074" spans="1:7">
      <c r="A1074" s="48"/>
      <c r="B1074" s="48"/>
      <c r="C1074" s="48"/>
      <c r="D1074" s="48"/>
      <c r="E1074" s="48"/>
      <c r="F1074" s="48"/>
      <c r="G1074" s="48"/>
    </row>
    <row r="1075" spans="1:7">
      <c r="A1075" s="48"/>
      <c r="B1075" s="48"/>
      <c r="C1075" s="48"/>
      <c r="D1075" s="48"/>
      <c r="E1075" s="48"/>
      <c r="F1075" s="48"/>
      <c r="G1075" s="48"/>
    </row>
    <row r="1076" spans="1:7">
      <c r="A1076" s="48"/>
      <c r="B1076" s="48"/>
      <c r="C1076" s="48"/>
      <c r="D1076" s="48"/>
      <c r="E1076" s="48"/>
      <c r="F1076" s="48"/>
      <c r="G1076" s="48"/>
    </row>
    <row r="1077" spans="1:7">
      <c r="A1077" s="48"/>
      <c r="B1077" s="48"/>
      <c r="C1077" s="48"/>
      <c r="D1077" s="48"/>
      <c r="E1077" s="48"/>
      <c r="F1077" s="48"/>
      <c r="G1077" s="48"/>
    </row>
    <row r="1078" spans="1:7">
      <c r="A1078" s="48"/>
      <c r="B1078" s="48"/>
      <c r="C1078" s="48"/>
      <c r="D1078" s="48"/>
      <c r="E1078" s="48"/>
      <c r="F1078" s="48"/>
      <c r="G1078" s="48"/>
    </row>
    <row r="1079" spans="1:7">
      <c r="A1079" s="48"/>
      <c r="B1079" s="48"/>
      <c r="C1079" s="48"/>
      <c r="D1079" s="48"/>
      <c r="E1079" s="48"/>
      <c r="F1079" s="48"/>
      <c r="G1079" s="48"/>
    </row>
    <row r="1080" spans="1:7">
      <c r="A1080" s="48"/>
      <c r="B1080" s="48"/>
      <c r="C1080" s="48"/>
      <c r="D1080" s="48"/>
      <c r="E1080" s="48"/>
      <c r="F1080" s="48"/>
      <c r="G1080" s="48"/>
    </row>
    <row r="1081" spans="1:7">
      <c r="A1081" s="48"/>
      <c r="B1081" s="48"/>
      <c r="C1081" s="48"/>
      <c r="D1081" s="48"/>
      <c r="E1081" s="48"/>
      <c r="F1081" s="48"/>
      <c r="G1081" s="48"/>
    </row>
    <row r="1082" spans="1:7">
      <c r="A1082" s="48"/>
      <c r="B1082" s="48"/>
      <c r="C1082" s="48"/>
      <c r="D1082" s="48"/>
      <c r="E1082" s="48"/>
      <c r="F1082" s="48"/>
      <c r="G1082" s="48"/>
    </row>
    <row r="1083" spans="1:7">
      <c r="A1083" s="48"/>
      <c r="B1083" s="48"/>
      <c r="C1083" s="48"/>
      <c r="D1083" s="48"/>
      <c r="E1083" s="48"/>
      <c r="F1083" s="48"/>
      <c r="G1083" s="48"/>
    </row>
    <row r="1084" spans="1:7">
      <c r="A1084" s="48"/>
      <c r="B1084" s="48"/>
      <c r="C1084" s="48"/>
      <c r="D1084" s="48"/>
      <c r="E1084" s="48"/>
      <c r="F1084" s="48"/>
      <c r="G1084" s="48"/>
    </row>
    <row r="1085" spans="1:7">
      <c r="A1085" s="48"/>
      <c r="B1085" s="48"/>
      <c r="C1085" s="48"/>
      <c r="D1085" s="48"/>
      <c r="E1085" s="48"/>
      <c r="F1085" s="48"/>
      <c r="G1085" s="48"/>
    </row>
    <row r="1086" spans="1:7">
      <c r="A1086" s="48"/>
      <c r="B1086" s="48"/>
      <c r="C1086" s="48"/>
      <c r="D1086" s="48"/>
      <c r="E1086" s="48"/>
      <c r="F1086" s="48"/>
      <c r="G1086" s="48"/>
    </row>
    <row r="1087" spans="1:7">
      <c r="A1087" s="48"/>
      <c r="B1087" s="48"/>
      <c r="C1087" s="48"/>
      <c r="D1087" s="48"/>
      <c r="E1087" s="48"/>
      <c r="F1087" s="48"/>
      <c r="G1087" s="48"/>
    </row>
    <row r="1088" spans="1:7">
      <c r="A1088" s="48"/>
      <c r="B1088" s="48"/>
      <c r="C1088" s="48"/>
      <c r="D1088" s="48"/>
      <c r="E1088" s="48"/>
      <c r="F1088" s="48"/>
      <c r="G1088" s="48"/>
    </row>
    <row r="1089" spans="1:7">
      <c r="A1089" s="48"/>
      <c r="B1089" s="48"/>
      <c r="C1089" s="48"/>
      <c r="D1089" s="48"/>
      <c r="E1089" s="48"/>
      <c r="F1089" s="48"/>
      <c r="G1089" s="48"/>
    </row>
    <row r="1090" spans="1:7">
      <c r="A1090" s="48"/>
      <c r="B1090" s="48"/>
      <c r="C1090" s="48"/>
      <c r="D1090" s="48"/>
      <c r="E1090" s="48"/>
      <c r="F1090" s="48"/>
      <c r="G1090" s="48"/>
    </row>
    <row r="1091" spans="1:7">
      <c r="A1091" s="48"/>
      <c r="B1091" s="48"/>
      <c r="C1091" s="48"/>
      <c r="D1091" s="48"/>
      <c r="E1091" s="48"/>
      <c r="F1091" s="48"/>
      <c r="G1091" s="48"/>
    </row>
    <row r="1092" spans="1:7">
      <c r="A1092" s="48"/>
      <c r="B1092" s="48"/>
      <c r="C1092" s="48"/>
      <c r="D1092" s="48"/>
      <c r="E1092" s="48"/>
      <c r="F1092" s="48"/>
      <c r="G1092" s="48"/>
    </row>
    <row r="1093" spans="1:7">
      <c r="A1093" s="48"/>
      <c r="B1093" s="48"/>
      <c r="C1093" s="48"/>
      <c r="D1093" s="48"/>
      <c r="E1093" s="48"/>
      <c r="F1093" s="48"/>
      <c r="G1093" s="48"/>
    </row>
    <row r="1094" spans="1:7">
      <c r="A1094" s="48"/>
      <c r="B1094" s="48"/>
      <c r="C1094" s="48"/>
      <c r="D1094" s="48"/>
      <c r="E1094" s="48"/>
      <c r="F1094" s="48"/>
      <c r="G1094" s="48"/>
    </row>
    <row r="1095" spans="1:7">
      <c r="A1095" s="48"/>
      <c r="B1095" s="48"/>
      <c r="C1095" s="48"/>
      <c r="D1095" s="48"/>
      <c r="E1095" s="48"/>
      <c r="F1095" s="48"/>
      <c r="G1095" s="48"/>
    </row>
    <row r="1096" spans="1:7">
      <c r="A1096" s="48"/>
      <c r="B1096" s="48"/>
      <c r="C1096" s="48"/>
      <c r="D1096" s="48"/>
      <c r="E1096" s="48"/>
      <c r="F1096" s="48"/>
      <c r="G1096" s="48"/>
    </row>
    <row r="1097" spans="1:7">
      <c r="A1097" s="48"/>
      <c r="B1097" s="48"/>
      <c r="C1097" s="48"/>
      <c r="D1097" s="48"/>
      <c r="E1097" s="48"/>
      <c r="F1097" s="48"/>
      <c r="G1097" s="48"/>
    </row>
    <row r="1098" spans="1:7">
      <c r="A1098" s="48"/>
      <c r="B1098" s="48"/>
      <c r="C1098" s="48"/>
      <c r="D1098" s="48"/>
      <c r="E1098" s="48"/>
      <c r="F1098" s="48"/>
      <c r="G1098" s="48"/>
    </row>
    <row r="1099" spans="1:7">
      <c r="A1099" s="48"/>
      <c r="B1099" s="48"/>
      <c r="C1099" s="48"/>
      <c r="D1099" s="48"/>
      <c r="E1099" s="48"/>
      <c r="F1099" s="48"/>
      <c r="G1099" s="48"/>
    </row>
    <row r="1100" spans="1:7">
      <c r="A1100" s="48"/>
      <c r="B1100" s="48"/>
      <c r="C1100" s="48"/>
      <c r="D1100" s="48"/>
      <c r="E1100" s="48"/>
      <c r="F1100" s="48"/>
      <c r="G1100" s="48"/>
    </row>
    <row r="1101" spans="1:7">
      <c r="A1101" s="48"/>
      <c r="B1101" s="48"/>
      <c r="C1101" s="48"/>
      <c r="D1101" s="48"/>
      <c r="E1101" s="48"/>
      <c r="F1101" s="48"/>
      <c r="G1101" s="48"/>
    </row>
    <row r="1102" spans="1:7">
      <c r="A1102" s="48"/>
      <c r="B1102" s="48"/>
      <c r="C1102" s="48"/>
      <c r="D1102" s="48"/>
      <c r="E1102" s="48"/>
      <c r="F1102" s="48"/>
      <c r="G1102" s="48"/>
    </row>
    <row r="1103" spans="1:7">
      <c r="A1103" s="48"/>
      <c r="B1103" s="48"/>
      <c r="C1103" s="48"/>
      <c r="D1103" s="48"/>
      <c r="E1103" s="48"/>
      <c r="F1103" s="48"/>
      <c r="G1103" s="48"/>
    </row>
    <row r="1104" spans="1:7">
      <c r="A1104" s="48"/>
      <c r="B1104" s="48"/>
      <c r="C1104" s="48"/>
      <c r="D1104" s="48"/>
      <c r="E1104" s="48"/>
      <c r="F1104" s="48"/>
      <c r="G1104" s="48"/>
    </row>
    <row r="1105" spans="1:7">
      <c r="A1105" s="48"/>
      <c r="B1105" s="48"/>
      <c r="C1105" s="48"/>
      <c r="D1105" s="48"/>
      <c r="E1105" s="48"/>
      <c r="F1105" s="48"/>
      <c r="G1105" s="48"/>
    </row>
    <row r="1106" spans="1:7">
      <c r="A1106" s="48"/>
      <c r="B1106" s="48"/>
      <c r="C1106" s="48"/>
      <c r="D1106" s="48"/>
      <c r="E1106" s="48"/>
      <c r="F1106" s="48"/>
      <c r="G1106" s="48"/>
    </row>
    <row r="1107" spans="1:7">
      <c r="A1107" s="48"/>
      <c r="B1107" s="48"/>
      <c r="C1107" s="48"/>
      <c r="D1107" s="48"/>
      <c r="E1107" s="48"/>
      <c r="F1107" s="48"/>
      <c r="G1107" s="48"/>
    </row>
    <row r="1108" spans="1:7">
      <c r="A1108" s="48"/>
      <c r="B1108" s="48"/>
      <c r="C1108" s="48"/>
      <c r="D1108" s="48"/>
      <c r="E1108" s="48"/>
      <c r="F1108" s="48"/>
      <c r="G1108" s="48"/>
    </row>
    <row r="1109" spans="1:7">
      <c r="A1109" s="48"/>
      <c r="B1109" s="48"/>
      <c r="C1109" s="48"/>
      <c r="D1109" s="48"/>
      <c r="E1109" s="48"/>
      <c r="F1109" s="48"/>
      <c r="G1109" s="48"/>
    </row>
    <row r="1110" spans="1:7">
      <c r="A1110" s="48"/>
      <c r="B1110" s="48"/>
      <c r="C1110" s="48"/>
      <c r="D1110" s="48"/>
      <c r="E1110" s="48"/>
      <c r="F1110" s="48"/>
      <c r="G1110" s="48"/>
    </row>
    <row r="1111" spans="1:7">
      <c r="A1111" s="48"/>
      <c r="B1111" s="48"/>
      <c r="C1111" s="48"/>
      <c r="D1111" s="48"/>
      <c r="E1111" s="48"/>
      <c r="F1111" s="48"/>
      <c r="G1111" s="48"/>
    </row>
    <row r="1112" spans="1:7">
      <c r="A1112" s="48"/>
      <c r="B1112" s="48"/>
      <c r="C1112" s="48"/>
      <c r="D1112" s="48"/>
      <c r="E1112" s="48"/>
      <c r="F1112" s="48"/>
      <c r="G1112" s="48"/>
    </row>
    <row r="1113" spans="1:7">
      <c r="A1113" s="48"/>
      <c r="B1113" s="48"/>
      <c r="C1113" s="48"/>
      <c r="D1113" s="48"/>
      <c r="E1113" s="48"/>
      <c r="F1113" s="48"/>
      <c r="G1113" s="48"/>
    </row>
    <row r="1114" spans="1:7">
      <c r="A1114" s="48"/>
      <c r="B1114" s="48"/>
      <c r="C1114" s="48"/>
      <c r="D1114" s="48"/>
      <c r="E1114" s="48"/>
      <c r="F1114" s="48"/>
      <c r="G1114" s="48"/>
    </row>
    <row r="1115" spans="1:7">
      <c r="A1115" s="48"/>
      <c r="B1115" s="48"/>
      <c r="C1115" s="48"/>
      <c r="D1115" s="48"/>
      <c r="E1115" s="48"/>
      <c r="F1115" s="48"/>
      <c r="G1115" s="48"/>
    </row>
    <row r="1116" spans="1:7">
      <c r="A1116" s="48"/>
      <c r="B1116" s="48"/>
      <c r="C1116" s="48"/>
      <c r="D1116" s="48"/>
      <c r="E1116" s="48"/>
      <c r="F1116" s="48"/>
      <c r="G1116" s="48"/>
    </row>
    <row r="1117" spans="1:7">
      <c r="A1117" s="48"/>
      <c r="B1117" s="48"/>
      <c r="C1117" s="48"/>
      <c r="D1117" s="48"/>
      <c r="E1117" s="48"/>
      <c r="F1117" s="48"/>
      <c r="G1117" s="48"/>
    </row>
    <row r="1118" spans="1:7">
      <c r="A1118" s="48"/>
      <c r="B1118" s="48"/>
      <c r="C1118" s="48"/>
      <c r="D1118" s="48"/>
      <c r="E1118" s="48"/>
      <c r="F1118" s="48"/>
      <c r="G1118" s="48"/>
    </row>
    <row r="1119" spans="1:7">
      <c r="A1119" s="48"/>
      <c r="B1119" s="48"/>
      <c r="C1119" s="48"/>
      <c r="D1119" s="48"/>
      <c r="E1119" s="48"/>
      <c r="F1119" s="48"/>
      <c r="G1119" s="48"/>
    </row>
    <row r="1120" spans="1:7">
      <c r="A1120" s="48"/>
      <c r="B1120" s="48"/>
      <c r="C1120" s="48"/>
      <c r="D1120" s="48"/>
      <c r="E1120" s="48"/>
      <c r="F1120" s="48"/>
      <c r="G1120" s="48"/>
    </row>
    <row r="1121" spans="1:7">
      <c r="A1121" s="48"/>
      <c r="B1121" s="48"/>
      <c r="C1121" s="48"/>
      <c r="D1121" s="48"/>
      <c r="E1121" s="48"/>
      <c r="F1121" s="48"/>
      <c r="G1121" s="48"/>
    </row>
    <row r="1122" spans="1:7">
      <c r="A1122" s="48"/>
      <c r="B1122" s="48"/>
      <c r="C1122" s="48"/>
      <c r="D1122" s="48"/>
      <c r="E1122" s="48"/>
      <c r="F1122" s="48"/>
      <c r="G1122" s="48"/>
    </row>
    <row r="1123" spans="1:7">
      <c r="A1123" s="48"/>
      <c r="B1123" s="48"/>
      <c r="C1123" s="48"/>
      <c r="D1123" s="48"/>
      <c r="E1123" s="48"/>
      <c r="F1123" s="48"/>
      <c r="G1123" s="48"/>
    </row>
    <row r="1124" spans="1:7">
      <c r="A1124" s="48"/>
      <c r="B1124" s="48"/>
      <c r="C1124" s="48"/>
      <c r="D1124" s="48"/>
      <c r="E1124" s="48"/>
      <c r="F1124" s="48"/>
      <c r="G1124" s="48"/>
    </row>
    <row r="1125" spans="1:7">
      <c r="A1125" s="48"/>
      <c r="B1125" s="48"/>
      <c r="C1125" s="48"/>
      <c r="D1125" s="48"/>
      <c r="E1125" s="48"/>
      <c r="F1125" s="48"/>
      <c r="G1125" s="48"/>
    </row>
    <row r="1126" spans="1:7">
      <c r="A1126" s="48"/>
      <c r="B1126" s="48"/>
      <c r="C1126" s="48"/>
      <c r="D1126" s="48"/>
      <c r="E1126" s="48"/>
      <c r="F1126" s="48"/>
      <c r="G1126" s="48"/>
    </row>
    <row r="1127" spans="1:7">
      <c r="A1127" s="48"/>
      <c r="B1127" s="48"/>
      <c r="C1127" s="48"/>
      <c r="D1127" s="48"/>
      <c r="E1127" s="48"/>
      <c r="F1127" s="48"/>
      <c r="G1127" s="48"/>
    </row>
    <row r="1128" spans="1:7">
      <c r="A1128" s="48"/>
      <c r="B1128" s="48"/>
      <c r="C1128" s="48"/>
      <c r="D1128" s="48"/>
      <c r="E1128" s="48"/>
      <c r="F1128" s="48"/>
      <c r="G1128" s="48"/>
    </row>
    <row r="1129" spans="1:7">
      <c r="A1129" s="48"/>
      <c r="B1129" s="48"/>
      <c r="C1129" s="48"/>
      <c r="D1129" s="48"/>
      <c r="E1129" s="48"/>
      <c r="F1129" s="48"/>
      <c r="G1129" s="48"/>
    </row>
    <row r="1130" spans="1:7">
      <c r="A1130" s="48"/>
      <c r="B1130" s="48"/>
      <c r="C1130" s="48"/>
      <c r="D1130" s="48"/>
      <c r="E1130" s="48"/>
      <c r="F1130" s="48"/>
      <c r="G1130" s="48"/>
    </row>
    <row r="1131" spans="1:7">
      <c r="A1131" s="48"/>
      <c r="B1131" s="48"/>
      <c r="C1131" s="48"/>
      <c r="D1131" s="48"/>
      <c r="E1131" s="48"/>
      <c r="F1131" s="48"/>
      <c r="G1131" s="48"/>
    </row>
    <row r="1132" spans="1:7">
      <c r="A1132" s="48"/>
      <c r="B1132" s="48"/>
      <c r="C1132" s="48"/>
      <c r="D1132" s="48"/>
      <c r="E1132" s="48"/>
      <c r="F1132" s="48"/>
      <c r="G1132" s="48"/>
    </row>
    <row r="1133" spans="1:7">
      <c r="A1133" s="48"/>
      <c r="B1133" s="48"/>
      <c r="C1133" s="48"/>
      <c r="D1133" s="48"/>
      <c r="E1133" s="48"/>
      <c r="F1133" s="48"/>
      <c r="G1133" s="48"/>
    </row>
    <row r="1134" spans="1:7">
      <c r="A1134" s="48"/>
      <c r="B1134" s="48"/>
      <c r="C1134" s="48"/>
      <c r="D1134" s="48"/>
      <c r="E1134" s="48"/>
      <c r="F1134" s="48"/>
      <c r="G1134" s="48"/>
    </row>
    <row r="1135" spans="1:7">
      <c r="A1135" s="48"/>
      <c r="B1135" s="48"/>
      <c r="C1135" s="48"/>
      <c r="D1135" s="48"/>
      <c r="E1135" s="48"/>
      <c r="F1135" s="48"/>
      <c r="G1135" s="48"/>
    </row>
    <row r="1136" spans="1:7">
      <c r="A1136" s="48"/>
      <c r="B1136" s="48"/>
      <c r="C1136" s="48"/>
      <c r="D1136" s="48"/>
      <c r="E1136" s="48"/>
      <c r="F1136" s="48"/>
      <c r="G1136" s="48"/>
    </row>
    <row r="1137" spans="1:7">
      <c r="A1137" s="48"/>
      <c r="B1137" s="48"/>
      <c r="C1137" s="48"/>
      <c r="D1137" s="48"/>
      <c r="E1137" s="48"/>
      <c r="F1137" s="48"/>
      <c r="G1137" s="48"/>
    </row>
    <row r="1138" spans="1:7">
      <c r="A1138" s="48"/>
      <c r="B1138" s="48"/>
      <c r="C1138" s="48"/>
      <c r="D1138" s="48"/>
      <c r="E1138" s="48"/>
      <c r="F1138" s="48"/>
      <c r="G1138" s="48"/>
    </row>
    <row r="1139" spans="1:7">
      <c r="A1139" s="48"/>
      <c r="B1139" s="48"/>
      <c r="C1139" s="48"/>
      <c r="D1139" s="48"/>
      <c r="E1139" s="48"/>
      <c r="F1139" s="48"/>
      <c r="G1139" s="48"/>
    </row>
    <row r="1140" spans="1:7">
      <c r="A1140" s="48"/>
      <c r="B1140" s="48"/>
      <c r="C1140" s="48"/>
      <c r="D1140" s="48"/>
      <c r="E1140" s="48"/>
      <c r="F1140" s="48"/>
      <c r="G1140" s="48"/>
    </row>
    <row r="1141" spans="1:7">
      <c r="A1141" s="48"/>
      <c r="B1141" s="48"/>
      <c r="C1141" s="48"/>
      <c r="D1141" s="48"/>
      <c r="E1141" s="48"/>
      <c r="F1141" s="48"/>
      <c r="G1141" s="48"/>
    </row>
    <row r="1142" spans="1:7">
      <c r="A1142" s="48"/>
      <c r="B1142" s="48"/>
      <c r="C1142" s="48"/>
      <c r="D1142" s="48"/>
      <c r="E1142" s="48"/>
      <c r="F1142" s="48"/>
      <c r="G1142" s="48"/>
    </row>
    <row r="1143" spans="1:7">
      <c r="A1143" s="48"/>
      <c r="B1143" s="48"/>
      <c r="C1143" s="48"/>
      <c r="D1143" s="48"/>
      <c r="E1143" s="48"/>
      <c r="F1143" s="48"/>
      <c r="G1143" s="48"/>
    </row>
    <row r="1144" spans="1:7">
      <c r="A1144" s="48"/>
      <c r="B1144" s="48"/>
      <c r="C1144" s="48"/>
      <c r="D1144" s="48"/>
      <c r="E1144" s="48"/>
      <c r="F1144" s="48"/>
      <c r="G1144" s="48"/>
    </row>
    <row r="1145" spans="1:7">
      <c r="A1145" s="48"/>
      <c r="B1145" s="48"/>
      <c r="C1145" s="48"/>
      <c r="D1145" s="48"/>
      <c r="E1145" s="48"/>
      <c r="F1145" s="48"/>
      <c r="G1145" s="48"/>
    </row>
    <row r="1146" spans="1:7">
      <c r="A1146" s="48"/>
      <c r="B1146" s="48"/>
      <c r="C1146" s="48"/>
      <c r="D1146" s="48"/>
      <c r="E1146" s="48"/>
      <c r="F1146" s="48"/>
      <c r="G1146" s="48"/>
    </row>
    <row r="1147" spans="1:7">
      <c r="A1147" s="48"/>
      <c r="B1147" s="48"/>
      <c r="C1147" s="48"/>
      <c r="D1147" s="48"/>
      <c r="E1147" s="48"/>
      <c r="F1147" s="48"/>
      <c r="G1147" s="48"/>
    </row>
    <row r="1148" spans="1:7">
      <c r="A1148" s="48"/>
      <c r="B1148" s="48"/>
      <c r="C1148" s="48"/>
      <c r="D1148" s="48"/>
      <c r="E1148" s="48"/>
      <c r="F1148" s="48"/>
      <c r="G1148" s="48"/>
    </row>
    <row r="1149" spans="1:7">
      <c r="A1149" s="48"/>
      <c r="B1149" s="48"/>
      <c r="C1149" s="48"/>
      <c r="D1149" s="48"/>
      <c r="E1149" s="48"/>
      <c r="F1149" s="48"/>
      <c r="G1149" s="48"/>
    </row>
    <row r="1150" spans="1:7">
      <c r="A1150" s="48"/>
      <c r="B1150" s="48"/>
      <c r="C1150" s="48"/>
      <c r="D1150" s="48"/>
      <c r="E1150" s="48"/>
      <c r="F1150" s="48"/>
      <c r="G1150" s="48"/>
    </row>
    <row r="1151" spans="1:7">
      <c r="A1151" s="48"/>
      <c r="B1151" s="48"/>
      <c r="C1151" s="48"/>
      <c r="D1151" s="48"/>
      <c r="E1151" s="48"/>
      <c r="F1151" s="48"/>
      <c r="G1151" s="48"/>
    </row>
    <row r="1152" spans="1:7">
      <c r="A1152" s="48"/>
      <c r="B1152" s="48"/>
      <c r="C1152" s="48"/>
      <c r="D1152" s="48"/>
      <c r="E1152" s="48"/>
      <c r="F1152" s="48"/>
      <c r="G1152" s="48"/>
    </row>
    <row r="1153" spans="1:7">
      <c r="A1153" s="48"/>
      <c r="B1153" s="48"/>
      <c r="C1153" s="48"/>
      <c r="D1153" s="48"/>
      <c r="E1153" s="48"/>
      <c r="F1153" s="48"/>
      <c r="G1153" s="48"/>
    </row>
    <row r="1154" spans="1:7">
      <c r="A1154" s="48"/>
      <c r="B1154" s="48"/>
      <c r="C1154" s="48"/>
      <c r="D1154" s="48"/>
      <c r="E1154" s="48"/>
      <c r="F1154" s="48"/>
      <c r="G1154" s="48"/>
    </row>
    <row r="1155" spans="1:7">
      <c r="A1155" s="48"/>
      <c r="B1155" s="48"/>
      <c r="C1155" s="48"/>
      <c r="D1155" s="48"/>
      <c r="E1155" s="48"/>
      <c r="F1155" s="48"/>
      <c r="G1155" s="48"/>
    </row>
    <row r="1156" spans="1:7">
      <c r="A1156" s="48"/>
      <c r="B1156" s="48"/>
      <c r="C1156" s="48"/>
      <c r="D1156" s="48"/>
      <c r="E1156" s="48"/>
      <c r="F1156" s="48"/>
      <c r="G1156" s="48"/>
    </row>
    <row r="1157" spans="1:7">
      <c r="A1157" s="48"/>
      <c r="B1157" s="48"/>
      <c r="C1157" s="48"/>
      <c r="D1157" s="48"/>
      <c r="E1157" s="48"/>
      <c r="F1157" s="48"/>
      <c r="G1157" s="48"/>
    </row>
    <row r="1158" spans="1:7">
      <c r="A1158" s="48"/>
      <c r="B1158" s="48"/>
      <c r="C1158" s="48"/>
      <c r="D1158" s="48"/>
      <c r="E1158" s="48"/>
      <c r="F1158" s="48"/>
      <c r="G1158" s="48"/>
    </row>
    <row r="1159" spans="1:7">
      <c r="A1159" s="48"/>
      <c r="B1159" s="48"/>
      <c r="C1159" s="48"/>
      <c r="D1159" s="48"/>
      <c r="E1159" s="48"/>
      <c r="F1159" s="48"/>
      <c r="G1159" s="48"/>
    </row>
    <row r="1160" spans="1:7">
      <c r="A1160" s="48"/>
      <c r="B1160" s="48"/>
      <c r="C1160" s="48"/>
      <c r="D1160" s="48"/>
      <c r="E1160" s="48"/>
      <c r="F1160" s="48"/>
      <c r="G1160" s="48"/>
    </row>
    <row r="1161" spans="1:7">
      <c r="A1161" s="48"/>
      <c r="B1161" s="48"/>
      <c r="C1161" s="48"/>
      <c r="D1161" s="48"/>
      <c r="E1161" s="48"/>
      <c r="F1161" s="48"/>
      <c r="G1161" s="48"/>
    </row>
    <row r="1162" spans="1:7">
      <c r="A1162" s="48"/>
      <c r="B1162" s="48"/>
      <c r="C1162" s="48"/>
      <c r="D1162" s="48"/>
      <c r="E1162" s="48"/>
      <c r="F1162" s="48"/>
      <c r="G1162" s="48"/>
    </row>
    <row r="1163" spans="1:7">
      <c r="A1163" s="48"/>
      <c r="B1163" s="48"/>
      <c r="C1163" s="48"/>
      <c r="D1163" s="48"/>
      <c r="E1163" s="48"/>
      <c r="F1163" s="48"/>
      <c r="G1163" s="48"/>
    </row>
    <row r="1164" spans="1:7">
      <c r="A1164" s="48"/>
      <c r="B1164" s="48"/>
      <c r="C1164" s="48"/>
      <c r="D1164" s="48"/>
      <c r="E1164" s="48"/>
      <c r="F1164" s="48"/>
      <c r="G1164" s="48"/>
    </row>
    <row r="1165" spans="1:7">
      <c r="A1165" s="48"/>
      <c r="B1165" s="48"/>
      <c r="C1165" s="48"/>
      <c r="D1165" s="48"/>
      <c r="E1165" s="48"/>
      <c r="F1165" s="48"/>
      <c r="G1165" s="48"/>
    </row>
    <row r="1166" spans="1:7">
      <c r="A1166" s="48"/>
      <c r="B1166" s="48"/>
      <c r="C1166" s="48"/>
      <c r="D1166" s="48"/>
      <c r="E1166" s="48"/>
      <c r="F1166" s="48"/>
      <c r="G1166" s="48"/>
    </row>
    <row r="1167" spans="1:7">
      <c r="A1167" s="48"/>
      <c r="B1167" s="48"/>
      <c r="C1167" s="48"/>
      <c r="D1167" s="48"/>
      <c r="E1167" s="48"/>
      <c r="F1167" s="48"/>
      <c r="G1167" s="48"/>
    </row>
    <row r="1168" spans="1:7">
      <c r="A1168" s="48"/>
      <c r="B1168" s="48"/>
      <c r="C1168" s="48"/>
      <c r="D1168" s="48"/>
      <c r="E1168" s="48"/>
      <c r="F1168" s="48"/>
      <c r="G1168" s="48"/>
    </row>
    <row r="1169" spans="1:7">
      <c r="A1169" s="48"/>
      <c r="B1169" s="48"/>
      <c r="C1169" s="48"/>
      <c r="D1169" s="48"/>
      <c r="E1169" s="48"/>
      <c r="F1169" s="48"/>
      <c r="G1169" s="48"/>
    </row>
    <row r="1170" spans="1:7">
      <c r="A1170" s="48"/>
      <c r="B1170" s="48"/>
      <c r="C1170" s="48"/>
      <c r="D1170" s="48"/>
      <c r="E1170" s="48"/>
      <c r="F1170" s="48"/>
      <c r="G1170" s="48"/>
    </row>
    <row r="1171" spans="1:7">
      <c r="A1171" s="48"/>
      <c r="B1171" s="48"/>
      <c r="C1171" s="48"/>
      <c r="D1171" s="48"/>
      <c r="E1171" s="48"/>
      <c r="F1171" s="48"/>
      <c r="G1171" s="48"/>
    </row>
    <row r="1172" spans="1:7">
      <c r="A1172" s="48"/>
      <c r="B1172" s="48"/>
      <c r="C1172" s="48"/>
      <c r="D1172" s="48"/>
      <c r="E1172" s="48"/>
      <c r="F1172" s="48"/>
      <c r="G1172" s="48"/>
    </row>
    <row r="1173" spans="1:7">
      <c r="A1173" s="48"/>
      <c r="B1173" s="48"/>
      <c r="C1173" s="48"/>
      <c r="D1173" s="48"/>
      <c r="E1173" s="48"/>
      <c r="F1173" s="48"/>
      <c r="G1173" s="48"/>
    </row>
    <row r="1174" spans="1:7">
      <c r="A1174" s="48"/>
      <c r="B1174" s="48"/>
      <c r="C1174" s="48"/>
      <c r="D1174" s="48"/>
      <c r="E1174" s="48"/>
      <c r="F1174" s="48"/>
      <c r="G1174" s="48"/>
    </row>
    <row r="1175" spans="1:7">
      <c r="A1175" s="48"/>
      <c r="B1175" s="48"/>
      <c r="C1175" s="48"/>
      <c r="D1175" s="48"/>
      <c r="E1175" s="48"/>
      <c r="F1175" s="48"/>
      <c r="G1175" s="48"/>
    </row>
    <row r="1176" spans="1:7">
      <c r="A1176" s="48"/>
      <c r="B1176" s="48"/>
      <c r="C1176" s="48"/>
      <c r="D1176" s="48"/>
      <c r="E1176" s="48"/>
      <c r="F1176" s="48"/>
      <c r="G1176" s="48"/>
    </row>
    <row r="1177" spans="1:7">
      <c r="A1177" s="48"/>
      <c r="B1177" s="48"/>
      <c r="C1177" s="48"/>
      <c r="D1177" s="48"/>
      <c r="E1177" s="48"/>
      <c r="F1177" s="48"/>
      <c r="G1177" s="48"/>
    </row>
    <row r="1178" spans="1:7">
      <c r="A1178" s="48"/>
      <c r="B1178" s="48"/>
      <c r="C1178" s="48"/>
      <c r="D1178" s="48"/>
      <c r="E1178" s="48"/>
      <c r="F1178" s="48"/>
      <c r="G1178" s="48"/>
    </row>
    <row r="1179" spans="1:7">
      <c r="A1179" s="48"/>
      <c r="B1179" s="48"/>
      <c r="C1179" s="48"/>
      <c r="D1179" s="48"/>
      <c r="E1179" s="48"/>
      <c r="F1179" s="48"/>
      <c r="G1179" s="48"/>
    </row>
    <row r="1180" spans="1:7">
      <c r="A1180" s="48"/>
      <c r="B1180" s="48"/>
      <c r="C1180" s="48"/>
      <c r="D1180" s="48"/>
      <c r="E1180" s="48"/>
      <c r="F1180" s="48"/>
      <c r="G1180" s="48"/>
    </row>
    <row r="1181" spans="1:7">
      <c r="A1181" s="48"/>
      <c r="B1181" s="48"/>
      <c r="C1181" s="48"/>
      <c r="D1181" s="48"/>
      <c r="E1181" s="48"/>
      <c r="F1181" s="48"/>
      <c r="G1181" s="48"/>
    </row>
    <row r="1182" spans="1:7">
      <c r="A1182" s="48"/>
      <c r="B1182" s="48"/>
      <c r="C1182" s="48"/>
      <c r="D1182" s="48"/>
      <c r="E1182" s="48"/>
      <c r="F1182" s="48"/>
      <c r="G1182" s="48"/>
    </row>
    <row r="1183" spans="1:7">
      <c r="A1183" s="48"/>
      <c r="B1183" s="48"/>
      <c r="C1183" s="48"/>
      <c r="D1183" s="48"/>
      <c r="E1183" s="48"/>
      <c r="F1183" s="48"/>
      <c r="G1183" s="48"/>
    </row>
    <row r="1184" spans="1:7">
      <c r="A1184" s="48"/>
      <c r="B1184" s="48"/>
      <c r="C1184" s="48"/>
      <c r="D1184" s="48"/>
      <c r="E1184" s="48"/>
      <c r="F1184" s="48"/>
      <c r="G1184" s="48"/>
    </row>
    <row r="1185" spans="1:7">
      <c r="A1185" s="48"/>
      <c r="B1185" s="48"/>
      <c r="C1185" s="48"/>
      <c r="D1185" s="48"/>
      <c r="E1185" s="48"/>
      <c r="F1185" s="48"/>
      <c r="G1185" s="48"/>
    </row>
    <row r="1186" spans="1:7">
      <c r="A1186" s="48"/>
      <c r="B1186" s="48"/>
      <c r="C1186" s="48"/>
      <c r="D1186" s="48"/>
      <c r="E1186" s="48"/>
      <c r="F1186" s="48"/>
      <c r="G1186" s="48"/>
    </row>
    <row r="1187" spans="1:7">
      <c r="A1187" s="48"/>
      <c r="B1187" s="48"/>
      <c r="C1187" s="48"/>
      <c r="D1187" s="48"/>
      <c r="E1187" s="48"/>
      <c r="F1187" s="48"/>
      <c r="G1187" s="48"/>
    </row>
    <row r="1188" spans="1:7">
      <c r="A1188" s="48"/>
      <c r="B1188" s="48"/>
      <c r="C1188" s="48"/>
      <c r="D1188" s="48"/>
      <c r="E1188" s="48"/>
      <c r="F1188" s="48"/>
      <c r="G1188" s="48"/>
    </row>
    <row r="1189" spans="1:7">
      <c r="A1189" s="48"/>
      <c r="B1189" s="48"/>
      <c r="C1189" s="48"/>
      <c r="D1189" s="48"/>
      <c r="E1189" s="48"/>
      <c r="F1189" s="48"/>
      <c r="G1189" s="48"/>
    </row>
    <row r="1190" spans="1:7">
      <c r="A1190" s="48"/>
      <c r="B1190" s="48"/>
      <c r="C1190" s="48"/>
      <c r="D1190" s="48"/>
      <c r="E1190" s="48"/>
      <c r="F1190" s="48"/>
      <c r="G1190" s="48"/>
    </row>
    <row r="1191" spans="1:7">
      <c r="A1191" s="48"/>
      <c r="B1191" s="48"/>
      <c r="C1191" s="48"/>
      <c r="D1191" s="48"/>
      <c r="E1191" s="48"/>
      <c r="F1191" s="48"/>
      <c r="G1191" s="48"/>
    </row>
    <row r="1192" spans="1:7">
      <c r="A1192" s="48"/>
      <c r="B1192" s="48"/>
      <c r="C1192" s="48"/>
      <c r="D1192" s="48"/>
      <c r="E1192" s="48"/>
      <c r="F1192" s="48"/>
      <c r="G1192" s="48"/>
    </row>
    <row r="1193" spans="1:7">
      <c r="A1193" s="48"/>
      <c r="B1193" s="48"/>
      <c r="C1193" s="48"/>
      <c r="D1193" s="48"/>
      <c r="E1193" s="48"/>
      <c r="F1193" s="48"/>
      <c r="G1193" s="48"/>
    </row>
    <row r="1194" spans="1:7">
      <c r="A1194" s="48"/>
      <c r="B1194" s="48"/>
      <c r="C1194" s="48"/>
      <c r="D1194" s="48"/>
      <c r="E1194" s="48"/>
      <c r="F1194" s="48"/>
      <c r="G1194" s="48"/>
    </row>
    <row r="1195" spans="1:7">
      <c r="A1195" s="48"/>
      <c r="B1195" s="48"/>
      <c r="C1195" s="48"/>
      <c r="D1195" s="48"/>
      <c r="E1195" s="48"/>
      <c r="F1195" s="48"/>
      <c r="G1195" s="48"/>
    </row>
    <row r="1196" spans="1:7">
      <c r="A1196" s="48"/>
      <c r="B1196" s="48"/>
      <c r="C1196" s="48"/>
      <c r="D1196" s="48"/>
      <c r="E1196" s="48"/>
      <c r="F1196" s="48"/>
      <c r="G1196" s="48"/>
    </row>
    <row r="1197" spans="1:7">
      <c r="A1197" s="48"/>
      <c r="B1197" s="48"/>
      <c r="C1197" s="48"/>
      <c r="D1197" s="48"/>
      <c r="E1197" s="48"/>
      <c r="F1197" s="48"/>
      <c r="G1197" s="48"/>
    </row>
    <row r="1198" spans="1:7">
      <c r="A1198" s="48"/>
      <c r="B1198" s="48"/>
      <c r="C1198" s="48"/>
      <c r="D1198" s="48"/>
      <c r="E1198" s="48"/>
      <c r="F1198" s="48"/>
      <c r="G1198" s="48"/>
    </row>
    <row r="1199" spans="1:7">
      <c r="A1199" s="48"/>
      <c r="B1199" s="48"/>
      <c r="C1199" s="48"/>
      <c r="D1199" s="48"/>
      <c r="E1199" s="48"/>
      <c r="F1199" s="48"/>
      <c r="G1199" s="48"/>
    </row>
    <row r="1200" spans="1:7">
      <c r="A1200" s="48"/>
      <c r="B1200" s="48"/>
      <c r="C1200" s="48"/>
      <c r="D1200" s="48"/>
      <c r="E1200" s="48"/>
      <c r="F1200" s="48"/>
      <c r="G1200" s="48"/>
    </row>
    <row r="1201" spans="1:7">
      <c r="A1201" s="48"/>
      <c r="B1201" s="48"/>
      <c r="C1201" s="48"/>
      <c r="D1201" s="48"/>
      <c r="E1201" s="48"/>
      <c r="F1201" s="48"/>
      <c r="G1201" s="48"/>
    </row>
    <row r="1202" spans="1:7">
      <c r="A1202" s="48"/>
      <c r="B1202" s="48"/>
      <c r="C1202" s="48"/>
      <c r="D1202" s="48"/>
      <c r="E1202" s="48"/>
      <c r="F1202" s="48"/>
      <c r="G1202" s="48"/>
    </row>
    <row r="1203" spans="1:7">
      <c r="A1203" s="48"/>
      <c r="B1203" s="48"/>
      <c r="C1203" s="48"/>
      <c r="D1203" s="48"/>
      <c r="E1203" s="48"/>
      <c r="F1203" s="48"/>
      <c r="G1203" s="48"/>
    </row>
    <row r="1204" spans="1:7">
      <c r="A1204" s="48"/>
      <c r="B1204" s="48"/>
      <c r="C1204" s="48"/>
      <c r="D1204" s="48"/>
      <c r="E1204" s="48"/>
      <c r="F1204" s="48"/>
      <c r="G1204" s="48"/>
    </row>
    <row r="1205" spans="1:7">
      <c r="A1205" s="48"/>
      <c r="B1205" s="48"/>
      <c r="C1205" s="48"/>
      <c r="D1205" s="48"/>
      <c r="E1205" s="48"/>
      <c r="F1205" s="48"/>
      <c r="G1205" s="48"/>
    </row>
    <row r="1206" spans="1:7">
      <c r="A1206" s="48"/>
      <c r="B1206" s="48"/>
      <c r="C1206" s="48"/>
      <c r="D1206" s="48"/>
      <c r="E1206" s="48"/>
      <c r="F1206" s="48"/>
      <c r="G1206" s="48"/>
    </row>
    <row r="1207" spans="1:7">
      <c r="A1207" s="48"/>
      <c r="B1207" s="48"/>
      <c r="C1207" s="48"/>
      <c r="D1207" s="48"/>
      <c r="E1207" s="48"/>
      <c r="F1207" s="48"/>
      <c r="G1207" s="48"/>
    </row>
    <row r="1208" spans="1:7">
      <c r="A1208" s="48"/>
      <c r="B1208" s="48"/>
      <c r="C1208" s="48"/>
      <c r="D1208" s="48"/>
      <c r="E1208" s="48"/>
      <c r="F1208" s="48"/>
      <c r="G1208" s="48"/>
    </row>
    <row r="1209" spans="1:7">
      <c r="A1209" s="48"/>
      <c r="B1209" s="48"/>
      <c r="C1209" s="48"/>
      <c r="D1209" s="48"/>
      <c r="E1209" s="48"/>
      <c r="F1209" s="48"/>
      <c r="G1209" s="48"/>
    </row>
    <row r="1210" spans="1:7">
      <c r="A1210" s="48"/>
      <c r="B1210" s="48"/>
      <c r="C1210" s="48"/>
      <c r="D1210" s="48"/>
      <c r="E1210" s="48"/>
      <c r="F1210" s="48"/>
      <c r="G1210" s="48"/>
    </row>
    <row r="1211" spans="1:7">
      <c r="A1211" s="48"/>
      <c r="B1211" s="48"/>
      <c r="C1211" s="48"/>
      <c r="D1211" s="48"/>
      <c r="E1211" s="48"/>
      <c r="F1211" s="48"/>
      <c r="G1211" s="48"/>
    </row>
    <row r="1212" spans="1:7">
      <c r="A1212" s="48"/>
      <c r="B1212" s="48"/>
      <c r="C1212" s="48"/>
      <c r="D1212" s="48"/>
      <c r="E1212" s="48"/>
      <c r="F1212" s="48"/>
      <c r="G1212" s="48"/>
    </row>
    <row r="1213" spans="1:7">
      <c r="A1213" s="48"/>
      <c r="B1213" s="48"/>
      <c r="C1213" s="48"/>
      <c r="D1213" s="48"/>
      <c r="E1213" s="48"/>
      <c r="F1213" s="48"/>
      <c r="G1213" s="48"/>
    </row>
    <row r="1214" spans="1:7">
      <c r="A1214" s="48"/>
      <c r="B1214" s="48"/>
      <c r="C1214" s="48"/>
      <c r="D1214" s="48"/>
      <c r="E1214" s="48"/>
      <c r="F1214" s="48"/>
      <c r="G1214" s="48"/>
    </row>
    <row r="1215" spans="1:7">
      <c r="A1215" s="48"/>
      <c r="B1215" s="48"/>
      <c r="C1215" s="48"/>
      <c r="D1215" s="48"/>
      <c r="E1215" s="48"/>
      <c r="F1215" s="48"/>
      <c r="G1215" s="48"/>
    </row>
    <row r="1216" spans="1:7">
      <c r="A1216" s="48"/>
      <c r="B1216" s="48"/>
      <c r="C1216" s="48"/>
      <c r="D1216" s="48"/>
      <c r="E1216" s="48"/>
      <c r="F1216" s="48"/>
      <c r="G1216" s="48"/>
    </row>
    <row r="1217" spans="1:7">
      <c r="A1217" s="48"/>
      <c r="B1217" s="48"/>
      <c r="C1217" s="48"/>
      <c r="D1217" s="48"/>
      <c r="E1217" s="48"/>
      <c r="F1217" s="48"/>
      <c r="G1217" s="48"/>
    </row>
    <row r="1218" spans="1:7">
      <c r="A1218" s="48"/>
      <c r="B1218" s="48"/>
      <c r="C1218" s="48"/>
      <c r="D1218" s="48"/>
      <c r="E1218" s="48"/>
      <c r="F1218" s="48"/>
      <c r="G1218" s="48"/>
    </row>
    <row r="1219" spans="1:7">
      <c r="A1219" s="48"/>
      <c r="B1219" s="48"/>
      <c r="C1219" s="48"/>
      <c r="D1219" s="48"/>
      <c r="E1219" s="48"/>
      <c r="F1219" s="48"/>
      <c r="G1219" s="48"/>
    </row>
    <row r="1220" spans="1:7">
      <c r="A1220" s="48"/>
      <c r="B1220" s="48"/>
      <c r="C1220" s="48"/>
      <c r="D1220" s="48"/>
      <c r="E1220" s="48"/>
      <c r="F1220" s="48"/>
      <c r="G1220" s="48"/>
    </row>
    <row r="1221" spans="1:7">
      <c r="A1221" s="48"/>
      <c r="B1221" s="48"/>
      <c r="C1221" s="48"/>
      <c r="D1221" s="48"/>
      <c r="E1221" s="48"/>
      <c r="F1221" s="48"/>
      <c r="G1221" s="48"/>
    </row>
    <row r="1222" spans="1:7">
      <c r="A1222" s="48"/>
      <c r="B1222" s="48"/>
      <c r="C1222" s="48"/>
      <c r="D1222" s="48"/>
      <c r="E1222" s="48"/>
      <c r="F1222" s="48"/>
      <c r="G1222" s="48"/>
    </row>
    <row r="1223" spans="1:7">
      <c r="A1223" s="48"/>
      <c r="B1223" s="48"/>
      <c r="C1223" s="48"/>
      <c r="D1223" s="48"/>
      <c r="E1223" s="48"/>
      <c r="F1223" s="48"/>
      <c r="G1223" s="48"/>
    </row>
    <row r="1224" spans="1:7">
      <c r="A1224" s="48"/>
      <c r="B1224" s="48"/>
      <c r="C1224" s="48"/>
      <c r="D1224" s="48"/>
      <c r="E1224" s="48"/>
      <c r="F1224" s="48"/>
      <c r="G1224" s="48"/>
    </row>
    <row r="1225" spans="1:7">
      <c r="A1225" s="48"/>
      <c r="B1225" s="48"/>
      <c r="C1225" s="48"/>
      <c r="D1225" s="48"/>
      <c r="E1225" s="48"/>
      <c r="F1225" s="48"/>
      <c r="G1225" s="48"/>
    </row>
    <row r="1226" spans="1:7">
      <c r="A1226" s="48"/>
      <c r="B1226" s="48"/>
      <c r="C1226" s="48"/>
      <c r="D1226" s="48"/>
      <c r="E1226" s="48"/>
      <c r="F1226" s="48"/>
      <c r="G1226" s="48"/>
    </row>
    <row r="1227" spans="1:7">
      <c r="A1227" s="48"/>
      <c r="B1227" s="48"/>
      <c r="C1227" s="48"/>
      <c r="D1227" s="48"/>
      <c r="E1227" s="48"/>
      <c r="F1227" s="48"/>
      <c r="G1227" s="48"/>
    </row>
    <row r="1228" spans="1:7">
      <c r="A1228" s="48"/>
      <c r="B1228" s="48"/>
      <c r="C1228" s="48"/>
      <c r="D1228" s="48"/>
      <c r="E1228" s="48"/>
      <c r="F1228" s="48"/>
      <c r="G1228" s="48"/>
    </row>
    <row r="1229" spans="1:7">
      <c r="A1229" s="48"/>
      <c r="B1229" s="48"/>
      <c r="C1229" s="48"/>
      <c r="D1229" s="48"/>
      <c r="E1229" s="48"/>
      <c r="F1229" s="48"/>
      <c r="G1229" s="48"/>
    </row>
    <row r="1230" spans="1:7">
      <c r="A1230" s="48"/>
      <c r="B1230" s="48"/>
      <c r="C1230" s="48"/>
      <c r="D1230" s="48"/>
      <c r="E1230" s="48"/>
      <c r="F1230" s="48"/>
      <c r="G1230" s="48"/>
    </row>
    <row r="1231" spans="1:7">
      <c r="A1231" s="48"/>
      <c r="B1231" s="48"/>
      <c r="C1231" s="48"/>
      <c r="D1231" s="48"/>
      <c r="E1231" s="48"/>
      <c r="F1231" s="48"/>
      <c r="G1231" s="48"/>
    </row>
    <row r="1232" spans="1:7">
      <c r="A1232" s="48"/>
      <c r="B1232" s="48"/>
      <c r="C1232" s="48"/>
      <c r="D1232" s="48"/>
      <c r="E1232" s="48"/>
      <c r="F1232" s="48"/>
      <c r="G1232" s="48"/>
    </row>
    <row r="1233" spans="1:7">
      <c r="A1233" s="48"/>
      <c r="B1233" s="48"/>
      <c r="C1233" s="48"/>
      <c r="D1233" s="48"/>
      <c r="E1233" s="48"/>
      <c r="F1233" s="48"/>
      <c r="G1233" s="48"/>
    </row>
    <row r="1234" spans="1:7">
      <c r="A1234" s="48"/>
      <c r="B1234" s="48"/>
      <c r="C1234" s="48"/>
      <c r="D1234" s="48"/>
      <c r="E1234" s="48"/>
      <c r="F1234" s="48"/>
      <c r="G1234" s="48"/>
    </row>
    <row r="1235" spans="1:7">
      <c r="A1235" s="48"/>
      <c r="B1235" s="48"/>
      <c r="C1235" s="48"/>
      <c r="D1235" s="48"/>
      <c r="E1235" s="48"/>
      <c r="F1235" s="48"/>
      <c r="G1235" s="48"/>
    </row>
    <row r="1236" spans="1:7">
      <c r="A1236" s="48"/>
      <c r="B1236" s="48"/>
      <c r="C1236" s="48"/>
      <c r="D1236" s="48"/>
      <c r="E1236" s="48"/>
      <c r="F1236" s="48"/>
      <c r="G1236" s="48"/>
    </row>
    <row r="1237" spans="1:7">
      <c r="A1237" s="48"/>
      <c r="B1237" s="48"/>
      <c r="C1237" s="48"/>
      <c r="D1237" s="48"/>
      <c r="E1237" s="48"/>
      <c r="F1237" s="48"/>
      <c r="G1237" s="48"/>
    </row>
    <row r="1238" spans="1:7">
      <c r="A1238" s="48"/>
      <c r="B1238" s="48"/>
      <c r="C1238" s="48"/>
      <c r="D1238" s="48"/>
      <c r="E1238" s="48"/>
      <c r="F1238" s="48"/>
      <c r="G1238" s="48"/>
    </row>
    <row r="1239" spans="1:7">
      <c r="A1239" s="48"/>
      <c r="B1239" s="48"/>
      <c r="C1239" s="48"/>
      <c r="D1239" s="48"/>
      <c r="E1239" s="48"/>
      <c r="F1239" s="48"/>
      <c r="G1239" s="48"/>
    </row>
    <row r="1240" spans="1:7">
      <c r="A1240" s="48"/>
      <c r="B1240" s="48"/>
      <c r="C1240" s="48"/>
      <c r="D1240" s="48"/>
      <c r="E1240" s="48"/>
      <c r="F1240" s="48"/>
      <c r="G1240" s="48"/>
    </row>
    <row r="1241" spans="1:7">
      <c r="A1241" s="48"/>
      <c r="B1241" s="48"/>
      <c r="C1241" s="48"/>
      <c r="D1241" s="48"/>
      <c r="E1241" s="48"/>
      <c r="F1241" s="48"/>
      <c r="G1241" s="48"/>
    </row>
    <row r="1242" spans="1:7">
      <c r="A1242" s="48"/>
      <c r="B1242" s="48"/>
      <c r="C1242" s="48"/>
      <c r="D1242" s="48"/>
      <c r="E1242" s="48"/>
      <c r="F1242" s="48"/>
      <c r="G1242" s="48"/>
    </row>
    <row r="1243" spans="1:7">
      <c r="A1243" s="48"/>
      <c r="B1243" s="48"/>
      <c r="C1243" s="48"/>
      <c r="D1243" s="48"/>
      <c r="E1243" s="48"/>
      <c r="F1243" s="48"/>
      <c r="G1243" s="48"/>
    </row>
    <row r="1244" spans="1:7">
      <c r="A1244" s="48"/>
      <c r="B1244" s="48"/>
      <c r="C1244" s="48"/>
      <c r="D1244" s="48"/>
      <c r="E1244" s="48"/>
      <c r="F1244" s="48"/>
      <c r="G1244" s="48"/>
    </row>
    <row r="1245" spans="1:7">
      <c r="A1245" s="48"/>
      <c r="B1245" s="48"/>
      <c r="C1245" s="48"/>
      <c r="D1245" s="48"/>
      <c r="E1245" s="48"/>
      <c r="F1245" s="48"/>
      <c r="G1245" s="48"/>
    </row>
    <row r="1246" spans="1:7">
      <c r="A1246" s="48"/>
      <c r="B1246" s="48"/>
      <c r="C1246" s="48"/>
      <c r="D1246" s="48"/>
      <c r="E1246" s="48"/>
      <c r="F1246" s="48"/>
      <c r="G1246" s="48"/>
    </row>
    <row r="1247" spans="1:7">
      <c r="A1247" s="48"/>
      <c r="B1247" s="48"/>
      <c r="C1247" s="48"/>
      <c r="D1247" s="48"/>
      <c r="E1247" s="48"/>
      <c r="F1247" s="48"/>
      <c r="G1247" s="48"/>
    </row>
    <row r="1248" spans="1:7">
      <c r="A1248" s="48"/>
      <c r="B1248" s="48"/>
      <c r="C1248" s="48"/>
      <c r="D1248" s="48"/>
      <c r="E1248" s="48"/>
      <c r="F1248" s="48"/>
      <c r="G1248" s="48"/>
    </row>
    <row r="1249" spans="1:7">
      <c r="A1249" s="48"/>
      <c r="B1249" s="48"/>
      <c r="C1249" s="48"/>
      <c r="D1249" s="48"/>
      <c r="E1249" s="48"/>
      <c r="F1249" s="48"/>
      <c r="G1249" s="48"/>
    </row>
    <row r="1250" spans="1:7">
      <c r="A1250" s="48"/>
      <c r="B1250" s="48"/>
      <c r="C1250" s="48"/>
      <c r="D1250" s="48"/>
      <c r="E1250" s="48"/>
      <c r="F1250" s="48"/>
      <c r="G1250" s="48"/>
    </row>
    <row r="1251" spans="1:7">
      <c r="A1251" s="48"/>
      <c r="B1251" s="48"/>
      <c r="C1251" s="48"/>
      <c r="D1251" s="48"/>
      <c r="E1251" s="48"/>
      <c r="F1251" s="48"/>
      <c r="G1251" s="48"/>
    </row>
    <row r="1252" spans="1:7">
      <c r="A1252" s="48"/>
      <c r="B1252" s="48"/>
      <c r="C1252" s="48"/>
      <c r="D1252" s="48"/>
      <c r="E1252" s="48"/>
      <c r="F1252" s="48"/>
      <c r="G1252" s="48"/>
    </row>
    <row r="1253" spans="1:7">
      <c r="A1253" s="48"/>
      <c r="B1253" s="48"/>
      <c r="C1253" s="48"/>
      <c r="D1253" s="48"/>
      <c r="E1253" s="48"/>
      <c r="F1253" s="48"/>
      <c r="G1253" s="48"/>
    </row>
    <row r="1254" spans="1:7">
      <c r="A1254" s="48"/>
      <c r="B1254" s="48"/>
      <c r="C1254" s="48"/>
      <c r="D1254" s="48"/>
      <c r="E1254" s="48"/>
      <c r="F1254" s="48"/>
      <c r="G1254" s="48"/>
    </row>
    <row r="1255" spans="1:7">
      <c r="A1255" s="48"/>
      <c r="B1255" s="48"/>
      <c r="C1255" s="48"/>
      <c r="D1255" s="48"/>
      <c r="E1255" s="48"/>
      <c r="F1255" s="48"/>
      <c r="G1255" s="48"/>
    </row>
    <row r="1256" spans="1:7">
      <c r="A1256" s="48"/>
      <c r="B1256" s="48"/>
      <c r="C1256" s="48"/>
      <c r="D1256" s="48"/>
      <c r="E1256" s="48"/>
      <c r="F1256" s="48"/>
      <c r="G1256" s="48"/>
    </row>
    <row r="1257" spans="1:7">
      <c r="A1257" s="48"/>
      <c r="B1257" s="48"/>
      <c r="C1257" s="48"/>
      <c r="D1257" s="48"/>
      <c r="E1257" s="48"/>
      <c r="F1257" s="48"/>
      <c r="G1257" s="48"/>
    </row>
    <row r="1258" spans="1:7">
      <c r="A1258" s="48"/>
      <c r="B1258" s="48"/>
      <c r="C1258" s="48"/>
      <c r="D1258" s="48"/>
      <c r="E1258" s="48"/>
      <c r="F1258" s="48"/>
      <c r="G1258" s="48"/>
    </row>
    <row r="1259" spans="1:7">
      <c r="A1259" s="48"/>
      <c r="B1259" s="48"/>
      <c r="C1259" s="48"/>
      <c r="D1259" s="48"/>
      <c r="E1259" s="48"/>
      <c r="F1259" s="48"/>
      <c r="G1259" s="48"/>
    </row>
    <row r="1260" spans="1:7">
      <c r="A1260" s="48"/>
      <c r="B1260" s="48"/>
      <c r="C1260" s="48"/>
      <c r="D1260" s="48"/>
      <c r="E1260" s="48"/>
      <c r="F1260" s="48"/>
      <c r="G1260" s="48"/>
    </row>
    <row r="1261" spans="1:7">
      <c r="A1261" s="48"/>
      <c r="B1261" s="48"/>
      <c r="C1261" s="48"/>
      <c r="D1261" s="48"/>
      <c r="E1261" s="48"/>
      <c r="F1261" s="48"/>
      <c r="G1261" s="48"/>
    </row>
    <row r="1262" spans="1:7">
      <c r="A1262" s="48"/>
      <c r="B1262" s="48"/>
      <c r="C1262" s="48"/>
      <c r="D1262" s="48"/>
      <c r="E1262" s="48"/>
      <c r="F1262" s="48"/>
      <c r="G1262" s="48"/>
    </row>
    <row r="1263" spans="1:7">
      <c r="A1263" s="48"/>
      <c r="B1263" s="48"/>
      <c r="C1263" s="48"/>
      <c r="D1263" s="48"/>
      <c r="E1263" s="48"/>
      <c r="F1263" s="48"/>
      <c r="G1263" s="48"/>
    </row>
    <row r="1264" spans="1:7">
      <c r="A1264" s="48"/>
      <c r="B1264" s="48"/>
      <c r="C1264" s="48"/>
      <c r="D1264" s="48"/>
      <c r="E1264" s="48"/>
      <c r="F1264" s="48"/>
      <c r="G1264" s="48"/>
    </row>
    <row r="1265" spans="1:7">
      <c r="A1265" s="48"/>
      <c r="B1265" s="48"/>
      <c r="C1265" s="48"/>
      <c r="D1265" s="48"/>
      <c r="E1265" s="48"/>
      <c r="F1265" s="48"/>
      <c r="G1265" s="48"/>
    </row>
    <row r="1266" spans="1:7">
      <c r="A1266" s="48"/>
      <c r="B1266" s="48"/>
      <c r="C1266" s="48"/>
      <c r="D1266" s="48"/>
      <c r="E1266" s="48"/>
      <c r="F1266" s="48"/>
      <c r="G1266" s="48"/>
    </row>
    <row r="1267" spans="1:7">
      <c r="A1267" s="48"/>
      <c r="B1267" s="48"/>
      <c r="C1267" s="48"/>
      <c r="D1267" s="48"/>
      <c r="E1267" s="48"/>
      <c r="F1267" s="48"/>
      <c r="G1267" s="48"/>
    </row>
    <row r="1268" spans="1:7">
      <c r="A1268" s="48"/>
      <c r="B1268" s="48"/>
      <c r="C1268" s="48"/>
      <c r="D1268" s="48"/>
      <c r="E1268" s="48"/>
      <c r="F1268" s="48"/>
      <c r="G1268" s="48"/>
    </row>
    <row r="1269" spans="1:7">
      <c r="A1269" s="48"/>
      <c r="B1269" s="48"/>
      <c r="C1269" s="48"/>
      <c r="D1269" s="48"/>
      <c r="E1269" s="48"/>
      <c r="F1269" s="48"/>
      <c r="G1269" s="48"/>
    </row>
    <row r="1270" spans="1:7">
      <c r="A1270" s="48"/>
      <c r="B1270" s="48"/>
      <c r="C1270" s="48"/>
      <c r="D1270" s="48"/>
      <c r="E1270" s="48"/>
      <c r="F1270" s="48"/>
      <c r="G1270" s="48"/>
    </row>
    <row r="1271" spans="1:7">
      <c r="A1271" s="48"/>
      <c r="B1271" s="48"/>
      <c r="C1271" s="48"/>
      <c r="D1271" s="48"/>
      <c r="E1271" s="48"/>
      <c r="F1271" s="48"/>
      <c r="G1271" s="48"/>
    </row>
    <row r="1272" spans="1:7">
      <c r="A1272" s="48"/>
      <c r="B1272" s="48"/>
      <c r="C1272" s="48"/>
      <c r="D1272" s="48"/>
      <c r="E1272" s="48"/>
      <c r="F1272" s="48"/>
      <c r="G1272" s="48"/>
    </row>
    <row r="1273" spans="1:7">
      <c r="A1273" s="48"/>
      <c r="B1273" s="48"/>
      <c r="C1273" s="48"/>
      <c r="D1273" s="48"/>
      <c r="E1273" s="48"/>
      <c r="F1273" s="48"/>
      <c r="G1273" s="48"/>
    </row>
    <row r="1274" spans="1:7">
      <c r="A1274" s="48"/>
      <c r="B1274" s="48"/>
      <c r="C1274" s="48"/>
      <c r="D1274" s="48"/>
      <c r="E1274" s="48"/>
      <c r="F1274" s="48"/>
      <c r="G1274" s="48"/>
    </row>
    <row r="1275" spans="1:7">
      <c r="A1275" s="48"/>
      <c r="B1275" s="48"/>
      <c r="C1275" s="48"/>
      <c r="D1275" s="48"/>
      <c r="E1275" s="48"/>
      <c r="F1275" s="48"/>
      <c r="G1275" s="48"/>
    </row>
    <row r="1276" spans="1:7">
      <c r="A1276" s="48"/>
      <c r="B1276" s="48"/>
      <c r="C1276" s="48"/>
      <c r="D1276" s="48"/>
      <c r="E1276" s="48"/>
      <c r="F1276" s="48"/>
      <c r="G1276" s="48"/>
    </row>
    <row r="1277" spans="1:7">
      <c r="A1277" s="48"/>
      <c r="B1277" s="48"/>
      <c r="C1277" s="48"/>
      <c r="D1277" s="48"/>
      <c r="E1277" s="48"/>
      <c r="F1277" s="48"/>
      <c r="G1277" s="48"/>
    </row>
    <row r="1278" spans="1:7">
      <c r="A1278" s="48"/>
      <c r="B1278" s="48"/>
      <c r="C1278" s="48"/>
      <c r="D1278" s="48"/>
      <c r="E1278" s="48"/>
      <c r="F1278" s="48"/>
      <c r="G1278" s="48"/>
    </row>
    <row r="1279" spans="1:7">
      <c r="A1279" s="48"/>
      <c r="B1279" s="48"/>
      <c r="C1279" s="48"/>
      <c r="D1279" s="48"/>
      <c r="E1279" s="48"/>
      <c r="F1279" s="48"/>
      <c r="G1279" s="48"/>
    </row>
    <row r="1280" spans="1:7">
      <c r="A1280" s="48"/>
      <c r="B1280" s="48"/>
      <c r="C1280" s="48"/>
      <c r="D1280" s="48"/>
      <c r="E1280" s="48"/>
      <c r="F1280" s="48"/>
      <c r="G1280" s="48"/>
    </row>
    <row r="1281" spans="1:7">
      <c r="A1281" s="48"/>
      <c r="B1281" s="48"/>
      <c r="C1281" s="48"/>
      <c r="D1281" s="48"/>
      <c r="E1281" s="48"/>
      <c r="F1281" s="48"/>
      <c r="G1281" s="48"/>
    </row>
    <row r="1282" spans="1:7">
      <c r="A1282" s="48"/>
      <c r="B1282" s="48"/>
      <c r="C1282" s="48"/>
      <c r="D1282" s="48"/>
      <c r="E1282" s="48"/>
      <c r="F1282" s="48"/>
      <c r="G1282" s="48"/>
    </row>
    <row r="1283" spans="1:7">
      <c r="A1283" s="48"/>
      <c r="B1283" s="48"/>
      <c r="C1283" s="48"/>
      <c r="D1283" s="48"/>
      <c r="E1283" s="48"/>
      <c r="F1283" s="48"/>
      <c r="G1283" s="48"/>
    </row>
    <row r="1284" spans="1:7">
      <c r="A1284" s="48"/>
      <c r="B1284" s="48"/>
      <c r="C1284" s="48"/>
      <c r="D1284" s="48"/>
      <c r="E1284" s="48"/>
      <c r="F1284" s="48"/>
      <c r="G1284" s="48"/>
    </row>
    <row r="1285" spans="1:7">
      <c r="A1285" s="48"/>
      <c r="B1285" s="48"/>
      <c r="C1285" s="48"/>
      <c r="D1285" s="48"/>
      <c r="E1285" s="48"/>
      <c r="F1285" s="48"/>
      <c r="G1285" s="48"/>
    </row>
    <row r="1286" spans="1:7">
      <c r="A1286" s="48"/>
      <c r="B1286" s="48"/>
      <c r="C1286" s="48"/>
      <c r="D1286" s="48"/>
      <c r="E1286" s="48"/>
      <c r="F1286" s="48"/>
      <c r="G1286" s="48"/>
    </row>
    <row r="1287" spans="1:7">
      <c r="A1287" s="48"/>
      <c r="B1287" s="48"/>
      <c r="C1287" s="48"/>
      <c r="D1287" s="48"/>
      <c r="E1287" s="48"/>
      <c r="F1287" s="48"/>
      <c r="G1287" s="48"/>
    </row>
    <row r="1288" spans="1:7">
      <c r="A1288" s="48"/>
      <c r="B1288" s="48"/>
      <c r="C1288" s="48"/>
      <c r="D1288" s="48"/>
      <c r="E1288" s="48"/>
      <c r="F1288" s="48"/>
      <c r="G1288" s="48"/>
    </row>
    <row r="1289" spans="1:7">
      <c r="A1289" s="48"/>
      <c r="B1289" s="48"/>
      <c r="C1289" s="48"/>
      <c r="D1289" s="48"/>
      <c r="E1289" s="48"/>
      <c r="F1289" s="48"/>
      <c r="G1289" s="48"/>
    </row>
    <row r="1290" spans="1:7">
      <c r="A1290" s="48"/>
      <c r="B1290" s="48"/>
      <c r="C1290" s="48"/>
      <c r="D1290" s="48"/>
      <c r="E1290" s="48"/>
      <c r="F1290" s="48"/>
      <c r="G1290" s="48"/>
    </row>
    <row r="1291" spans="1:7">
      <c r="A1291" s="48"/>
      <c r="B1291" s="48"/>
      <c r="C1291" s="48"/>
      <c r="D1291" s="48"/>
      <c r="E1291" s="48"/>
      <c r="F1291" s="48"/>
      <c r="G1291" s="48"/>
    </row>
    <row r="1292" spans="1:7">
      <c r="A1292" s="48"/>
      <c r="B1292" s="48"/>
      <c r="C1292" s="48"/>
      <c r="D1292" s="48"/>
      <c r="E1292" s="48"/>
      <c r="F1292" s="48"/>
      <c r="G1292" s="48"/>
    </row>
    <row r="1293" spans="1:7">
      <c r="A1293" s="48"/>
      <c r="B1293" s="48"/>
      <c r="C1293" s="48"/>
      <c r="D1293" s="48"/>
      <c r="E1293" s="48"/>
      <c r="F1293" s="48"/>
      <c r="G1293" s="48"/>
    </row>
    <row r="1294" spans="1:7">
      <c r="A1294" s="48"/>
      <c r="B1294" s="48"/>
      <c r="C1294" s="48"/>
      <c r="D1294" s="48"/>
      <c r="E1294" s="48"/>
      <c r="F1294" s="48"/>
      <c r="G1294" s="48"/>
    </row>
    <row r="1295" spans="1:7">
      <c r="A1295" s="48"/>
      <c r="B1295" s="48"/>
      <c r="C1295" s="48"/>
      <c r="D1295" s="48"/>
      <c r="E1295" s="48"/>
      <c r="F1295" s="48"/>
      <c r="G1295" s="48"/>
    </row>
    <row r="1296" spans="1:7">
      <c r="A1296" s="48"/>
      <c r="B1296" s="48"/>
      <c r="C1296" s="48"/>
      <c r="D1296" s="48"/>
      <c r="E1296" s="48"/>
      <c r="F1296" s="48"/>
      <c r="G1296" s="48"/>
    </row>
    <row r="1297" spans="1:7">
      <c r="A1297" s="48"/>
      <c r="B1297" s="48"/>
      <c r="C1297" s="48"/>
      <c r="D1297" s="48"/>
      <c r="E1297" s="48"/>
      <c r="F1297" s="48"/>
      <c r="G1297" s="48"/>
    </row>
    <row r="1298" spans="1:7">
      <c r="A1298" s="48"/>
      <c r="B1298" s="48"/>
      <c r="C1298" s="48"/>
      <c r="D1298" s="48"/>
      <c r="E1298" s="48"/>
      <c r="F1298" s="48"/>
      <c r="G1298" s="48"/>
    </row>
    <row r="1299" spans="1:7">
      <c r="A1299" s="48"/>
      <c r="B1299" s="48"/>
      <c r="C1299" s="48"/>
      <c r="D1299" s="48"/>
      <c r="E1299" s="48"/>
      <c r="F1299" s="48"/>
      <c r="G1299" s="48"/>
    </row>
    <row r="1300" spans="1:7">
      <c r="A1300" s="48"/>
      <c r="B1300" s="48"/>
      <c r="C1300" s="48"/>
      <c r="D1300" s="48"/>
      <c r="E1300" s="48"/>
      <c r="F1300" s="48"/>
      <c r="G1300" s="48"/>
    </row>
    <row r="1301" spans="1:7">
      <c r="A1301" s="48"/>
      <c r="B1301" s="48"/>
      <c r="C1301" s="48"/>
      <c r="D1301" s="48"/>
      <c r="E1301" s="48"/>
      <c r="F1301" s="48"/>
      <c r="G1301" s="48"/>
    </row>
    <row r="1302" spans="1:7">
      <c r="A1302" s="48"/>
      <c r="B1302" s="48"/>
      <c r="C1302" s="48"/>
      <c r="D1302" s="48"/>
      <c r="E1302" s="48"/>
      <c r="F1302" s="48"/>
      <c r="G1302" s="48"/>
    </row>
    <row r="1303" spans="1:7">
      <c r="A1303" s="48"/>
      <c r="B1303" s="48"/>
      <c r="C1303" s="48"/>
      <c r="D1303" s="48"/>
      <c r="E1303" s="48"/>
      <c r="F1303" s="48"/>
      <c r="G1303" s="48"/>
    </row>
    <row r="1304" spans="1:7">
      <c r="A1304" s="48"/>
      <c r="B1304" s="48"/>
      <c r="C1304" s="48"/>
      <c r="D1304" s="48"/>
      <c r="E1304" s="48"/>
      <c r="F1304" s="48"/>
      <c r="G1304" s="48"/>
    </row>
    <row r="1305" spans="1:7">
      <c r="A1305" s="48"/>
      <c r="B1305" s="48"/>
      <c r="C1305" s="48"/>
      <c r="D1305" s="48"/>
      <c r="E1305" s="48"/>
      <c r="F1305" s="48"/>
      <c r="G1305" s="48"/>
    </row>
    <row r="1306" spans="1:7">
      <c r="A1306" s="48"/>
      <c r="B1306" s="48"/>
      <c r="C1306" s="48"/>
      <c r="D1306" s="48"/>
      <c r="E1306" s="48"/>
      <c r="F1306" s="48"/>
      <c r="G1306" s="48"/>
    </row>
    <row r="1307" spans="1:7">
      <c r="A1307" s="48"/>
      <c r="B1307" s="48"/>
      <c r="C1307" s="48"/>
      <c r="D1307" s="48"/>
      <c r="E1307" s="48"/>
      <c r="F1307" s="48"/>
      <c r="G1307" s="48"/>
    </row>
    <row r="1308" spans="1:7">
      <c r="A1308" s="48"/>
      <c r="B1308" s="48"/>
      <c r="C1308" s="48"/>
      <c r="D1308" s="48"/>
      <c r="E1308" s="48"/>
      <c r="F1308" s="48"/>
      <c r="G1308" s="48"/>
    </row>
    <row r="1309" spans="1:7">
      <c r="A1309" s="48"/>
      <c r="B1309" s="48"/>
      <c r="C1309" s="48"/>
      <c r="D1309" s="48"/>
      <c r="E1309" s="48"/>
      <c r="F1309" s="48"/>
      <c r="G1309" s="48"/>
    </row>
    <row r="1310" spans="1:7">
      <c r="A1310" s="48"/>
      <c r="B1310" s="48"/>
      <c r="C1310" s="48"/>
      <c r="D1310" s="48"/>
      <c r="E1310" s="48"/>
      <c r="F1310" s="48"/>
      <c r="G1310" s="48"/>
    </row>
    <row r="1311" spans="1:7">
      <c r="A1311" s="48"/>
      <c r="B1311" s="48"/>
      <c r="C1311" s="48"/>
      <c r="D1311" s="48"/>
      <c r="E1311" s="48"/>
      <c r="F1311" s="48"/>
      <c r="G1311" s="48"/>
    </row>
    <row r="1312" spans="1:7">
      <c r="A1312" s="48"/>
      <c r="B1312" s="48"/>
      <c r="C1312" s="48"/>
      <c r="D1312" s="48"/>
      <c r="E1312" s="48"/>
      <c r="F1312" s="48"/>
      <c r="G1312" s="48"/>
    </row>
    <row r="1313" spans="1:7">
      <c r="A1313" s="48"/>
      <c r="B1313" s="48"/>
      <c r="C1313" s="48"/>
      <c r="D1313" s="48"/>
      <c r="E1313" s="48"/>
      <c r="F1313" s="48"/>
      <c r="G1313" s="48"/>
    </row>
    <row r="1314" spans="1:7">
      <c r="A1314" s="48"/>
      <c r="B1314" s="48"/>
      <c r="C1314" s="48"/>
      <c r="D1314" s="48"/>
      <c r="E1314" s="48"/>
      <c r="F1314" s="48"/>
      <c r="G1314" s="48"/>
    </row>
    <row r="1315" spans="1:7">
      <c r="A1315" s="48"/>
      <c r="B1315" s="48"/>
      <c r="C1315" s="48"/>
      <c r="D1315" s="48"/>
      <c r="E1315" s="48"/>
      <c r="F1315" s="48"/>
      <c r="G1315" s="48"/>
    </row>
    <row r="1316" spans="1:7">
      <c r="A1316" s="48"/>
      <c r="B1316" s="48"/>
      <c r="C1316" s="48"/>
      <c r="D1316" s="48"/>
      <c r="E1316" s="48"/>
      <c r="F1316" s="48"/>
      <c r="G1316" s="48"/>
    </row>
    <row r="1317" spans="1:7">
      <c r="A1317" s="48"/>
      <c r="B1317" s="48"/>
      <c r="C1317" s="48"/>
      <c r="D1317" s="48"/>
      <c r="E1317" s="48"/>
      <c r="F1317" s="48"/>
      <c r="G1317" s="48"/>
    </row>
    <row r="1318" spans="1:7">
      <c r="A1318" s="48"/>
      <c r="B1318" s="48"/>
      <c r="C1318" s="48"/>
      <c r="D1318" s="48"/>
      <c r="E1318" s="48"/>
      <c r="F1318" s="48"/>
      <c r="G1318" s="48"/>
    </row>
    <row r="1319" spans="1:7">
      <c r="A1319" s="48"/>
      <c r="B1319" s="48"/>
      <c r="C1319" s="48"/>
      <c r="D1319" s="48"/>
      <c r="E1319" s="48"/>
      <c r="F1319" s="48"/>
      <c r="G1319" s="48"/>
    </row>
    <row r="1320" spans="1:7">
      <c r="A1320" s="48"/>
      <c r="B1320" s="48"/>
      <c r="C1320" s="48"/>
      <c r="D1320" s="48"/>
      <c r="E1320" s="48"/>
      <c r="F1320" s="48"/>
      <c r="G1320" s="48"/>
    </row>
    <row r="1321" spans="1:7">
      <c r="A1321" s="48"/>
      <c r="B1321" s="48"/>
      <c r="C1321" s="48"/>
      <c r="D1321" s="48"/>
      <c r="E1321" s="48"/>
      <c r="F1321" s="48"/>
      <c r="G1321" s="48"/>
    </row>
    <row r="1322" spans="1:7">
      <c r="A1322" s="48"/>
      <c r="B1322" s="48"/>
      <c r="C1322" s="48"/>
      <c r="D1322" s="48"/>
      <c r="E1322" s="48"/>
      <c r="F1322" s="48"/>
      <c r="G1322" s="48"/>
    </row>
    <row r="1323" spans="1:7">
      <c r="A1323" s="48"/>
      <c r="B1323" s="48"/>
      <c r="C1323" s="48"/>
      <c r="D1323" s="48"/>
      <c r="E1323" s="48"/>
      <c r="F1323" s="48"/>
      <c r="G1323" s="48"/>
    </row>
    <row r="1324" spans="1:7">
      <c r="A1324" s="48"/>
      <c r="B1324" s="48"/>
      <c r="C1324" s="48"/>
      <c r="D1324" s="48"/>
      <c r="E1324" s="48"/>
      <c r="F1324" s="48"/>
      <c r="G1324" s="48"/>
    </row>
    <row r="1325" spans="1:7">
      <c r="A1325" s="48"/>
      <c r="B1325" s="48"/>
      <c r="C1325" s="48"/>
      <c r="D1325" s="48"/>
      <c r="E1325" s="48"/>
      <c r="F1325" s="48"/>
      <c r="G1325" s="48"/>
    </row>
    <row r="1326" spans="1:7">
      <c r="A1326" s="48"/>
      <c r="B1326" s="48"/>
      <c r="C1326" s="48"/>
      <c r="D1326" s="48"/>
      <c r="E1326" s="48"/>
      <c r="F1326" s="48"/>
      <c r="G1326" s="48"/>
    </row>
    <row r="1327" spans="1:7">
      <c r="A1327" s="48"/>
      <c r="B1327" s="48"/>
      <c r="C1327" s="48"/>
      <c r="D1327" s="48"/>
      <c r="E1327" s="48"/>
      <c r="F1327" s="48"/>
      <c r="G1327" s="48"/>
    </row>
    <row r="1328" spans="1:7">
      <c r="A1328" s="48"/>
      <c r="B1328" s="48"/>
      <c r="C1328" s="48"/>
      <c r="D1328" s="48"/>
      <c r="E1328" s="48"/>
      <c r="F1328" s="48"/>
      <c r="G1328" s="48"/>
    </row>
    <row r="1329" spans="1:7">
      <c r="A1329" s="48"/>
      <c r="B1329" s="48"/>
      <c r="C1329" s="48"/>
      <c r="D1329" s="48"/>
      <c r="E1329" s="48"/>
      <c r="F1329" s="48"/>
      <c r="G1329" s="48"/>
    </row>
    <row r="1330" spans="1:7">
      <c r="A1330" s="48"/>
      <c r="B1330" s="48"/>
      <c r="C1330" s="48"/>
      <c r="D1330" s="48"/>
      <c r="E1330" s="48"/>
      <c r="F1330" s="48"/>
      <c r="G1330" s="48"/>
    </row>
    <row r="1331" spans="1:7">
      <c r="A1331" s="48"/>
      <c r="B1331" s="48"/>
      <c r="C1331" s="48"/>
      <c r="D1331" s="48"/>
      <c r="E1331" s="48"/>
      <c r="F1331" s="48"/>
      <c r="G1331" s="48"/>
    </row>
    <row r="1332" spans="1:7">
      <c r="A1332" s="48"/>
      <c r="B1332" s="48"/>
      <c r="C1332" s="48"/>
      <c r="D1332" s="48"/>
      <c r="E1332" s="48"/>
      <c r="F1332" s="48"/>
      <c r="G1332" s="48"/>
    </row>
    <row r="1333" spans="1:7">
      <c r="A1333" s="48"/>
      <c r="B1333" s="48"/>
      <c r="C1333" s="48"/>
      <c r="D1333" s="48"/>
      <c r="E1333" s="48"/>
      <c r="F1333" s="48"/>
      <c r="G1333" s="48"/>
    </row>
    <row r="1334" spans="1:7">
      <c r="A1334" s="48"/>
      <c r="B1334" s="48"/>
      <c r="C1334" s="48"/>
      <c r="D1334" s="48"/>
      <c r="E1334" s="48"/>
      <c r="F1334" s="48"/>
      <c r="G1334" s="48"/>
    </row>
    <row r="1335" spans="1:7">
      <c r="A1335" s="48"/>
      <c r="B1335" s="48"/>
      <c r="C1335" s="48"/>
      <c r="D1335" s="48"/>
      <c r="E1335" s="48"/>
      <c r="F1335" s="48"/>
      <c r="G1335" s="48"/>
    </row>
    <row r="1336" spans="1:7">
      <c r="A1336" s="48"/>
      <c r="B1336" s="48"/>
      <c r="C1336" s="48"/>
      <c r="D1336" s="48"/>
      <c r="E1336" s="48"/>
      <c r="F1336" s="48"/>
      <c r="G1336" s="48"/>
    </row>
    <row r="1337" spans="1:7">
      <c r="A1337" s="48"/>
      <c r="B1337" s="48"/>
      <c r="C1337" s="48"/>
      <c r="D1337" s="48"/>
      <c r="E1337" s="48"/>
      <c r="F1337" s="48"/>
      <c r="G1337" s="48"/>
    </row>
    <row r="1338" spans="1:7">
      <c r="A1338" s="48"/>
      <c r="B1338" s="48"/>
      <c r="C1338" s="48"/>
      <c r="D1338" s="48"/>
      <c r="E1338" s="48"/>
      <c r="F1338" s="48"/>
      <c r="G1338" s="48"/>
    </row>
    <row r="1339" spans="1:7">
      <c r="A1339" s="48"/>
      <c r="B1339" s="48"/>
      <c r="C1339" s="48"/>
      <c r="D1339" s="48"/>
      <c r="E1339" s="48"/>
      <c r="F1339" s="48"/>
      <c r="G1339" s="48"/>
    </row>
    <row r="1340" spans="1:7">
      <c r="A1340" s="48"/>
      <c r="B1340" s="48"/>
      <c r="C1340" s="48"/>
      <c r="D1340" s="48"/>
      <c r="E1340" s="48"/>
      <c r="F1340" s="48"/>
      <c r="G1340" s="48"/>
    </row>
    <row r="1341" spans="1:7">
      <c r="A1341" s="48"/>
      <c r="B1341" s="48"/>
      <c r="C1341" s="48"/>
      <c r="D1341" s="48"/>
      <c r="E1341" s="48"/>
      <c r="F1341" s="48"/>
      <c r="G1341" s="48"/>
    </row>
    <row r="1342" spans="1:7">
      <c r="A1342" s="48"/>
      <c r="B1342" s="48"/>
      <c r="C1342" s="48"/>
      <c r="D1342" s="48"/>
      <c r="E1342" s="48"/>
      <c r="F1342" s="48"/>
      <c r="G1342" s="48"/>
    </row>
    <row r="1343" spans="1:7">
      <c r="A1343" s="48"/>
      <c r="B1343" s="48"/>
      <c r="C1343" s="48"/>
      <c r="D1343" s="48"/>
      <c r="E1343" s="48"/>
      <c r="F1343" s="48"/>
      <c r="G1343" s="48"/>
    </row>
    <row r="1344" spans="1:7">
      <c r="A1344" s="48"/>
      <c r="B1344" s="48"/>
      <c r="C1344" s="48"/>
      <c r="D1344" s="48"/>
      <c r="E1344" s="48"/>
      <c r="F1344" s="48"/>
      <c r="G1344" s="48"/>
    </row>
    <row r="1345" spans="1:7">
      <c r="A1345" s="48"/>
      <c r="B1345" s="48"/>
      <c r="C1345" s="48"/>
      <c r="D1345" s="48"/>
      <c r="E1345" s="48"/>
      <c r="F1345" s="48"/>
      <c r="G1345" s="48"/>
    </row>
    <row r="1346" spans="1:7">
      <c r="A1346" s="48"/>
      <c r="B1346" s="48"/>
      <c r="C1346" s="48"/>
      <c r="D1346" s="48"/>
      <c r="E1346" s="48"/>
      <c r="F1346" s="48"/>
      <c r="G1346" s="48"/>
    </row>
    <row r="1347" spans="1:7">
      <c r="A1347" s="48"/>
      <c r="B1347" s="48"/>
      <c r="C1347" s="48"/>
      <c r="D1347" s="48"/>
      <c r="E1347" s="48"/>
      <c r="F1347" s="48"/>
      <c r="G1347" s="48"/>
    </row>
    <row r="1348" spans="1:7">
      <c r="A1348" s="48"/>
      <c r="B1348" s="48"/>
      <c r="C1348" s="48"/>
      <c r="D1348" s="48"/>
      <c r="E1348" s="48"/>
      <c r="F1348" s="48"/>
      <c r="G1348" s="48"/>
    </row>
    <row r="1349" spans="1:7">
      <c r="A1349" s="48"/>
      <c r="B1349" s="48"/>
      <c r="C1349" s="48"/>
      <c r="D1349" s="48"/>
      <c r="E1349" s="48"/>
      <c r="F1349" s="48"/>
      <c r="G1349" s="48"/>
    </row>
    <row r="1350" spans="1:7">
      <c r="A1350" s="48"/>
      <c r="B1350" s="48"/>
      <c r="C1350" s="48"/>
      <c r="D1350" s="48"/>
      <c r="E1350" s="48"/>
      <c r="F1350" s="48"/>
      <c r="G1350" s="48"/>
    </row>
    <row r="1351" spans="1:7">
      <c r="A1351" s="48"/>
      <c r="B1351" s="48"/>
      <c r="C1351" s="48"/>
      <c r="D1351" s="48"/>
      <c r="E1351" s="48"/>
      <c r="F1351" s="48"/>
      <c r="G1351" s="48"/>
    </row>
    <row r="1352" spans="1:7">
      <c r="A1352" s="48"/>
      <c r="B1352" s="48"/>
      <c r="C1352" s="48"/>
      <c r="D1352" s="48"/>
      <c r="E1352" s="48"/>
      <c r="F1352" s="48"/>
      <c r="G1352" s="48"/>
    </row>
    <row r="1353" spans="1:7">
      <c r="A1353" s="48"/>
      <c r="B1353" s="48"/>
      <c r="C1353" s="48"/>
      <c r="D1353" s="48"/>
      <c r="E1353" s="48"/>
      <c r="F1353" s="48"/>
      <c r="G1353" s="48"/>
    </row>
    <row r="1354" spans="1:7">
      <c r="A1354" s="48"/>
      <c r="B1354" s="48"/>
      <c r="C1354" s="48"/>
      <c r="D1354" s="48"/>
      <c r="E1354" s="48"/>
      <c r="F1354" s="48"/>
      <c r="G1354" s="48"/>
    </row>
    <row r="1355" spans="1:7">
      <c r="A1355" s="48"/>
      <c r="B1355" s="48"/>
      <c r="C1355" s="48"/>
      <c r="D1355" s="48"/>
      <c r="E1355" s="48"/>
      <c r="F1355" s="48"/>
      <c r="G1355" s="48"/>
    </row>
    <row r="1356" spans="1:7">
      <c r="A1356" s="48"/>
      <c r="B1356" s="48"/>
      <c r="C1356" s="48"/>
      <c r="D1356" s="48"/>
      <c r="E1356" s="48"/>
      <c r="F1356" s="48"/>
      <c r="G1356" s="48"/>
    </row>
    <row r="1357" spans="1:7">
      <c r="A1357" s="48"/>
      <c r="B1357" s="48"/>
      <c r="C1357" s="48"/>
      <c r="D1357" s="48"/>
      <c r="E1357" s="48"/>
      <c r="F1357" s="48"/>
      <c r="G1357" s="48"/>
    </row>
    <row r="1358" spans="1:7">
      <c r="A1358" s="48"/>
      <c r="B1358" s="48"/>
      <c r="C1358" s="48"/>
      <c r="D1358" s="48"/>
      <c r="E1358" s="48"/>
      <c r="F1358" s="48"/>
      <c r="G1358" s="48"/>
    </row>
    <row r="1359" spans="1:7">
      <c r="A1359" s="48"/>
      <c r="B1359" s="48"/>
      <c r="C1359" s="48"/>
      <c r="D1359" s="48"/>
      <c r="E1359" s="48"/>
      <c r="F1359" s="48"/>
      <c r="G1359" s="48"/>
    </row>
    <row r="1360" spans="1:7">
      <c r="A1360" s="48"/>
      <c r="B1360" s="48"/>
      <c r="C1360" s="48"/>
      <c r="D1360" s="48"/>
      <c r="E1360" s="48"/>
      <c r="F1360" s="48"/>
      <c r="G1360" s="48"/>
    </row>
    <row r="1361" spans="1:7">
      <c r="A1361" s="48"/>
      <c r="B1361" s="48"/>
      <c r="C1361" s="48"/>
      <c r="D1361" s="48"/>
      <c r="E1361" s="48"/>
      <c r="F1361" s="48"/>
      <c r="G1361" s="48"/>
    </row>
    <row r="1362" spans="1:7">
      <c r="A1362" s="48"/>
      <c r="B1362" s="48"/>
      <c r="C1362" s="48"/>
      <c r="D1362" s="48"/>
      <c r="E1362" s="48"/>
      <c r="F1362" s="48"/>
      <c r="G1362" s="48"/>
    </row>
    <row r="1363" spans="1:7">
      <c r="A1363" s="48"/>
      <c r="B1363" s="48"/>
      <c r="C1363" s="48"/>
      <c r="D1363" s="48"/>
      <c r="E1363" s="48"/>
      <c r="F1363" s="48"/>
      <c r="G1363" s="48"/>
    </row>
    <row r="1364" spans="1:7">
      <c r="A1364" s="48"/>
      <c r="B1364" s="48"/>
      <c r="C1364" s="48"/>
      <c r="D1364" s="48"/>
      <c r="E1364" s="48"/>
      <c r="F1364" s="48"/>
      <c r="G1364" s="48"/>
    </row>
    <row r="1365" spans="1:7">
      <c r="A1365" s="48"/>
      <c r="B1365" s="48"/>
      <c r="C1365" s="48"/>
      <c r="D1365" s="48"/>
      <c r="E1365" s="48"/>
      <c r="F1365" s="48"/>
      <c r="G1365" s="48"/>
    </row>
    <row r="1366" spans="1:7">
      <c r="A1366" s="48"/>
      <c r="B1366" s="48"/>
      <c r="C1366" s="48"/>
      <c r="D1366" s="48"/>
      <c r="E1366" s="48"/>
      <c r="F1366" s="48"/>
      <c r="G1366" s="48"/>
    </row>
    <row r="1367" spans="1:7">
      <c r="A1367" s="48"/>
      <c r="B1367" s="48"/>
      <c r="C1367" s="48"/>
      <c r="D1367" s="48"/>
      <c r="E1367" s="48"/>
      <c r="F1367" s="48"/>
      <c r="G1367" s="48"/>
    </row>
    <row r="1368" spans="1:7">
      <c r="A1368" s="48"/>
      <c r="B1368" s="48"/>
      <c r="C1368" s="48"/>
      <c r="D1368" s="48"/>
      <c r="E1368" s="48"/>
      <c r="F1368" s="48"/>
      <c r="G1368" s="48"/>
    </row>
    <row r="1369" spans="1:7">
      <c r="A1369" s="48"/>
      <c r="B1369" s="48"/>
      <c r="C1369" s="48"/>
      <c r="D1369" s="48"/>
      <c r="E1369" s="48"/>
      <c r="F1369" s="48"/>
      <c r="G1369" s="48"/>
    </row>
    <row r="1370" spans="1:7">
      <c r="A1370" s="48"/>
      <c r="B1370" s="48"/>
      <c r="C1370" s="48"/>
      <c r="D1370" s="48"/>
      <c r="E1370" s="48"/>
      <c r="F1370" s="48"/>
      <c r="G1370" s="48"/>
    </row>
    <row r="1371" spans="1:7">
      <c r="A1371" s="48"/>
      <c r="B1371" s="48"/>
      <c r="C1371" s="48"/>
      <c r="D1371" s="48"/>
      <c r="E1371" s="48"/>
      <c r="F1371" s="48"/>
      <c r="G1371" s="48"/>
    </row>
    <row r="1372" spans="1:7">
      <c r="A1372" s="48"/>
      <c r="B1372" s="48"/>
      <c r="C1372" s="48"/>
      <c r="D1372" s="48"/>
      <c r="E1372" s="48"/>
      <c r="F1372" s="48"/>
      <c r="G1372" s="48"/>
    </row>
    <row r="1373" spans="1:7">
      <c r="A1373" s="48"/>
      <c r="B1373" s="48"/>
      <c r="C1373" s="48"/>
      <c r="D1373" s="48"/>
      <c r="E1373" s="48"/>
      <c r="F1373" s="48"/>
      <c r="G1373" s="48"/>
    </row>
    <row r="1374" spans="1:7">
      <c r="A1374" s="48"/>
      <c r="B1374" s="48"/>
      <c r="C1374" s="48"/>
      <c r="D1374" s="48"/>
      <c r="E1374" s="48"/>
      <c r="F1374" s="48"/>
      <c r="G1374" s="48"/>
    </row>
    <row r="1375" spans="1:7">
      <c r="A1375" s="48"/>
      <c r="B1375" s="48"/>
      <c r="C1375" s="48"/>
      <c r="D1375" s="48"/>
      <c r="E1375" s="48"/>
      <c r="F1375" s="48"/>
      <c r="G1375" s="48"/>
    </row>
    <row r="1376" spans="1:7">
      <c r="A1376" s="48"/>
      <c r="B1376" s="48"/>
      <c r="C1376" s="48"/>
      <c r="D1376" s="48"/>
      <c r="E1376" s="48"/>
      <c r="F1376" s="48"/>
      <c r="G1376" s="48"/>
    </row>
    <row r="1377" spans="1:7">
      <c r="A1377" s="48"/>
      <c r="B1377" s="48"/>
      <c r="C1377" s="48"/>
      <c r="D1377" s="48"/>
      <c r="E1377" s="48"/>
      <c r="F1377" s="48"/>
      <c r="G1377" s="48"/>
    </row>
    <row r="1378" spans="1:7">
      <c r="A1378" s="48"/>
      <c r="B1378" s="48"/>
      <c r="C1378" s="48"/>
      <c r="D1378" s="48"/>
      <c r="E1378" s="48"/>
      <c r="F1378" s="48"/>
      <c r="G1378" s="48"/>
    </row>
    <row r="1379" spans="1:7">
      <c r="A1379" s="48"/>
      <c r="B1379" s="48"/>
      <c r="C1379" s="48"/>
      <c r="D1379" s="48"/>
      <c r="E1379" s="48"/>
      <c r="F1379" s="48"/>
      <c r="G1379" s="48"/>
    </row>
    <row r="1380" spans="1:7">
      <c r="A1380" s="48"/>
      <c r="B1380" s="48"/>
      <c r="C1380" s="48"/>
      <c r="D1380" s="48"/>
      <c r="E1380" s="48"/>
      <c r="F1380" s="48"/>
      <c r="G1380" s="48"/>
    </row>
    <row r="1381" spans="1:7">
      <c r="A1381" s="48"/>
      <c r="B1381" s="48"/>
      <c r="C1381" s="48"/>
      <c r="D1381" s="48"/>
      <c r="E1381" s="48"/>
      <c r="F1381" s="48"/>
      <c r="G1381" s="48"/>
    </row>
    <row r="1382" spans="1:7">
      <c r="A1382" s="48"/>
      <c r="B1382" s="48"/>
      <c r="C1382" s="48"/>
      <c r="D1382" s="48"/>
      <c r="E1382" s="48"/>
      <c r="F1382" s="48"/>
      <c r="G1382" s="48"/>
    </row>
    <row r="1383" spans="1:7">
      <c r="A1383" s="48"/>
      <c r="B1383" s="48"/>
      <c r="C1383" s="48"/>
      <c r="D1383" s="48"/>
      <c r="E1383" s="48"/>
      <c r="F1383" s="48"/>
      <c r="G1383" s="48"/>
    </row>
    <row r="1384" spans="1:7">
      <c r="A1384" s="48"/>
      <c r="B1384" s="48"/>
      <c r="C1384" s="48"/>
      <c r="D1384" s="48"/>
      <c r="E1384" s="48"/>
      <c r="F1384" s="48"/>
      <c r="G1384" s="48"/>
    </row>
    <row r="1385" spans="1:7">
      <c r="A1385" s="48"/>
      <c r="B1385" s="48"/>
      <c r="C1385" s="48"/>
      <c r="D1385" s="48"/>
      <c r="E1385" s="48"/>
      <c r="F1385" s="48"/>
      <c r="G1385" s="48"/>
    </row>
    <row r="1386" spans="1:7">
      <c r="A1386" s="48"/>
      <c r="B1386" s="48"/>
      <c r="C1386" s="48"/>
      <c r="D1386" s="48"/>
      <c r="E1386" s="48"/>
      <c r="F1386" s="48"/>
      <c r="G1386" s="48"/>
    </row>
    <row r="1387" spans="1:7">
      <c r="A1387" s="48"/>
      <c r="B1387" s="48"/>
      <c r="C1387" s="48"/>
      <c r="D1387" s="48"/>
      <c r="E1387" s="48"/>
      <c r="F1387" s="48"/>
      <c r="G1387" s="48"/>
    </row>
    <row r="1388" spans="1:7">
      <c r="A1388" s="48"/>
      <c r="B1388" s="48"/>
      <c r="C1388" s="48"/>
      <c r="D1388" s="48"/>
      <c r="E1388" s="48"/>
      <c r="F1388" s="48"/>
      <c r="G1388" s="48"/>
    </row>
    <row r="1389" spans="1:7">
      <c r="A1389" s="48"/>
      <c r="B1389" s="48"/>
      <c r="C1389" s="48"/>
      <c r="D1389" s="48"/>
      <c r="E1389" s="48"/>
      <c r="F1389" s="48"/>
      <c r="G1389" s="48"/>
    </row>
    <row r="1390" spans="1:7">
      <c r="A1390" s="48"/>
      <c r="B1390" s="48"/>
      <c r="C1390" s="48"/>
      <c r="D1390" s="48"/>
      <c r="E1390" s="48"/>
      <c r="F1390" s="48"/>
      <c r="G1390" s="48"/>
    </row>
    <row r="1391" spans="1:7">
      <c r="A1391" s="48"/>
      <c r="B1391" s="48"/>
      <c r="C1391" s="48"/>
      <c r="D1391" s="48"/>
      <c r="E1391" s="48"/>
      <c r="F1391" s="48"/>
      <c r="G1391" s="48"/>
    </row>
    <row r="1392" spans="1:7">
      <c r="A1392" s="48"/>
      <c r="B1392" s="48"/>
      <c r="C1392" s="48"/>
      <c r="D1392" s="48"/>
      <c r="E1392" s="48"/>
      <c r="F1392" s="48"/>
      <c r="G1392" s="48"/>
    </row>
    <row r="1393" spans="1:7">
      <c r="A1393" s="48"/>
      <c r="B1393" s="48"/>
      <c r="C1393" s="48"/>
      <c r="D1393" s="48"/>
      <c r="E1393" s="48"/>
      <c r="F1393" s="48"/>
      <c r="G1393" s="48"/>
    </row>
    <row r="1394" spans="1:7">
      <c r="A1394" s="48"/>
      <c r="B1394" s="48"/>
      <c r="C1394" s="48"/>
      <c r="D1394" s="48"/>
      <c r="E1394" s="48"/>
      <c r="F1394" s="48"/>
      <c r="G1394" s="48"/>
    </row>
    <row r="1395" spans="1:7">
      <c r="A1395" s="48"/>
      <c r="B1395" s="48"/>
      <c r="C1395" s="48"/>
      <c r="D1395" s="48"/>
      <c r="E1395" s="48"/>
      <c r="F1395" s="48"/>
      <c r="G1395" s="48"/>
    </row>
    <row r="1396" spans="1:7">
      <c r="A1396" s="48"/>
      <c r="B1396" s="48"/>
      <c r="C1396" s="48"/>
      <c r="D1396" s="48"/>
      <c r="E1396" s="48"/>
      <c r="F1396" s="48"/>
      <c r="G1396" s="48"/>
    </row>
    <row r="1397" spans="1:7">
      <c r="A1397" s="48"/>
      <c r="B1397" s="48"/>
      <c r="C1397" s="48"/>
      <c r="D1397" s="48"/>
      <c r="E1397" s="48"/>
      <c r="F1397" s="48"/>
      <c r="G1397" s="48"/>
    </row>
    <row r="1398" spans="1:7">
      <c r="A1398" s="48"/>
      <c r="B1398" s="48"/>
      <c r="C1398" s="48"/>
      <c r="D1398" s="48"/>
      <c r="E1398" s="48"/>
      <c r="F1398" s="48"/>
      <c r="G1398" s="48"/>
    </row>
    <row r="1399" spans="1:7">
      <c r="A1399" s="48"/>
      <c r="B1399" s="48"/>
      <c r="C1399" s="48"/>
      <c r="D1399" s="48"/>
      <c r="E1399" s="48"/>
      <c r="F1399" s="48"/>
      <c r="G1399" s="48"/>
    </row>
    <row r="1400" spans="1:7">
      <c r="A1400" s="48"/>
      <c r="B1400" s="48"/>
      <c r="C1400" s="48"/>
      <c r="D1400" s="48"/>
      <c r="E1400" s="48"/>
      <c r="F1400" s="48"/>
      <c r="G1400" s="48"/>
    </row>
    <row r="1401" spans="1:7">
      <c r="A1401" s="48"/>
      <c r="B1401" s="48"/>
      <c r="C1401" s="48"/>
      <c r="D1401" s="48"/>
      <c r="E1401" s="48"/>
      <c r="F1401" s="48"/>
      <c r="G1401" s="48"/>
    </row>
    <row r="1402" spans="1:7">
      <c r="A1402" s="48"/>
      <c r="B1402" s="48"/>
      <c r="C1402" s="48"/>
      <c r="D1402" s="48"/>
      <c r="E1402" s="48"/>
      <c r="F1402" s="48"/>
      <c r="G1402" s="48"/>
    </row>
    <row r="1403" spans="1:7">
      <c r="A1403" s="48"/>
      <c r="B1403" s="48"/>
      <c r="C1403" s="48"/>
      <c r="D1403" s="48"/>
      <c r="E1403" s="48"/>
      <c r="F1403" s="48"/>
      <c r="G1403" s="48"/>
    </row>
    <row r="1404" spans="1:7">
      <c r="A1404" s="48"/>
      <c r="B1404" s="48"/>
      <c r="C1404" s="48"/>
      <c r="D1404" s="48"/>
      <c r="E1404" s="48"/>
      <c r="F1404" s="48"/>
      <c r="G1404" s="48"/>
    </row>
    <row r="1405" spans="1:7">
      <c r="A1405" s="48"/>
      <c r="B1405" s="48"/>
      <c r="C1405" s="48"/>
      <c r="D1405" s="48"/>
      <c r="E1405" s="48"/>
      <c r="F1405" s="48"/>
      <c r="G1405" s="48"/>
    </row>
    <row r="1406" spans="1:7">
      <c r="A1406" s="48"/>
      <c r="B1406" s="48"/>
      <c r="C1406" s="48"/>
      <c r="D1406" s="48"/>
      <c r="E1406" s="48"/>
      <c r="F1406" s="48"/>
      <c r="G1406" s="48"/>
    </row>
    <row r="1407" spans="1:7">
      <c r="A1407" s="48"/>
      <c r="B1407" s="48"/>
      <c r="C1407" s="48"/>
      <c r="D1407" s="48"/>
      <c r="E1407" s="48"/>
      <c r="F1407" s="48"/>
      <c r="G1407" s="48"/>
    </row>
    <row r="1408" spans="1:7">
      <c r="A1408" s="48"/>
      <c r="B1408" s="48"/>
      <c r="C1408" s="48"/>
      <c r="D1408" s="48"/>
      <c r="E1408" s="48"/>
      <c r="F1408" s="48"/>
      <c r="G1408" s="48"/>
    </row>
    <row r="1409" spans="1:7">
      <c r="A1409" s="48"/>
      <c r="B1409" s="48"/>
      <c r="C1409" s="48"/>
      <c r="D1409" s="48"/>
      <c r="E1409" s="48"/>
      <c r="F1409" s="48"/>
      <c r="G1409" s="48"/>
    </row>
    <row r="1410" spans="1:7">
      <c r="A1410" s="48"/>
      <c r="B1410" s="48"/>
      <c r="C1410" s="48"/>
      <c r="D1410" s="48"/>
      <c r="E1410" s="48"/>
      <c r="F1410" s="48"/>
      <c r="G1410" s="48"/>
    </row>
    <row r="1411" spans="1:7">
      <c r="A1411" s="48"/>
      <c r="B1411" s="48"/>
      <c r="C1411" s="48"/>
      <c r="D1411" s="48"/>
      <c r="E1411" s="48"/>
      <c r="F1411" s="48"/>
      <c r="G1411" s="48"/>
    </row>
    <row r="1412" spans="1:7">
      <c r="A1412" s="48"/>
      <c r="B1412" s="48"/>
      <c r="C1412" s="48"/>
      <c r="D1412" s="48"/>
      <c r="E1412" s="48"/>
      <c r="F1412" s="48"/>
      <c r="G1412" s="48"/>
    </row>
    <row r="1413" spans="1:7">
      <c r="A1413" s="48"/>
      <c r="B1413" s="48"/>
      <c r="C1413" s="48"/>
      <c r="D1413" s="48"/>
      <c r="E1413" s="48"/>
      <c r="F1413" s="48"/>
      <c r="G1413" s="48"/>
    </row>
    <row r="1414" spans="1:7">
      <c r="A1414" s="48"/>
      <c r="B1414" s="48"/>
      <c r="C1414" s="48"/>
      <c r="D1414" s="48"/>
      <c r="E1414" s="48"/>
      <c r="F1414" s="48"/>
      <c r="G1414" s="48"/>
    </row>
    <row r="1415" spans="1:7">
      <c r="A1415" s="48"/>
      <c r="B1415" s="48"/>
      <c r="C1415" s="48"/>
      <c r="D1415" s="48"/>
      <c r="E1415" s="48"/>
      <c r="F1415" s="48"/>
      <c r="G1415" s="48"/>
    </row>
    <row r="1416" spans="1:7">
      <c r="A1416" s="48"/>
      <c r="B1416" s="48"/>
      <c r="C1416" s="48"/>
      <c r="D1416" s="48"/>
      <c r="E1416" s="48"/>
      <c r="F1416" s="48"/>
      <c r="G1416" s="48"/>
    </row>
    <row r="1417" spans="1:7">
      <c r="A1417" s="48"/>
      <c r="B1417" s="48"/>
      <c r="C1417" s="48"/>
      <c r="D1417" s="48"/>
      <c r="E1417" s="48"/>
      <c r="F1417" s="48"/>
      <c r="G1417" s="48"/>
    </row>
    <row r="1418" spans="1:7">
      <c r="A1418" s="48"/>
      <c r="B1418" s="48"/>
      <c r="C1418" s="48"/>
      <c r="D1418" s="48"/>
      <c r="E1418" s="48"/>
      <c r="F1418" s="48"/>
      <c r="G1418" s="48"/>
    </row>
    <row r="1419" spans="1:7">
      <c r="A1419" s="48"/>
      <c r="B1419" s="48"/>
      <c r="C1419" s="48"/>
      <c r="D1419" s="48"/>
      <c r="E1419" s="48"/>
      <c r="F1419" s="48"/>
      <c r="G1419" s="48"/>
    </row>
    <row r="1420" spans="1:7">
      <c r="A1420" s="48"/>
      <c r="B1420" s="48"/>
      <c r="C1420" s="48"/>
      <c r="D1420" s="48"/>
      <c r="E1420" s="48"/>
      <c r="F1420" s="48"/>
      <c r="G1420" s="48"/>
    </row>
    <row r="1421" spans="1:7">
      <c r="A1421" s="48"/>
      <c r="B1421" s="48"/>
      <c r="C1421" s="48"/>
      <c r="D1421" s="48"/>
      <c r="E1421" s="48"/>
      <c r="F1421" s="48"/>
      <c r="G1421" s="48"/>
    </row>
    <row r="1422" spans="1:7">
      <c r="A1422" s="48"/>
      <c r="B1422" s="48"/>
      <c r="C1422" s="48"/>
      <c r="D1422" s="48"/>
      <c r="E1422" s="48"/>
      <c r="F1422" s="48"/>
      <c r="G1422" s="48"/>
    </row>
    <row r="1423" spans="1:7">
      <c r="A1423" s="48"/>
      <c r="B1423" s="48"/>
      <c r="C1423" s="48"/>
      <c r="D1423" s="48"/>
      <c r="E1423" s="48"/>
      <c r="F1423" s="48"/>
      <c r="G1423" s="48"/>
    </row>
    <row r="1424" spans="1:7">
      <c r="A1424" s="48"/>
      <c r="B1424" s="48"/>
      <c r="C1424" s="48"/>
      <c r="D1424" s="48"/>
      <c r="E1424" s="48"/>
      <c r="F1424" s="48"/>
      <c r="G1424" s="48"/>
    </row>
    <row r="1425" spans="1:7">
      <c r="A1425" s="48"/>
      <c r="B1425" s="48"/>
      <c r="C1425" s="48"/>
      <c r="D1425" s="48"/>
      <c r="E1425" s="48"/>
      <c r="F1425" s="48"/>
      <c r="G1425" s="48"/>
    </row>
    <row r="1426" spans="1:7">
      <c r="A1426" s="48"/>
      <c r="B1426" s="48"/>
      <c r="C1426" s="48"/>
      <c r="D1426" s="48"/>
      <c r="E1426" s="48"/>
      <c r="F1426" s="48"/>
      <c r="G1426" s="48"/>
    </row>
    <row r="1427" spans="1:7">
      <c r="A1427" s="48"/>
      <c r="B1427" s="48"/>
      <c r="C1427" s="48"/>
      <c r="D1427" s="48"/>
      <c r="E1427" s="48"/>
      <c r="F1427" s="48"/>
      <c r="G1427" s="48"/>
    </row>
    <row r="1428" spans="1:7">
      <c r="A1428" s="48"/>
      <c r="B1428" s="48"/>
      <c r="C1428" s="48"/>
      <c r="D1428" s="48"/>
      <c r="E1428" s="48"/>
      <c r="F1428" s="48"/>
      <c r="G1428" s="48"/>
    </row>
    <row r="1429" spans="1:7">
      <c r="A1429" s="48"/>
      <c r="B1429" s="48"/>
      <c r="C1429" s="48"/>
      <c r="D1429" s="48"/>
      <c r="E1429" s="48"/>
      <c r="F1429" s="48"/>
      <c r="G1429" s="48"/>
    </row>
    <row r="1430" spans="1:7">
      <c r="A1430" s="48"/>
      <c r="B1430" s="48"/>
      <c r="C1430" s="48"/>
      <c r="D1430" s="48"/>
      <c r="E1430" s="48"/>
      <c r="F1430" s="48"/>
      <c r="G1430" s="48"/>
    </row>
    <row r="1431" spans="1:7">
      <c r="A1431" s="48"/>
      <c r="B1431" s="48"/>
      <c r="C1431" s="48"/>
      <c r="D1431" s="48"/>
      <c r="E1431" s="48"/>
      <c r="F1431" s="48"/>
      <c r="G1431" s="48"/>
    </row>
    <row r="1432" spans="1:7">
      <c r="A1432" s="48"/>
      <c r="B1432" s="48"/>
      <c r="C1432" s="48"/>
      <c r="D1432" s="48"/>
      <c r="E1432" s="48"/>
      <c r="F1432" s="48"/>
      <c r="G1432" s="48"/>
    </row>
    <row r="1433" spans="1:7">
      <c r="A1433" s="48"/>
      <c r="B1433" s="48"/>
      <c r="C1433" s="48"/>
      <c r="D1433" s="48"/>
      <c r="E1433" s="48"/>
      <c r="F1433" s="48"/>
      <c r="G1433" s="48"/>
    </row>
    <row r="1434" spans="1:7">
      <c r="A1434" s="48"/>
      <c r="B1434" s="48"/>
      <c r="C1434" s="48"/>
      <c r="D1434" s="48"/>
      <c r="E1434" s="48"/>
      <c r="F1434" s="48"/>
      <c r="G1434" s="48"/>
    </row>
    <row r="1435" spans="1:7">
      <c r="A1435" s="48"/>
      <c r="B1435" s="48"/>
      <c r="C1435" s="48"/>
      <c r="D1435" s="48"/>
      <c r="E1435" s="48"/>
      <c r="F1435" s="48"/>
      <c r="G1435" s="48"/>
    </row>
    <row r="1436" spans="1:7">
      <c r="A1436" s="48"/>
      <c r="B1436" s="48"/>
      <c r="C1436" s="48"/>
      <c r="D1436" s="48"/>
      <c r="E1436" s="48"/>
      <c r="F1436" s="48"/>
      <c r="G1436" s="48"/>
    </row>
    <row r="1437" spans="1:7">
      <c r="A1437" s="48"/>
      <c r="B1437" s="48"/>
      <c r="C1437" s="48"/>
      <c r="D1437" s="48"/>
      <c r="E1437" s="48"/>
      <c r="F1437" s="48"/>
      <c r="G1437" s="48"/>
    </row>
    <row r="1438" spans="1:7">
      <c r="A1438" s="48"/>
      <c r="B1438" s="48"/>
      <c r="C1438" s="48"/>
      <c r="D1438" s="48"/>
      <c r="E1438" s="48"/>
      <c r="F1438" s="48"/>
      <c r="G1438" s="48"/>
    </row>
    <row r="1439" spans="1:7">
      <c r="A1439" s="48"/>
      <c r="B1439" s="48"/>
      <c r="C1439" s="48"/>
      <c r="D1439" s="48"/>
      <c r="E1439" s="48"/>
      <c r="F1439" s="48"/>
      <c r="G1439" s="48"/>
    </row>
    <row r="1440" spans="1:7">
      <c r="A1440" s="48"/>
      <c r="B1440" s="48"/>
      <c r="C1440" s="48"/>
      <c r="D1440" s="48"/>
      <c r="E1440" s="48"/>
      <c r="F1440" s="48"/>
      <c r="G1440" s="48"/>
    </row>
    <row r="1441" spans="1:7">
      <c r="A1441" s="48"/>
      <c r="B1441" s="48"/>
      <c r="C1441" s="48"/>
      <c r="D1441" s="48"/>
      <c r="E1441" s="48"/>
      <c r="F1441" s="48"/>
      <c r="G1441" s="48"/>
    </row>
    <row r="1442" spans="1:7">
      <c r="A1442" s="48"/>
      <c r="B1442" s="48"/>
      <c r="C1442" s="48"/>
      <c r="D1442" s="48"/>
      <c r="E1442" s="48"/>
      <c r="F1442" s="48"/>
      <c r="G1442" s="48"/>
    </row>
    <row r="1443" spans="1:7">
      <c r="A1443" s="48"/>
      <c r="B1443" s="48"/>
      <c r="C1443" s="48"/>
      <c r="D1443" s="48"/>
      <c r="E1443" s="48"/>
      <c r="F1443" s="48"/>
      <c r="G1443" s="48"/>
    </row>
    <row r="1444" spans="1:7">
      <c r="A1444" s="48"/>
      <c r="B1444" s="48"/>
      <c r="C1444" s="48"/>
      <c r="D1444" s="48"/>
      <c r="E1444" s="48"/>
      <c r="F1444" s="48"/>
      <c r="G1444" s="48"/>
    </row>
    <row r="1445" spans="1:7">
      <c r="A1445" s="48"/>
      <c r="B1445" s="48"/>
      <c r="C1445" s="48"/>
      <c r="D1445" s="48"/>
      <c r="E1445" s="48"/>
      <c r="F1445" s="48"/>
      <c r="G1445" s="48"/>
    </row>
    <row r="1446" spans="1:7">
      <c r="A1446" s="48"/>
      <c r="B1446" s="48"/>
      <c r="C1446" s="48"/>
      <c r="D1446" s="48"/>
      <c r="E1446" s="48"/>
      <c r="F1446" s="48"/>
      <c r="G1446" s="48"/>
    </row>
    <row r="1447" spans="1:7">
      <c r="A1447" s="48"/>
      <c r="B1447" s="48"/>
      <c r="C1447" s="48"/>
      <c r="D1447" s="48"/>
      <c r="E1447" s="48"/>
      <c r="F1447" s="48"/>
      <c r="G1447" s="48"/>
    </row>
    <row r="1448" spans="1:7">
      <c r="A1448" s="48"/>
      <c r="B1448" s="48"/>
      <c r="C1448" s="48"/>
      <c r="D1448" s="48"/>
      <c r="E1448" s="48"/>
      <c r="F1448" s="48"/>
      <c r="G1448" s="48"/>
    </row>
    <row r="1449" spans="1:7">
      <c r="A1449" s="48"/>
      <c r="B1449" s="48"/>
      <c r="C1449" s="48"/>
      <c r="D1449" s="48"/>
      <c r="E1449" s="48"/>
      <c r="F1449" s="48"/>
      <c r="G1449" s="48"/>
    </row>
    <row r="1450" spans="1:7">
      <c r="A1450" s="48"/>
      <c r="B1450" s="48"/>
      <c r="C1450" s="48"/>
      <c r="D1450" s="48"/>
      <c r="E1450" s="48"/>
      <c r="F1450" s="48"/>
      <c r="G1450" s="48"/>
    </row>
    <row r="1451" spans="1:7">
      <c r="A1451" s="48"/>
      <c r="B1451" s="48"/>
      <c r="C1451" s="48"/>
      <c r="D1451" s="48"/>
      <c r="E1451" s="48"/>
      <c r="F1451" s="48"/>
      <c r="G1451" s="48"/>
    </row>
    <row r="1452" spans="1:7">
      <c r="A1452" s="48"/>
      <c r="B1452" s="48"/>
      <c r="C1452" s="48"/>
      <c r="D1452" s="48"/>
      <c r="E1452" s="48"/>
      <c r="F1452" s="48"/>
      <c r="G1452" s="48"/>
    </row>
    <row r="1453" spans="1:7">
      <c r="A1453" s="48"/>
      <c r="B1453" s="48"/>
      <c r="C1453" s="48"/>
      <c r="D1453" s="48"/>
      <c r="E1453" s="48"/>
      <c r="F1453" s="48"/>
      <c r="G1453" s="48"/>
    </row>
    <row r="1454" spans="1:7">
      <c r="A1454" s="48"/>
      <c r="B1454" s="48"/>
      <c r="C1454" s="48"/>
      <c r="D1454" s="48"/>
      <c r="E1454" s="48"/>
      <c r="F1454" s="48"/>
      <c r="G1454" s="48"/>
    </row>
    <row r="1455" spans="1:7">
      <c r="A1455" s="48"/>
      <c r="B1455" s="48"/>
      <c r="C1455" s="48"/>
      <c r="D1455" s="48"/>
      <c r="E1455" s="48"/>
      <c r="F1455" s="48"/>
      <c r="G1455" s="48"/>
    </row>
    <row r="1456" spans="1:7">
      <c r="A1456" s="48"/>
      <c r="B1456" s="48"/>
      <c r="C1456" s="48"/>
      <c r="D1456" s="48"/>
      <c r="E1456" s="48"/>
      <c r="F1456" s="48"/>
      <c r="G1456" s="48"/>
    </row>
    <row r="1457" spans="1:7">
      <c r="A1457" s="48"/>
      <c r="B1457" s="48"/>
      <c r="C1457" s="48"/>
      <c r="D1457" s="48"/>
      <c r="E1457" s="48"/>
      <c r="F1457" s="48"/>
      <c r="G1457" s="48"/>
    </row>
    <row r="1458" spans="1:7">
      <c r="A1458" s="48"/>
      <c r="B1458" s="48"/>
      <c r="C1458" s="48"/>
      <c r="D1458" s="48"/>
      <c r="E1458" s="48"/>
      <c r="F1458" s="48"/>
      <c r="G1458" s="48"/>
    </row>
    <row r="1459" spans="1:7">
      <c r="A1459" s="48"/>
      <c r="B1459" s="48"/>
      <c r="C1459" s="48"/>
      <c r="D1459" s="48"/>
      <c r="E1459" s="48"/>
      <c r="F1459" s="48"/>
      <c r="G1459" s="48"/>
    </row>
    <row r="1460" spans="1:7">
      <c r="A1460" s="48"/>
      <c r="B1460" s="48"/>
      <c r="C1460" s="48"/>
      <c r="D1460" s="48"/>
      <c r="E1460" s="48"/>
      <c r="F1460" s="48"/>
      <c r="G1460" s="48"/>
    </row>
    <row r="1461" spans="1:7">
      <c r="A1461" s="48"/>
      <c r="B1461" s="48"/>
      <c r="C1461" s="48"/>
      <c r="D1461" s="48"/>
      <c r="E1461" s="48"/>
      <c r="F1461" s="48"/>
      <c r="G1461" s="48"/>
    </row>
    <row r="1462" spans="1:7">
      <c r="A1462" s="48"/>
      <c r="B1462" s="48"/>
      <c r="C1462" s="48"/>
      <c r="D1462" s="48"/>
      <c r="E1462" s="48"/>
      <c r="F1462" s="48"/>
      <c r="G1462" s="48"/>
    </row>
    <row r="1463" spans="1:7">
      <c r="A1463" s="48"/>
      <c r="B1463" s="48"/>
      <c r="C1463" s="48"/>
      <c r="D1463" s="48"/>
      <c r="E1463" s="48"/>
      <c r="F1463" s="48"/>
      <c r="G1463" s="48"/>
    </row>
    <row r="1464" spans="1:7">
      <c r="A1464" s="48"/>
      <c r="B1464" s="48"/>
      <c r="C1464" s="48"/>
      <c r="D1464" s="48"/>
      <c r="E1464" s="48"/>
      <c r="F1464" s="48"/>
      <c r="G1464" s="48"/>
    </row>
    <row r="1465" spans="1:7">
      <c r="A1465" s="48"/>
      <c r="B1465" s="48"/>
      <c r="C1465" s="48"/>
      <c r="D1465" s="48"/>
      <c r="E1465" s="48"/>
      <c r="F1465" s="48"/>
      <c r="G1465" s="48"/>
    </row>
    <row r="1466" spans="1:7">
      <c r="A1466" s="48"/>
      <c r="B1466" s="48"/>
      <c r="C1466" s="48"/>
      <c r="D1466" s="48"/>
      <c r="E1466" s="48"/>
      <c r="F1466" s="48"/>
      <c r="G1466" s="48"/>
    </row>
    <row r="1467" spans="1:7">
      <c r="A1467" s="48"/>
      <c r="B1467" s="48"/>
      <c r="C1467" s="48"/>
      <c r="D1467" s="48"/>
      <c r="E1467" s="48"/>
      <c r="F1467" s="48"/>
      <c r="G1467" s="48"/>
    </row>
    <row r="1468" spans="1:7">
      <c r="A1468" s="48"/>
      <c r="B1468" s="48"/>
      <c r="C1468" s="48"/>
      <c r="D1468" s="48"/>
      <c r="E1468" s="48"/>
      <c r="F1468" s="48"/>
      <c r="G1468" s="48"/>
    </row>
    <row r="1469" spans="1:7">
      <c r="A1469" s="48"/>
      <c r="B1469" s="48"/>
      <c r="C1469" s="48"/>
      <c r="D1469" s="48"/>
      <c r="E1469" s="48"/>
      <c r="F1469" s="48"/>
      <c r="G1469" s="48"/>
    </row>
    <row r="1470" spans="1:7">
      <c r="A1470" s="48"/>
      <c r="B1470" s="48"/>
      <c r="C1470" s="48"/>
      <c r="D1470" s="48"/>
      <c r="E1470" s="48"/>
      <c r="F1470" s="48"/>
      <c r="G1470" s="48"/>
    </row>
    <row r="1471" spans="1:7">
      <c r="A1471" s="48"/>
      <c r="B1471" s="48"/>
      <c r="C1471" s="48"/>
      <c r="D1471" s="48"/>
      <c r="E1471" s="48"/>
      <c r="F1471" s="48"/>
      <c r="G1471" s="48"/>
    </row>
    <row r="1472" spans="1:7">
      <c r="A1472" s="48"/>
      <c r="B1472" s="48"/>
      <c r="C1472" s="48"/>
      <c r="D1472" s="48"/>
      <c r="E1472" s="48"/>
      <c r="F1472" s="48"/>
      <c r="G1472" s="48"/>
    </row>
    <row r="1473" spans="1:7">
      <c r="A1473" s="48"/>
      <c r="B1473" s="48"/>
      <c r="C1473" s="48"/>
      <c r="D1473" s="48"/>
      <c r="E1473" s="48"/>
      <c r="F1473" s="48"/>
      <c r="G1473" s="48"/>
    </row>
    <row r="1474" spans="1:7">
      <c r="A1474" s="48"/>
      <c r="B1474" s="48"/>
      <c r="C1474" s="48"/>
      <c r="D1474" s="48"/>
      <c r="E1474" s="48"/>
      <c r="F1474" s="48"/>
      <c r="G1474" s="48"/>
    </row>
    <row r="1475" spans="1:7">
      <c r="A1475" s="48"/>
      <c r="B1475" s="48"/>
      <c r="C1475" s="48"/>
      <c r="D1475" s="48"/>
      <c r="E1475" s="48"/>
      <c r="F1475" s="48"/>
      <c r="G1475" s="48"/>
    </row>
    <row r="1476" spans="1:7">
      <c r="A1476" s="48"/>
      <c r="B1476" s="48"/>
      <c r="C1476" s="48"/>
      <c r="D1476" s="48"/>
      <c r="E1476" s="48"/>
      <c r="F1476" s="48"/>
      <c r="G1476" s="48"/>
    </row>
    <row r="1477" spans="1:7">
      <c r="A1477" s="48"/>
      <c r="B1477" s="48"/>
      <c r="C1477" s="48"/>
      <c r="D1477" s="48"/>
      <c r="E1477" s="48"/>
      <c r="F1477" s="48"/>
      <c r="G1477" s="48"/>
    </row>
    <row r="1478" spans="1:7">
      <c r="A1478" s="48"/>
      <c r="B1478" s="48"/>
      <c r="C1478" s="48"/>
      <c r="D1478" s="48"/>
      <c r="E1478" s="48"/>
      <c r="F1478" s="48"/>
      <c r="G1478" s="48"/>
    </row>
    <row r="1479" spans="1:7">
      <c r="A1479" s="48"/>
      <c r="B1479" s="48"/>
      <c r="C1479" s="48"/>
      <c r="D1479" s="48"/>
      <c r="E1479" s="48"/>
      <c r="F1479" s="48"/>
      <c r="G1479" s="48"/>
    </row>
    <row r="1480" spans="1:7">
      <c r="A1480" s="48"/>
      <c r="B1480" s="48"/>
      <c r="C1480" s="48"/>
      <c r="D1480" s="48"/>
      <c r="E1480" s="48"/>
      <c r="F1480" s="48"/>
      <c r="G1480" s="48"/>
    </row>
    <row r="1481" spans="1:7">
      <c r="A1481" s="48"/>
      <c r="B1481" s="48"/>
      <c r="C1481" s="48"/>
      <c r="D1481" s="48"/>
      <c r="E1481" s="48"/>
      <c r="F1481" s="48"/>
      <c r="G1481" s="48"/>
    </row>
    <row r="1482" spans="1:7">
      <c r="A1482" s="48"/>
      <c r="B1482" s="48"/>
      <c r="C1482" s="48"/>
      <c r="D1482" s="48"/>
      <c r="E1482" s="48"/>
      <c r="F1482" s="48"/>
      <c r="G1482" s="48"/>
    </row>
    <row r="1483" spans="1:7">
      <c r="A1483" s="48"/>
      <c r="B1483" s="48"/>
      <c r="C1483" s="48"/>
      <c r="D1483" s="48"/>
      <c r="E1483" s="48"/>
      <c r="F1483" s="48"/>
      <c r="G1483" s="48"/>
    </row>
    <row r="1484" spans="1:7">
      <c r="A1484" s="48"/>
      <c r="B1484" s="48"/>
      <c r="C1484" s="48"/>
      <c r="D1484" s="48"/>
      <c r="E1484" s="48"/>
      <c r="F1484" s="48"/>
      <c r="G1484" s="48"/>
    </row>
    <row r="1485" spans="1:7">
      <c r="A1485" s="48"/>
      <c r="B1485" s="48"/>
      <c r="C1485" s="48"/>
      <c r="D1485" s="48"/>
      <c r="E1485" s="48"/>
      <c r="F1485" s="48"/>
      <c r="G1485" s="48"/>
    </row>
    <row r="1486" spans="1:7">
      <c r="A1486" s="48"/>
      <c r="B1486" s="48"/>
      <c r="C1486" s="48"/>
      <c r="D1486" s="48"/>
      <c r="E1486" s="48"/>
      <c r="F1486" s="48"/>
      <c r="G1486" s="48"/>
    </row>
    <row r="1487" spans="1:7">
      <c r="A1487" s="48"/>
      <c r="B1487" s="48"/>
      <c r="C1487" s="48"/>
      <c r="D1487" s="48"/>
      <c r="E1487" s="48"/>
      <c r="F1487" s="48"/>
      <c r="G1487" s="48"/>
    </row>
    <row r="1488" spans="1:7">
      <c r="A1488" s="48"/>
      <c r="B1488" s="48"/>
      <c r="C1488" s="48"/>
      <c r="D1488" s="48"/>
      <c r="E1488" s="48"/>
      <c r="F1488" s="48"/>
      <c r="G1488" s="48"/>
    </row>
    <row r="1489" spans="1:7">
      <c r="A1489" s="48"/>
      <c r="B1489" s="48"/>
      <c r="C1489" s="48"/>
      <c r="D1489" s="48"/>
      <c r="E1489" s="48"/>
      <c r="F1489" s="48"/>
      <c r="G1489" s="48"/>
    </row>
    <row r="1490" spans="1:7">
      <c r="A1490" s="48"/>
      <c r="B1490" s="48"/>
      <c r="C1490" s="48"/>
      <c r="D1490" s="48"/>
      <c r="E1490" s="48"/>
      <c r="F1490" s="48"/>
      <c r="G1490" s="48"/>
    </row>
    <row r="1491" spans="1:7">
      <c r="A1491" s="48"/>
      <c r="B1491" s="48"/>
      <c r="C1491" s="48"/>
      <c r="D1491" s="48"/>
      <c r="E1491" s="48"/>
      <c r="F1491" s="48"/>
      <c r="G1491" s="48"/>
    </row>
    <row r="1492" spans="1:7">
      <c r="A1492" s="48"/>
      <c r="B1492" s="48"/>
      <c r="C1492" s="48"/>
      <c r="D1492" s="48"/>
      <c r="E1492" s="48"/>
      <c r="F1492" s="48"/>
      <c r="G1492" s="48"/>
    </row>
    <row r="1493" spans="1:7">
      <c r="A1493" s="48"/>
      <c r="B1493" s="48"/>
      <c r="C1493" s="48"/>
      <c r="D1493" s="48"/>
      <c r="E1493" s="48"/>
      <c r="F1493" s="48"/>
      <c r="G1493" s="48"/>
    </row>
    <row r="1494" spans="1:7">
      <c r="A1494" s="48"/>
      <c r="B1494" s="48"/>
      <c r="C1494" s="48"/>
      <c r="D1494" s="48"/>
      <c r="E1494" s="48"/>
      <c r="F1494" s="48"/>
      <c r="G1494" s="48"/>
    </row>
    <row r="1495" spans="1:7">
      <c r="A1495" s="48"/>
      <c r="B1495" s="48"/>
      <c r="C1495" s="48"/>
      <c r="D1495" s="48"/>
      <c r="E1495" s="48"/>
      <c r="F1495" s="48"/>
      <c r="G1495" s="48"/>
    </row>
    <row r="1496" spans="1:7">
      <c r="A1496" s="48"/>
      <c r="B1496" s="48"/>
      <c r="C1496" s="48"/>
      <c r="D1496" s="48"/>
      <c r="E1496" s="48"/>
      <c r="F1496" s="48"/>
      <c r="G1496" s="48"/>
    </row>
    <row r="1497" spans="1:7">
      <c r="A1497" s="48"/>
      <c r="B1497" s="48"/>
      <c r="C1497" s="48"/>
      <c r="D1497" s="48"/>
      <c r="E1497" s="48"/>
      <c r="F1497" s="48"/>
      <c r="G1497" s="48"/>
    </row>
    <row r="1498" spans="1:7">
      <c r="A1498" s="48"/>
      <c r="B1498" s="48"/>
      <c r="C1498" s="48"/>
      <c r="D1498" s="48"/>
      <c r="E1498" s="48"/>
      <c r="F1498" s="48"/>
      <c r="G1498" s="48"/>
    </row>
    <row r="1499" spans="1:7">
      <c r="A1499" s="48"/>
      <c r="B1499" s="48"/>
      <c r="C1499" s="48"/>
      <c r="D1499" s="48"/>
      <c r="E1499" s="48"/>
      <c r="F1499" s="48"/>
      <c r="G1499" s="48"/>
    </row>
    <row r="1500" spans="1:7">
      <c r="A1500" s="48"/>
      <c r="B1500" s="48"/>
      <c r="C1500" s="48"/>
      <c r="D1500" s="48"/>
      <c r="E1500" s="48"/>
      <c r="F1500" s="48"/>
      <c r="G1500" s="48"/>
    </row>
    <row r="1501" spans="1:7">
      <c r="A1501" s="48"/>
      <c r="B1501" s="48"/>
      <c r="C1501" s="48"/>
      <c r="D1501" s="48"/>
      <c r="E1501" s="48"/>
      <c r="F1501" s="48"/>
      <c r="G1501" s="48"/>
    </row>
    <row r="1502" spans="1:7">
      <c r="A1502" s="48"/>
      <c r="B1502" s="48"/>
      <c r="C1502" s="48"/>
      <c r="D1502" s="48"/>
      <c r="E1502" s="48"/>
      <c r="F1502" s="48"/>
      <c r="G1502" s="48"/>
    </row>
    <row r="1503" spans="1:7">
      <c r="A1503" s="48"/>
      <c r="B1503" s="48"/>
      <c r="C1503" s="48"/>
      <c r="D1503" s="48"/>
      <c r="E1503" s="48"/>
      <c r="F1503" s="48"/>
      <c r="G1503" s="48"/>
    </row>
    <row r="1504" spans="1:7">
      <c r="A1504" s="48"/>
      <c r="B1504" s="48"/>
      <c r="C1504" s="48"/>
      <c r="D1504" s="48"/>
      <c r="E1504" s="48"/>
      <c r="F1504" s="48"/>
      <c r="G1504" s="48"/>
    </row>
    <row r="1505" spans="1:7">
      <c r="A1505" s="48"/>
      <c r="B1505" s="48"/>
      <c r="C1505" s="48"/>
      <c r="D1505" s="48"/>
      <c r="E1505" s="48"/>
      <c r="F1505" s="48"/>
      <c r="G1505" s="48"/>
    </row>
    <row r="1506" spans="1:7">
      <c r="A1506" s="48"/>
      <c r="B1506" s="48"/>
      <c r="C1506" s="48"/>
      <c r="D1506" s="48"/>
      <c r="E1506" s="48"/>
      <c r="F1506" s="48"/>
      <c r="G1506" s="48"/>
    </row>
    <row r="1507" spans="1:7">
      <c r="A1507" s="48"/>
      <c r="B1507" s="48"/>
      <c r="C1507" s="48"/>
      <c r="D1507" s="48"/>
      <c r="E1507" s="48"/>
      <c r="F1507" s="48"/>
      <c r="G1507" s="48"/>
    </row>
    <row r="1508" spans="1:7">
      <c r="A1508" s="48"/>
      <c r="B1508" s="48"/>
      <c r="C1508" s="48"/>
      <c r="D1508" s="48"/>
      <c r="E1508" s="48"/>
      <c r="F1508" s="48"/>
      <c r="G1508" s="48"/>
    </row>
    <row r="1509" spans="1:7">
      <c r="A1509" s="48"/>
      <c r="B1509" s="48"/>
      <c r="C1509" s="48"/>
      <c r="D1509" s="48"/>
      <c r="E1509" s="48"/>
      <c r="F1509" s="48"/>
      <c r="G1509" s="48"/>
    </row>
    <row r="1510" spans="1:7">
      <c r="A1510" s="48"/>
      <c r="B1510" s="48"/>
      <c r="C1510" s="48"/>
      <c r="D1510" s="48"/>
      <c r="E1510" s="48"/>
      <c r="F1510" s="48"/>
      <c r="G1510" s="48"/>
    </row>
    <row r="1511" spans="1:7">
      <c r="A1511" s="48"/>
      <c r="B1511" s="48"/>
      <c r="C1511" s="48"/>
      <c r="D1511" s="48"/>
      <c r="E1511" s="48"/>
      <c r="F1511" s="48"/>
      <c r="G1511" s="48"/>
    </row>
    <row r="1512" spans="1:7">
      <c r="A1512" s="48"/>
      <c r="B1512" s="48"/>
      <c r="C1512" s="48"/>
      <c r="D1512" s="48"/>
      <c r="E1512" s="48"/>
      <c r="F1512" s="48"/>
      <c r="G1512" s="48"/>
    </row>
    <row r="1513" spans="1:7">
      <c r="A1513" s="48"/>
      <c r="B1513" s="48"/>
      <c r="C1513" s="48"/>
      <c r="D1513" s="48"/>
      <c r="E1513" s="48"/>
      <c r="F1513" s="48"/>
      <c r="G1513" s="48"/>
    </row>
    <row r="1514" spans="1:7">
      <c r="A1514" s="48"/>
      <c r="B1514" s="48"/>
      <c r="C1514" s="48"/>
      <c r="D1514" s="48"/>
      <c r="E1514" s="48"/>
      <c r="F1514" s="48"/>
      <c r="G1514" s="48"/>
    </row>
    <row r="1515" spans="1:7">
      <c r="A1515" s="48"/>
      <c r="B1515" s="48"/>
      <c r="C1515" s="48"/>
      <c r="D1515" s="48"/>
      <c r="E1515" s="48"/>
      <c r="F1515" s="48"/>
      <c r="G1515" s="48"/>
    </row>
    <row r="1516" spans="1:7">
      <c r="A1516" s="48"/>
      <c r="B1516" s="48"/>
      <c r="C1516" s="48"/>
      <c r="D1516" s="48"/>
      <c r="E1516" s="48"/>
      <c r="F1516" s="48"/>
      <c r="G1516" s="48"/>
    </row>
    <row r="1517" spans="1:7">
      <c r="A1517" s="48"/>
      <c r="B1517" s="48"/>
      <c r="C1517" s="48"/>
      <c r="D1517" s="48"/>
      <c r="E1517" s="48"/>
      <c r="F1517" s="48"/>
      <c r="G1517" s="48"/>
    </row>
    <row r="1518" spans="1:7">
      <c r="A1518" s="48"/>
      <c r="B1518" s="48"/>
      <c r="C1518" s="48"/>
      <c r="D1518" s="48"/>
      <c r="E1518" s="48"/>
      <c r="F1518" s="48"/>
      <c r="G1518" s="48"/>
    </row>
    <row r="1519" spans="1:7">
      <c r="A1519" s="48"/>
      <c r="B1519" s="48"/>
      <c r="C1519" s="48"/>
      <c r="D1519" s="48"/>
      <c r="E1519" s="48"/>
      <c r="F1519" s="48"/>
      <c r="G1519" s="48"/>
    </row>
    <row r="1520" spans="1:7">
      <c r="A1520" s="48"/>
      <c r="B1520" s="48"/>
      <c r="C1520" s="48"/>
      <c r="D1520" s="48"/>
      <c r="E1520" s="48"/>
      <c r="F1520" s="48"/>
      <c r="G1520" s="48"/>
    </row>
    <row r="1521" spans="1:7">
      <c r="A1521" s="48"/>
      <c r="B1521" s="48"/>
      <c r="C1521" s="48"/>
      <c r="D1521" s="48"/>
      <c r="E1521" s="48"/>
      <c r="F1521" s="48"/>
      <c r="G1521" s="48"/>
    </row>
    <row r="1522" spans="1:7">
      <c r="A1522" s="48"/>
      <c r="B1522" s="48"/>
      <c r="C1522" s="48"/>
      <c r="D1522" s="48"/>
      <c r="E1522" s="48"/>
      <c r="F1522" s="48"/>
      <c r="G1522" s="48"/>
    </row>
    <row r="1523" spans="1:7">
      <c r="A1523" s="48"/>
      <c r="B1523" s="48"/>
      <c r="C1523" s="48"/>
      <c r="D1523" s="48"/>
      <c r="E1523" s="48"/>
      <c r="F1523" s="48"/>
      <c r="G1523" s="48"/>
    </row>
    <row r="1524" spans="1:7">
      <c r="A1524" s="48"/>
      <c r="B1524" s="48"/>
      <c r="C1524" s="48"/>
      <c r="D1524" s="48"/>
      <c r="E1524" s="48"/>
      <c r="F1524" s="48"/>
      <c r="G1524" s="48"/>
    </row>
    <row r="1525" spans="1:7">
      <c r="A1525" s="48"/>
      <c r="B1525" s="48"/>
      <c r="C1525" s="48"/>
      <c r="D1525" s="48"/>
      <c r="E1525" s="48"/>
      <c r="F1525" s="48"/>
      <c r="G1525" s="48"/>
    </row>
    <row r="1526" spans="1:7">
      <c r="A1526" s="48"/>
      <c r="B1526" s="48"/>
      <c r="C1526" s="48"/>
      <c r="D1526" s="48"/>
      <c r="E1526" s="48"/>
      <c r="F1526" s="48"/>
      <c r="G1526" s="48"/>
    </row>
    <row r="1527" spans="1:7">
      <c r="A1527" s="48"/>
      <c r="B1527" s="48"/>
      <c r="C1527" s="48"/>
      <c r="D1527" s="48"/>
      <c r="E1527" s="48"/>
      <c r="F1527" s="48"/>
      <c r="G1527" s="48"/>
    </row>
    <row r="1528" spans="1:7">
      <c r="A1528" s="48"/>
      <c r="B1528" s="48"/>
      <c r="C1528" s="48"/>
      <c r="D1528" s="48"/>
      <c r="E1528" s="48"/>
      <c r="F1528" s="48"/>
      <c r="G1528" s="48"/>
    </row>
    <row r="1529" spans="1:7">
      <c r="A1529" s="48"/>
      <c r="B1529" s="48"/>
      <c r="C1529" s="48"/>
      <c r="D1529" s="48"/>
      <c r="E1529" s="48"/>
      <c r="F1529" s="48"/>
      <c r="G1529" s="48"/>
    </row>
    <row r="1530" spans="1:7">
      <c r="A1530" s="48"/>
      <c r="B1530" s="48"/>
      <c r="C1530" s="48"/>
      <c r="D1530" s="48"/>
      <c r="E1530" s="48"/>
      <c r="F1530" s="48"/>
      <c r="G1530" s="48"/>
    </row>
    <row r="1531" spans="1:7">
      <c r="A1531" s="48"/>
      <c r="B1531" s="48"/>
      <c r="C1531" s="48"/>
      <c r="D1531" s="48"/>
      <c r="E1531" s="48"/>
      <c r="F1531" s="48"/>
      <c r="G1531" s="48"/>
    </row>
    <row r="1532" spans="1:7">
      <c r="A1532" s="48"/>
      <c r="B1532" s="48"/>
      <c r="C1532" s="48"/>
      <c r="D1532" s="48"/>
      <c r="E1532" s="48"/>
      <c r="F1532" s="48"/>
      <c r="G1532" s="48"/>
    </row>
    <row r="1533" spans="1:7">
      <c r="A1533" s="48"/>
      <c r="B1533" s="48"/>
      <c r="C1533" s="48"/>
      <c r="D1533" s="48"/>
      <c r="E1533" s="48"/>
      <c r="F1533" s="48"/>
      <c r="G1533" s="48"/>
    </row>
    <row r="1534" spans="1:7">
      <c r="A1534" s="48"/>
      <c r="B1534" s="48"/>
      <c r="C1534" s="48"/>
      <c r="D1534" s="48"/>
      <c r="E1534" s="48"/>
      <c r="F1534" s="48"/>
      <c r="G1534" s="48"/>
    </row>
    <row r="1535" spans="1:7">
      <c r="A1535" s="48"/>
      <c r="B1535" s="48"/>
      <c r="C1535" s="48"/>
      <c r="D1535" s="48"/>
      <c r="E1535" s="48"/>
      <c r="F1535" s="48"/>
      <c r="G1535" s="48"/>
    </row>
    <row r="1536" spans="1:7">
      <c r="A1536" s="48"/>
      <c r="B1536" s="48"/>
      <c r="C1536" s="48"/>
      <c r="D1536" s="48"/>
      <c r="E1536" s="48"/>
      <c r="F1536" s="48"/>
      <c r="G1536" s="48"/>
    </row>
    <row r="1537" spans="1:7">
      <c r="A1537" s="48"/>
      <c r="B1537" s="48"/>
      <c r="C1537" s="48"/>
      <c r="D1537" s="48"/>
      <c r="E1537" s="48"/>
      <c r="F1537" s="48"/>
      <c r="G1537" s="48"/>
    </row>
    <row r="1538" spans="1:7">
      <c r="A1538" s="48"/>
      <c r="B1538" s="48"/>
      <c r="C1538" s="48"/>
      <c r="D1538" s="48"/>
      <c r="E1538" s="48"/>
      <c r="F1538" s="48"/>
      <c r="G1538" s="48"/>
    </row>
    <row r="1539" spans="1:7">
      <c r="A1539" s="48"/>
      <c r="B1539" s="48"/>
      <c r="C1539" s="48"/>
      <c r="D1539" s="48"/>
      <c r="E1539" s="48"/>
      <c r="F1539" s="48"/>
      <c r="G1539" s="48"/>
    </row>
    <row r="1540" spans="1:7">
      <c r="A1540" s="48"/>
      <c r="B1540" s="48"/>
      <c r="C1540" s="48"/>
      <c r="D1540" s="48"/>
      <c r="E1540" s="48"/>
      <c r="F1540" s="48"/>
      <c r="G1540" s="48"/>
    </row>
    <row r="1541" spans="1:7">
      <c r="A1541" s="48"/>
      <c r="B1541" s="48"/>
      <c r="C1541" s="48"/>
      <c r="D1541" s="48"/>
      <c r="E1541" s="48"/>
      <c r="F1541" s="48"/>
      <c r="G1541" s="48"/>
    </row>
    <row r="1542" spans="1:7">
      <c r="A1542" s="48"/>
      <c r="B1542" s="48"/>
      <c r="C1542" s="48"/>
      <c r="D1542" s="48"/>
      <c r="E1542" s="48"/>
      <c r="F1542" s="48"/>
      <c r="G1542" s="48"/>
    </row>
    <row r="1543" spans="1:7">
      <c r="A1543" s="48"/>
      <c r="B1543" s="48"/>
      <c r="C1543" s="48"/>
      <c r="D1543" s="48"/>
      <c r="E1543" s="48"/>
      <c r="F1543" s="48"/>
      <c r="G1543" s="48"/>
    </row>
    <row r="1544" spans="1:7">
      <c r="A1544" s="48"/>
      <c r="B1544" s="48"/>
      <c r="C1544" s="48"/>
      <c r="D1544" s="48"/>
      <c r="E1544" s="48"/>
      <c r="F1544" s="48"/>
      <c r="G1544" s="48"/>
    </row>
    <row r="1545" spans="1:7">
      <c r="A1545" s="48"/>
      <c r="B1545" s="48"/>
      <c r="C1545" s="48"/>
      <c r="D1545" s="48"/>
      <c r="E1545" s="48"/>
      <c r="F1545" s="48"/>
      <c r="G1545" s="48"/>
    </row>
    <row r="1546" spans="1:7">
      <c r="A1546" s="48"/>
      <c r="B1546" s="48"/>
      <c r="C1546" s="48"/>
      <c r="D1546" s="48"/>
      <c r="E1546" s="48"/>
      <c r="F1546" s="48"/>
      <c r="G1546" s="48"/>
    </row>
    <row r="1547" spans="1:7">
      <c r="A1547" s="48"/>
      <c r="B1547" s="48"/>
      <c r="C1547" s="48"/>
      <c r="D1547" s="48"/>
      <c r="E1547" s="48"/>
      <c r="F1547" s="48"/>
      <c r="G1547" s="48"/>
    </row>
    <row r="1548" spans="1:7">
      <c r="A1548" s="48"/>
      <c r="B1548" s="48"/>
      <c r="C1548" s="48"/>
      <c r="D1548" s="48"/>
      <c r="E1548" s="48"/>
      <c r="F1548" s="48"/>
      <c r="G1548" s="48"/>
    </row>
    <row r="1549" spans="1:7">
      <c r="A1549" s="48"/>
      <c r="B1549" s="48"/>
      <c r="C1549" s="48"/>
      <c r="D1549" s="48"/>
      <c r="E1549" s="48"/>
      <c r="F1549" s="48"/>
      <c r="G1549" s="48"/>
    </row>
    <row r="1550" spans="1:7">
      <c r="A1550" s="48"/>
      <c r="B1550" s="48"/>
      <c r="C1550" s="48"/>
      <c r="D1550" s="48"/>
      <c r="E1550" s="48"/>
      <c r="F1550" s="48"/>
      <c r="G1550" s="48"/>
    </row>
    <row r="1551" spans="1:7">
      <c r="A1551" s="48"/>
      <c r="B1551" s="48"/>
      <c r="C1551" s="48"/>
      <c r="D1551" s="48"/>
      <c r="E1551" s="48"/>
      <c r="F1551" s="48"/>
      <c r="G1551" s="48"/>
    </row>
    <row r="1552" spans="1:7">
      <c r="A1552" s="48"/>
      <c r="B1552" s="48"/>
      <c r="C1552" s="48"/>
      <c r="D1552" s="48"/>
      <c r="E1552" s="48"/>
      <c r="F1552" s="48"/>
      <c r="G1552" s="48"/>
    </row>
    <row r="1553" spans="1:7">
      <c r="A1553" s="48"/>
      <c r="B1553" s="48"/>
      <c r="C1553" s="48"/>
      <c r="D1553" s="48"/>
      <c r="E1553" s="48"/>
      <c r="F1553" s="48"/>
      <c r="G1553" s="48"/>
    </row>
    <row r="1554" spans="1:7">
      <c r="A1554" s="48"/>
      <c r="B1554" s="48"/>
      <c r="C1554" s="48"/>
      <c r="D1554" s="48"/>
      <c r="E1554" s="48"/>
      <c r="F1554" s="48"/>
      <c r="G1554" s="48"/>
    </row>
    <row r="1555" spans="1:7">
      <c r="A1555" s="48"/>
      <c r="B1555" s="48"/>
      <c r="C1555" s="48"/>
      <c r="D1555" s="48"/>
      <c r="E1555" s="48"/>
      <c r="F1555" s="48"/>
      <c r="G1555" s="48"/>
    </row>
    <row r="1556" spans="1:7">
      <c r="A1556" s="48"/>
      <c r="B1556" s="48"/>
      <c r="C1556" s="48"/>
      <c r="D1556" s="48"/>
      <c r="E1556" s="48"/>
      <c r="F1556" s="48"/>
      <c r="G1556" s="48"/>
    </row>
    <row r="1557" spans="1:7">
      <c r="A1557" s="48"/>
      <c r="B1557" s="48"/>
      <c r="C1557" s="48"/>
      <c r="D1557" s="48"/>
      <c r="E1557" s="48"/>
      <c r="F1557" s="48"/>
      <c r="G1557" s="48"/>
    </row>
    <row r="1558" spans="1:7">
      <c r="A1558" s="48"/>
      <c r="B1558" s="48"/>
      <c r="C1558" s="48"/>
      <c r="D1558" s="48"/>
      <c r="E1558" s="48"/>
      <c r="F1558" s="48"/>
      <c r="G1558" s="48"/>
    </row>
    <row r="1559" spans="1:7">
      <c r="A1559" s="48"/>
      <c r="B1559" s="48"/>
      <c r="C1559" s="48"/>
      <c r="D1559" s="48"/>
      <c r="E1559" s="48"/>
      <c r="F1559" s="48"/>
      <c r="G1559" s="48"/>
    </row>
    <row r="1560" spans="1:7">
      <c r="A1560" s="48"/>
      <c r="B1560" s="48"/>
      <c r="C1560" s="48"/>
      <c r="D1560" s="48"/>
      <c r="E1560" s="48"/>
      <c r="F1560" s="48"/>
      <c r="G1560" s="48"/>
    </row>
    <row r="1561" spans="1:7">
      <c r="A1561" s="48"/>
      <c r="B1561" s="48"/>
      <c r="C1561" s="48"/>
      <c r="D1561" s="48"/>
      <c r="E1561" s="48"/>
      <c r="F1561" s="48"/>
      <c r="G1561" s="48"/>
    </row>
    <row r="1562" spans="1:7">
      <c r="A1562" s="48"/>
      <c r="B1562" s="48"/>
      <c r="C1562" s="48"/>
      <c r="D1562" s="48"/>
      <c r="E1562" s="48"/>
      <c r="F1562" s="48"/>
      <c r="G1562" s="48"/>
    </row>
    <row r="1563" spans="1:7">
      <c r="A1563" s="48"/>
      <c r="B1563" s="48"/>
      <c r="C1563" s="48"/>
      <c r="D1563" s="48"/>
      <c r="E1563" s="48"/>
      <c r="F1563" s="48"/>
      <c r="G1563" s="48"/>
    </row>
    <row r="1564" spans="1:7">
      <c r="A1564" s="48"/>
      <c r="B1564" s="48"/>
      <c r="C1564" s="48"/>
      <c r="D1564" s="48"/>
      <c r="E1564" s="48"/>
      <c r="F1564" s="48"/>
      <c r="G1564" s="48"/>
    </row>
    <row r="1565" spans="1:7">
      <c r="A1565" s="48"/>
      <c r="B1565" s="48"/>
      <c r="C1565" s="48"/>
      <c r="D1565" s="48"/>
      <c r="E1565" s="48"/>
      <c r="F1565" s="48"/>
      <c r="G1565" s="48"/>
    </row>
    <row r="1566" spans="1:7">
      <c r="A1566" s="48"/>
      <c r="B1566" s="48"/>
      <c r="C1566" s="48"/>
      <c r="D1566" s="48"/>
      <c r="E1566" s="48"/>
      <c r="F1566" s="48"/>
      <c r="G1566" s="48"/>
    </row>
    <row r="1567" spans="1:7">
      <c r="A1567" s="48"/>
      <c r="B1567" s="48"/>
      <c r="C1567" s="48"/>
      <c r="D1567" s="48"/>
      <c r="E1567" s="48"/>
      <c r="F1567" s="48"/>
      <c r="G1567" s="48"/>
    </row>
    <row r="1568" spans="1:7">
      <c r="A1568" s="48"/>
      <c r="B1568" s="48"/>
      <c r="C1568" s="48"/>
      <c r="D1568" s="48"/>
      <c r="E1568" s="48"/>
      <c r="F1568" s="48"/>
      <c r="G1568" s="48"/>
    </row>
    <row r="1569" spans="1:7">
      <c r="A1569" s="48"/>
      <c r="B1569" s="48"/>
      <c r="C1569" s="48"/>
      <c r="D1569" s="48"/>
      <c r="E1569" s="48"/>
      <c r="F1569" s="48"/>
      <c r="G1569" s="48"/>
    </row>
    <row r="1570" spans="1:7">
      <c r="A1570" s="48"/>
      <c r="B1570" s="48"/>
      <c r="C1570" s="48"/>
      <c r="D1570" s="48"/>
      <c r="E1570" s="48"/>
      <c r="F1570" s="48"/>
      <c r="G1570" s="48"/>
    </row>
    <row r="1571" spans="1:7">
      <c r="A1571" s="48"/>
      <c r="B1571" s="48"/>
      <c r="C1571" s="48"/>
      <c r="D1571" s="48"/>
      <c r="E1571" s="48"/>
      <c r="F1571" s="48"/>
      <c r="G1571" s="48"/>
    </row>
    <row r="1572" spans="1:7">
      <c r="A1572" s="48"/>
      <c r="B1572" s="48"/>
      <c r="C1572" s="48"/>
      <c r="D1572" s="48"/>
      <c r="E1572" s="48"/>
      <c r="F1572" s="48"/>
      <c r="G1572" s="48"/>
    </row>
    <row r="1573" spans="1:7">
      <c r="A1573" s="48"/>
      <c r="B1573" s="48"/>
      <c r="C1573" s="48"/>
      <c r="D1573" s="48"/>
      <c r="E1573" s="48"/>
      <c r="F1573" s="48"/>
      <c r="G1573" s="48"/>
    </row>
    <row r="1574" spans="1:7">
      <c r="A1574" s="48"/>
      <c r="B1574" s="48"/>
      <c r="C1574" s="48"/>
      <c r="D1574" s="48"/>
      <c r="E1574" s="48"/>
      <c r="F1574" s="48"/>
      <c r="G1574" s="48"/>
    </row>
    <row r="1575" spans="1:7">
      <c r="A1575" s="48"/>
      <c r="B1575" s="48"/>
      <c r="C1575" s="48"/>
      <c r="D1575" s="48"/>
      <c r="E1575" s="48"/>
      <c r="F1575" s="48"/>
      <c r="G1575" s="48"/>
    </row>
    <row r="1576" spans="1:7">
      <c r="A1576" s="48"/>
      <c r="B1576" s="48"/>
      <c r="C1576" s="48"/>
      <c r="D1576" s="48"/>
      <c r="E1576" s="48"/>
      <c r="F1576" s="48"/>
      <c r="G1576" s="48"/>
    </row>
    <row r="1577" spans="1:7">
      <c r="A1577" s="48"/>
      <c r="B1577" s="48"/>
      <c r="C1577" s="48"/>
      <c r="D1577" s="48"/>
      <c r="E1577" s="48"/>
      <c r="F1577" s="48"/>
      <c r="G1577" s="48"/>
    </row>
    <row r="1578" spans="1:7">
      <c r="A1578" s="48"/>
      <c r="B1578" s="48"/>
      <c r="C1578" s="48"/>
      <c r="D1578" s="48"/>
      <c r="E1578" s="48"/>
      <c r="F1578" s="48"/>
      <c r="G1578" s="48"/>
    </row>
    <row r="1579" spans="1:7">
      <c r="A1579" s="48"/>
      <c r="B1579" s="48"/>
      <c r="C1579" s="48"/>
      <c r="D1579" s="48"/>
      <c r="E1579" s="48"/>
      <c r="F1579" s="48"/>
      <c r="G1579" s="48"/>
    </row>
    <row r="1580" spans="1:7">
      <c r="A1580" s="48"/>
      <c r="B1580" s="48"/>
      <c r="C1580" s="48"/>
      <c r="D1580" s="48"/>
      <c r="E1580" s="48"/>
      <c r="F1580" s="48"/>
      <c r="G1580" s="48"/>
    </row>
    <row r="1581" spans="1:7">
      <c r="A1581" s="48"/>
      <c r="B1581" s="48"/>
      <c r="C1581" s="48"/>
      <c r="D1581" s="48"/>
      <c r="E1581" s="48"/>
      <c r="F1581" s="48"/>
      <c r="G1581" s="48"/>
    </row>
    <row r="1582" spans="1:7">
      <c r="A1582" s="48"/>
      <c r="B1582" s="48"/>
      <c r="C1582" s="48"/>
      <c r="D1582" s="48"/>
      <c r="E1582" s="48"/>
      <c r="F1582" s="48"/>
      <c r="G1582" s="48"/>
    </row>
    <row r="1583" spans="1:7">
      <c r="A1583" s="48"/>
      <c r="B1583" s="48"/>
      <c r="C1583" s="48"/>
      <c r="D1583" s="48"/>
      <c r="E1583" s="48"/>
      <c r="F1583" s="48"/>
      <c r="G1583" s="48"/>
    </row>
    <row r="1584" spans="1:7">
      <c r="A1584" s="48"/>
      <c r="B1584" s="48"/>
      <c r="C1584" s="48"/>
      <c r="D1584" s="48"/>
      <c r="E1584" s="48"/>
      <c r="F1584" s="48"/>
      <c r="G1584" s="48"/>
    </row>
    <row r="1585" spans="1:7">
      <c r="A1585" s="48"/>
      <c r="B1585" s="48"/>
      <c r="C1585" s="48"/>
      <c r="D1585" s="48"/>
      <c r="E1585" s="48"/>
      <c r="F1585" s="48"/>
      <c r="G1585" s="48"/>
    </row>
    <row r="1586" spans="1:7">
      <c r="A1586" s="48"/>
      <c r="B1586" s="48"/>
      <c r="C1586" s="48"/>
      <c r="D1586" s="48"/>
      <c r="E1586" s="48"/>
      <c r="F1586" s="48"/>
      <c r="G1586" s="48"/>
    </row>
    <row r="1587" spans="1:7">
      <c r="A1587" s="48"/>
      <c r="B1587" s="48"/>
      <c r="C1587" s="48"/>
      <c r="D1587" s="48"/>
      <c r="E1587" s="48"/>
      <c r="F1587" s="48"/>
      <c r="G1587" s="48"/>
    </row>
    <row r="1588" spans="1:7">
      <c r="A1588" s="48"/>
      <c r="B1588" s="48"/>
      <c r="C1588" s="48"/>
      <c r="D1588" s="48"/>
      <c r="E1588" s="48"/>
      <c r="F1588" s="48"/>
      <c r="G1588" s="48"/>
    </row>
    <row r="1589" spans="1:7">
      <c r="A1589" s="48"/>
      <c r="B1589" s="48"/>
      <c r="C1589" s="48"/>
      <c r="D1589" s="48"/>
      <c r="E1589" s="48"/>
      <c r="F1589" s="48"/>
      <c r="G1589" s="48"/>
    </row>
    <row r="1590" spans="1:7">
      <c r="A1590" s="48"/>
      <c r="B1590" s="48"/>
      <c r="C1590" s="48"/>
      <c r="D1590" s="48"/>
      <c r="E1590" s="48"/>
      <c r="F1590" s="48"/>
      <c r="G1590" s="48"/>
    </row>
    <row r="1591" spans="1:7">
      <c r="A1591" s="48"/>
      <c r="B1591" s="48"/>
      <c r="C1591" s="48"/>
      <c r="D1591" s="48"/>
      <c r="E1591" s="48"/>
      <c r="F1591" s="48"/>
      <c r="G1591" s="48"/>
    </row>
    <row r="1592" spans="1:7">
      <c r="A1592" s="48"/>
      <c r="B1592" s="48"/>
      <c r="C1592" s="48"/>
      <c r="D1592" s="48"/>
      <c r="E1592" s="48"/>
      <c r="F1592" s="48"/>
      <c r="G1592" s="48"/>
    </row>
    <row r="1593" spans="1:7">
      <c r="A1593" s="48"/>
      <c r="B1593" s="48"/>
      <c r="C1593" s="48"/>
      <c r="D1593" s="48"/>
      <c r="E1593" s="48"/>
      <c r="F1593" s="48"/>
      <c r="G1593" s="48"/>
    </row>
    <row r="1594" spans="1:7">
      <c r="A1594" s="48"/>
      <c r="B1594" s="48"/>
      <c r="C1594" s="48"/>
      <c r="D1594" s="48"/>
      <c r="E1594" s="48"/>
      <c r="F1594" s="48"/>
      <c r="G1594" s="48"/>
    </row>
    <row r="1595" spans="1:7">
      <c r="A1595" s="48"/>
      <c r="B1595" s="48"/>
      <c r="C1595" s="48"/>
      <c r="D1595" s="48"/>
      <c r="E1595" s="48"/>
      <c r="F1595" s="48"/>
      <c r="G1595" s="48"/>
    </row>
    <row r="1596" spans="1:7">
      <c r="A1596" s="48"/>
      <c r="B1596" s="48"/>
      <c r="C1596" s="48"/>
      <c r="D1596" s="48"/>
      <c r="E1596" s="48"/>
      <c r="F1596" s="48"/>
      <c r="G1596" s="48"/>
    </row>
    <row r="1597" spans="1:7">
      <c r="A1597" s="48"/>
      <c r="B1597" s="48"/>
      <c r="C1597" s="48"/>
      <c r="D1597" s="48"/>
      <c r="E1597" s="48"/>
      <c r="F1597" s="48"/>
      <c r="G1597" s="48"/>
    </row>
    <row r="1598" spans="1:7">
      <c r="A1598" s="48"/>
      <c r="B1598" s="48"/>
      <c r="C1598" s="48"/>
      <c r="D1598" s="48"/>
      <c r="E1598" s="48"/>
      <c r="F1598" s="48"/>
      <c r="G1598" s="48"/>
    </row>
    <row r="1599" spans="1:7">
      <c r="A1599" s="48"/>
      <c r="B1599" s="48"/>
      <c r="C1599" s="48"/>
      <c r="D1599" s="48"/>
      <c r="E1599" s="48"/>
      <c r="F1599" s="48"/>
      <c r="G1599" s="48"/>
    </row>
    <row r="1600" spans="1:7">
      <c r="A1600" s="48"/>
      <c r="B1600" s="48"/>
      <c r="C1600" s="48"/>
      <c r="D1600" s="48"/>
      <c r="E1600" s="48"/>
      <c r="F1600" s="48"/>
      <c r="G1600" s="48"/>
    </row>
    <row r="1601" spans="1:7">
      <c r="A1601" s="48"/>
      <c r="B1601" s="48"/>
      <c r="C1601" s="48"/>
      <c r="D1601" s="48"/>
      <c r="E1601" s="48"/>
      <c r="F1601" s="48"/>
      <c r="G1601" s="48"/>
    </row>
    <row r="1602" spans="1:7">
      <c r="A1602" s="48"/>
      <c r="B1602" s="48"/>
      <c r="C1602" s="48"/>
      <c r="D1602" s="48"/>
      <c r="E1602" s="48"/>
      <c r="F1602" s="48"/>
      <c r="G1602" s="48"/>
    </row>
    <row r="1603" spans="1:7">
      <c r="A1603" s="48"/>
      <c r="B1603" s="48"/>
      <c r="C1603" s="48"/>
      <c r="D1603" s="48"/>
      <c r="E1603" s="48"/>
      <c r="F1603" s="48"/>
      <c r="G1603" s="48"/>
    </row>
    <row r="1604" spans="1:7">
      <c r="A1604" s="48"/>
      <c r="B1604" s="48"/>
      <c r="C1604" s="48"/>
      <c r="D1604" s="48"/>
      <c r="E1604" s="48"/>
      <c r="F1604" s="48"/>
      <c r="G1604" s="48"/>
    </row>
    <row r="1605" spans="1:7">
      <c r="A1605" s="48"/>
      <c r="B1605" s="48"/>
      <c r="C1605" s="48"/>
      <c r="D1605" s="48"/>
      <c r="E1605" s="48"/>
      <c r="F1605" s="48"/>
      <c r="G1605" s="48"/>
    </row>
    <row r="1606" spans="1:7">
      <c r="A1606" s="48"/>
      <c r="B1606" s="48"/>
      <c r="C1606" s="48"/>
      <c r="D1606" s="48"/>
      <c r="E1606" s="48"/>
      <c r="F1606" s="48"/>
      <c r="G1606" s="48"/>
    </row>
    <row r="1607" spans="1:7">
      <c r="A1607" s="48"/>
      <c r="B1607" s="48"/>
      <c r="C1607" s="48"/>
      <c r="D1607" s="48"/>
      <c r="E1607" s="48"/>
      <c r="F1607" s="48"/>
      <c r="G1607" s="48"/>
    </row>
    <row r="1608" spans="1:7">
      <c r="A1608" s="48"/>
      <c r="B1608" s="48"/>
      <c r="C1608" s="48"/>
      <c r="D1608" s="48"/>
      <c r="E1608" s="48"/>
      <c r="F1608" s="48"/>
      <c r="G1608" s="48"/>
    </row>
    <row r="1609" spans="1:7">
      <c r="A1609" s="48"/>
      <c r="B1609" s="48"/>
      <c r="C1609" s="48"/>
      <c r="D1609" s="48"/>
      <c r="E1609" s="48"/>
      <c r="F1609" s="48"/>
      <c r="G1609" s="48"/>
    </row>
    <row r="1610" spans="1:7">
      <c r="A1610" s="48"/>
      <c r="B1610" s="48"/>
      <c r="C1610" s="48"/>
      <c r="D1610" s="48"/>
      <c r="E1610" s="48"/>
      <c r="F1610" s="48"/>
      <c r="G1610" s="48"/>
    </row>
    <row r="1611" spans="1:7">
      <c r="A1611" s="48"/>
      <c r="B1611" s="48"/>
      <c r="C1611" s="48"/>
      <c r="D1611" s="48"/>
      <c r="E1611" s="48"/>
      <c r="F1611" s="48"/>
      <c r="G1611" s="48"/>
    </row>
    <row r="1612" spans="1:7">
      <c r="A1612" s="48"/>
      <c r="B1612" s="48"/>
      <c r="C1612" s="48"/>
      <c r="D1612" s="48"/>
      <c r="E1612" s="48"/>
      <c r="F1612" s="48"/>
      <c r="G1612" s="48"/>
    </row>
    <row r="1613" spans="1:7">
      <c r="A1613" s="48"/>
      <c r="B1613" s="48"/>
      <c r="C1613" s="48"/>
      <c r="D1613" s="48"/>
      <c r="E1613" s="48"/>
      <c r="F1613" s="48"/>
      <c r="G1613" s="48"/>
    </row>
    <row r="1614" spans="1:7">
      <c r="A1614" s="48"/>
      <c r="B1614" s="48"/>
      <c r="C1614" s="48"/>
      <c r="D1614" s="48"/>
      <c r="E1614" s="48"/>
      <c r="F1614" s="48"/>
      <c r="G1614" s="48"/>
    </row>
    <row r="1615" spans="1:7">
      <c r="A1615" s="48"/>
      <c r="B1615" s="48"/>
      <c r="C1615" s="48"/>
      <c r="D1615" s="48"/>
      <c r="E1615" s="48"/>
      <c r="F1615" s="48"/>
      <c r="G1615" s="48"/>
    </row>
    <row r="1616" spans="1:7">
      <c r="A1616" s="48"/>
      <c r="B1616" s="48"/>
      <c r="C1616" s="48"/>
      <c r="D1616" s="48"/>
      <c r="E1616" s="48"/>
      <c r="F1616" s="48"/>
      <c r="G1616" s="48"/>
    </row>
    <row r="1617" spans="1:7">
      <c r="A1617" s="48"/>
      <c r="B1617" s="48"/>
      <c r="C1617" s="48"/>
      <c r="D1617" s="48"/>
      <c r="E1617" s="48"/>
      <c r="F1617" s="48"/>
      <c r="G1617" s="48"/>
    </row>
    <row r="1618" spans="1:7">
      <c r="A1618" s="48"/>
      <c r="B1618" s="48"/>
      <c r="C1618" s="48"/>
      <c r="D1618" s="48"/>
      <c r="E1618" s="48"/>
      <c r="F1618" s="48"/>
      <c r="G1618" s="48"/>
    </row>
    <row r="1619" spans="1:7">
      <c r="A1619" s="48"/>
      <c r="B1619" s="48"/>
      <c r="C1619" s="48"/>
      <c r="D1619" s="48"/>
      <c r="E1619" s="48"/>
      <c r="F1619" s="48"/>
      <c r="G1619" s="48"/>
    </row>
    <row r="1620" spans="1:7">
      <c r="A1620" s="48"/>
      <c r="B1620" s="48"/>
      <c r="C1620" s="48"/>
      <c r="D1620" s="48"/>
      <c r="E1620" s="48"/>
      <c r="F1620" s="48"/>
      <c r="G1620" s="48"/>
    </row>
    <row r="1621" spans="1:7">
      <c r="A1621" s="48"/>
      <c r="B1621" s="48"/>
      <c r="C1621" s="48"/>
      <c r="D1621" s="48"/>
      <c r="E1621" s="48"/>
      <c r="F1621" s="48"/>
      <c r="G1621" s="48"/>
    </row>
    <row r="1622" spans="1:7">
      <c r="A1622" s="48"/>
      <c r="B1622" s="48"/>
      <c r="C1622" s="48"/>
      <c r="D1622" s="48"/>
      <c r="E1622" s="48"/>
      <c r="F1622" s="48"/>
      <c r="G1622" s="48"/>
    </row>
    <row r="1623" spans="1:7">
      <c r="A1623" s="48"/>
      <c r="B1623" s="48"/>
      <c r="C1623" s="48"/>
      <c r="D1623" s="48"/>
      <c r="E1623" s="48"/>
      <c r="F1623" s="48"/>
      <c r="G1623" s="48"/>
    </row>
    <row r="1624" spans="1:7">
      <c r="A1624" s="48"/>
      <c r="B1624" s="48"/>
      <c r="C1624" s="48"/>
      <c r="D1624" s="48"/>
      <c r="E1624" s="48"/>
      <c r="F1624" s="48"/>
      <c r="G1624" s="48"/>
    </row>
    <row r="1625" spans="1:7">
      <c r="A1625" s="48"/>
      <c r="B1625" s="48"/>
      <c r="C1625" s="48"/>
      <c r="D1625" s="48"/>
      <c r="E1625" s="48"/>
      <c r="F1625" s="48"/>
      <c r="G1625" s="48"/>
    </row>
    <row r="1626" spans="1:7">
      <c r="A1626" s="48"/>
      <c r="B1626" s="48"/>
      <c r="C1626" s="48"/>
      <c r="D1626" s="48"/>
      <c r="E1626" s="48"/>
      <c r="F1626" s="48"/>
      <c r="G1626" s="48"/>
    </row>
    <row r="1627" spans="1:7">
      <c r="A1627" s="48"/>
      <c r="B1627" s="48"/>
      <c r="C1627" s="48"/>
      <c r="D1627" s="48"/>
      <c r="E1627" s="48"/>
      <c r="F1627" s="48"/>
      <c r="G1627" s="48"/>
    </row>
    <row r="1628" spans="1:7">
      <c r="A1628" s="48"/>
      <c r="B1628" s="48"/>
      <c r="C1628" s="48"/>
      <c r="D1628" s="48"/>
      <c r="E1628" s="48"/>
      <c r="F1628" s="48"/>
      <c r="G1628" s="48"/>
    </row>
    <row r="1629" spans="1:7">
      <c r="A1629" s="48"/>
      <c r="B1629" s="48"/>
      <c r="C1629" s="48"/>
      <c r="D1629" s="48"/>
      <c r="E1629" s="48"/>
      <c r="F1629" s="48"/>
      <c r="G1629" s="48"/>
    </row>
    <row r="1630" spans="1:7">
      <c r="A1630" s="48"/>
      <c r="B1630" s="48"/>
      <c r="C1630" s="48"/>
      <c r="D1630" s="48"/>
      <c r="E1630" s="48"/>
      <c r="F1630" s="48"/>
      <c r="G1630" s="48"/>
    </row>
    <row r="1631" spans="1:7">
      <c r="A1631" s="48"/>
      <c r="B1631" s="48"/>
      <c r="C1631" s="48"/>
      <c r="D1631" s="48"/>
      <c r="E1631" s="48"/>
      <c r="F1631" s="48"/>
      <c r="G1631" s="48"/>
    </row>
    <row r="1632" spans="1:7">
      <c r="A1632" s="48"/>
      <c r="B1632" s="48"/>
      <c r="C1632" s="48"/>
      <c r="D1632" s="48"/>
      <c r="E1632" s="48"/>
      <c r="F1632" s="48"/>
      <c r="G1632" s="48"/>
    </row>
    <row r="1633" spans="1:7">
      <c r="A1633" s="48"/>
      <c r="B1633" s="48"/>
      <c r="C1633" s="48"/>
      <c r="D1633" s="48"/>
      <c r="E1633" s="48"/>
      <c r="F1633" s="48"/>
      <c r="G1633" s="48"/>
    </row>
    <row r="1634" spans="1:7">
      <c r="A1634" s="48"/>
      <c r="B1634" s="48"/>
      <c r="C1634" s="48"/>
      <c r="D1634" s="48"/>
      <c r="E1634" s="48"/>
      <c r="F1634" s="48"/>
      <c r="G1634" s="48"/>
    </row>
    <row r="1635" spans="1:7">
      <c r="A1635" s="48"/>
      <c r="B1635" s="48"/>
      <c r="C1635" s="48"/>
      <c r="D1635" s="48"/>
      <c r="E1635" s="48"/>
      <c r="F1635" s="48"/>
      <c r="G1635" s="48"/>
    </row>
    <row r="1636" spans="1:7">
      <c r="A1636" s="48"/>
      <c r="B1636" s="48"/>
      <c r="C1636" s="48"/>
      <c r="D1636" s="48"/>
      <c r="E1636" s="48"/>
      <c r="F1636" s="48"/>
      <c r="G1636" s="48"/>
    </row>
    <row r="1637" spans="1:7">
      <c r="A1637" s="48"/>
      <c r="B1637" s="48"/>
      <c r="C1637" s="48"/>
      <c r="D1637" s="48"/>
      <c r="E1637" s="48"/>
      <c r="F1637" s="48"/>
      <c r="G1637" s="48"/>
    </row>
    <row r="1638" spans="1:7">
      <c r="A1638" s="48"/>
      <c r="B1638" s="48"/>
      <c r="C1638" s="48"/>
      <c r="D1638" s="48"/>
      <c r="E1638" s="48"/>
      <c r="F1638" s="48"/>
      <c r="G1638" s="48"/>
    </row>
    <row r="1639" spans="1:7">
      <c r="A1639" s="48"/>
      <c r="B1639" s="48"/>
      <c r="C1639" s="48"/>
      <c r="D1639" s="48"/>
      <c r="E1639" s="48"/>
      <c r="F1639" s="48"/>
      <c r="G1639" s="48"/>
    </row>
    <row r="1640" spans="1:7">
      <c r="A1640" s="48"/>
      <c r="B1640" s="48"/>
      <c r="C1640" s="48"/>
      <c r="D1640" s="48"/>
      <c r="E1640" s="48"/>
      <c r="F1640" s="48"/>
      <c r="G1640" s="48"/>
    </row>
    <row r="1641" spans="1:7">
      <c r="A1641" s="48"/>
      <c r="B1641" s="48"/>
      <c r="C1641" s="48"/>
      <c r="D1641" s="48"/>
      <c r="E1641" s="48"/>
      <c r="F1641" s="48"/>
      <c r="G1641" s="48"/>
    </row>
    <row r="1642" spans="1:7">
      <c r="A1642" s="48"/>
      <c r="B1642" s="48"/>
      <c r="C1642" s="48"/>
      <c r="D1642" s="48"/>
      <c r="E1642" s="48"/>
      <c r="F1642" s="48"/>
      <c r="G1642" s="48"/>
    </row>
    <row r="1643" spans="1:7">
      <c r="A1643" s="48"/>
      <c r="B1643" s="48"/>
      <c r="C1643" s="48"/>
      <c r="D1643" s="48"/>
      <c r="E1643" s="48"/>
      <c r="F1643" s="48"/>
      <c r="G1643" s="48"/>
    </row>
    <row r="1644" spans="1:7">
      <c r="A1644" s="48"/>
      <c r="B1644" s="48"/>
      <c r="C1644" s="48"/>
      <c r="D1644" s="48"/>
      <c r="E1644" s="48"/>
      <c r="F1644" s="48"/>
      <c r="G1644" s="48"/>
    </row>
    <row r="1645" spans="1:7">
      <c r="A1645" s="48"/>
      <c r="B1645" s="48"/>
      <c r="C1645" s="48"/>
      <c r="D1645" s="48"/>
      <c r="E1645" s="48"/>
      <c r="F1645" s="48"/>
      <c r="G1645" s="48"/>
    </row>
    <row r="1646" spans="1:7">
      <c r="A1646" s="48"/>
      <c r="B1646" s="48"/>
      <c r="C1646" s="48"/>
      <c r="D1646" s="48"/>
      <c r="E1646" s="48"/>
      <c r="F1646" s="48"/>
      <c r="G1646" s="48"/>
    </row>
    <row r="1647" spans="1:7">
      <c r="A1647" s="48"/>
      <c r="B1647" s="48"/>
      <c r="C1647" s="48"/>
      <c r="D1647" s="48"/>
      <c r="E1647" s="48"/>
      <c r="F1647" s="48"/>
      <c r="G1647" s="48"/>
    </row>
    <row r="1648" spans="1:7">
      <c r="A1648" s="48"/>
      <c r="B1648" s="48"/>
      <c r="C1648" s="48"/>
      <c r="D1648" s="48"/>
      <c r="E1648" s="48"/>
      <c r="F1648" s="48"/>
      <c r="G1648" s="48"/>
    </row>
    <row r="1649" spans="1:7">
      <c r="A1649" s="48"/>
      <c r="B1649" s="48"/>
      <c r="C1649" s="48"/>
      <c r="D1649" s="48"/>
      <c r="E1649" s="48"/>
      <c r="F1649" s="48"/>
      <c r="G1649" s="48"/>
    </row>
    <row r="1650" spans="1:7">
      <c r="A1650" s="48"/>
      <c r="B1650" s="48"/>
      <c r="C1650" s="48"/>
      <c r="D1650" s="48"/>
      <c r="E1650" s="48"/>
      <c r="F1650" s="48"/>
      <c r="G1650" s="48"/>
    </row>
    <row r="1651" spans="1:7">
      <c r="A1651" s="48"/>
      <c r="B1651" s="48"/>
      <c r="C1651" s="48"/>
      <c r="D1651" s="48"/>
      <c r="E1651" s="48"/>
      <c r="F1651" s="48"/>
      <c r="G1651" s="48"/>
    </row>
    <row r="1652" spans="1:7">
      <c r="A1652" s="48"/>
      <c r="B1652" s="48"/>
      <c r="C1652" s="48"/>
      <c r="D1652" s="48"/>
      <c r="E1652" s="48"/>
      <c r="F1652" s="48"/>
      <c r="G1652" s="48"/>
    </row>
    <row r="1653" spans="1:7">
      <c r="A1653" s="48"/>
      <c r="B1653" s="48"/>
      <c r="C1653" s="48"/>
      <c r="D1653" s="48"/>
      <c r="E1653" s="48"/>
      <c r="F1653" s="48"/>
      <c r="G1653" s="48"/>
    </row>
    <row r="1654" spans="1:7">
      <c r="A1654" s="48"/>
      <c r="B1654" s="48"/>
      <c r="C1654" s="48"/>
      <c r="D1654" s="48"/>
      <c r="E1654" s="48"/>
      <c r="F1654" s="48"/>
      <c r="G1654" s="48"/>
    </row>
    <row r="1655" spans="1:7">
      <c r="A1655" s="48"/>
      <c r="B1655" s="48"/>
      <c r="C1655" s="48"/>
      <c r="D1655" s="48"/>
      <c r="E1655" s="48"/>
      <c r="F1655" s="48"/>
      <c r="G1655" s="48"/>
    </row>
    <row r="1656" spans="1:7">
      <c r="A1656" s="48"/>
      <c r="B1656" s="48"/>
      <c r="C1656" s="48"/>
      <c r="D1656" s="48"/>
      <c r="E1656" s="48"/>
      <c r="F1656" s="48"/>
      <c r="G1656" s="48"/>
    </row>
    <row r="1657" spans="1:7">
      <c r="A1657" s="48"/>
      <c r="B1657" s="48"/>
      <c r="C1657" s="48"/>
      <c r="D1657" s="48"/>
      <c r="E1657" s="48"/>
      <c r="F1657" s="48"/>
      <c r="G1657" s="48"/>
    </row>
    <row r="1658" spans="1:7">
      <c r="A1658" s="48"/>
      <c r="B1658" s="48"/>
      <c r="C1658" s="48"/>
      <c r="D1658" s="48"/>
      <c r="E1658" s="48"/>
      <c r="F1658" s="48"/>
      <c r="G1658" s="48"/>
    </row>
    <row r="1659" spans="1:7">
      <c r="A1659" s="48"/>
      <c r="B1659" s="48"/>
      <c r="C1659" s="48"/>
      <c r="D1659" s="48"/>
      <c r="E1659" s="48"/>
      <c r="F1659" s="48"/>
      <c r="G1659" s="48"/>
    </row>
    <row r="1660" spans="1:7">
      <c r="A1660" s="48"/>
      <c r="B1660" s="48"/>
      <c r="C1660" s="48"/>
      <c r="D1660" s="48"/>
      <c r="E1660" s="48"/>
      <c r="F1660" s="48"/>
      <c r="G1660" s="48"/>
    </row>
    <row r="1661" spans="1:7">
      <c r="A1661" s="48"/>
      <c r="B1661" s="48"/>
      <c r="C1661" s="48"/>
      <c r="D1661" s="48"/>
      <c r="E1661" s="48"/>
      <c r="F1661" s="48"/>
      <c r="G1661" s="48"/>
    </row>
    <row r="1662" spans="1:7">
      <c r="A1662" s="48"/>
      <c r="B1662" s="48"/>
      <c r="C1662" s="48"/>
      <c r="D1662" s="48"/>
      <c r="E1662" s="48"/>
      <c r="F1662" s="48"/>
      <c r="G1662" s="48"/>
    </row>
    <row r="1663" spans="1:7">
      <c r="A1663" s="48"/>
      <c r="B1663" s="48"/>
      <c r="C1663" s="48"/>
      <c r="D1663" s="48"/>
      <c r="E1663" s="48"/>
      <c r="F1663" s="48"/>
      <c r="G1663" s="48"/>
    </row>
    <row r="1664" spans="1:7">
      <c r="A1664" s="48"/>
      <c r="B1664" s="48"/>
      <c r="C1664" s="48"/>
      <c r="D1664" s="48"/>
      <c r="E1664" s="48"/>
      <c r="F1664" s="48"/>
      <c r="G1664" s="48"/>
    </row>
    <row r="1665" spans="1:7">
      <c r="A1665" s="48"/>
      <c r="B1665" s="48"/>
      <c r="C1665" s="48"/>
      <c r="D1665" s="48"/>
      <c r="E1665" s="48"/>
      <c r="F1665" s="48"/>
      <c r="G1665" s="48"/>
    </row>
    <row r="1666" spans="1:7">
      <c r="A1666" s="48"/>
      <c r="B1666" s="48"/>
      <c r="C1666" s="48"/>
      <c r="D1666" s="48"/>
      <c r="E1666" s="48"/>
      <c r="F1666" s="48"/>
      <c r="G1666" s="48"/>
    </row>
    <row r="1667" spans="1:7">
      <c r="A1667" s="48"/>
      <c r="B1667" s="48"/>
      <c r="C1667" s="48"/>
      <c r="D1667" s="48"/>
      <c r="E1667" s="48"/>
      <c r="F1667" s="48"/>
      <c r="G1667" s="48"/>
    </row>
    <row r="1668" spans="1:7">
      <c r="A1668" s="48"/>
      <c r="B1668" s="48"/>
      <c r="C1668" s="48"/>
      <c r="D1668" s="48"/>
      <c r="E1668" s="48"/>
      <c r="F1668" s="48"/>
      <c r="G1668" s="48"/>
    </row>
    <row r="1669" spans="1:7">
      <c r="A1669" s="48"/>
      <c r="B1669" s="48"/>
      <c r="C1669" s="48"/>
      <c r="D1669" s="48"/>
      <c r="E1669" s="48"/>
      <c r="F1669" s="48"/>
      <c r="G1669" s="48"/>
    </row>
    <row r="1670" spans="1:7">
      <c r="A1670" s="48"/>
      <c r="B1670" s="48"/>
      <c r="C1670" s="48"/>
      <c r="D1670" s="48"/>
      <c r="E1670" s="48"/>
      <c r="F1670" s="48"/>
      <c r="G1670" s="48"/>
    </row>
    <row r="1671" spans="1:7">
      <c r="A1671" s="48"/>
      <c r="B1671" s="48"/>
      <c r="C1671" s="48"/>
      <c r="D1671" s="48"/>
      <c r="E1671" s="48"/>
      <c r="F1671" s="48"/>
      <c r="G1671" s="48"/>
    </row>
    <row r="1672" spans="1:7">
      <c r="A1672" s="48"/>
      <c r="B1672" s="48"/>
      <c r="C1672" s="48"/>
      <c r="D1672" s="48"/>
      <c r="E1672" s="48"/>
      <c r="F1672" s="48"/>
      <c r="G1672" s="48"/>
    </row>
    <row r="1673" spans="1:7">
      <c r="A1673" s="48"/>
      <c r="B1673" s="48"/>
      <c r="C1673" s="48"/>
      <c r="D1673" s="48"/>
      <c r="E1673" s="48"/>
      <c r="F1673" s="48"/>
      <c r="G1673" s="48"/>
    </row>
    <row r="1674" spans="1:7">
      <c r="A1674" s="48"/>
      <c r="B1674" s="48"/>
      <c r="C1674" s="48"/>
      <c r="D1674" s="48"/>
      <c r="E1674" s="48"/>
      <c r="F1674" s="48"/>
      <c r="G1674" s="48"/>
    </row>
    <row r="1675" spans="1:7">
      <c r="A1675" s="48"/>
      <c r="B1675" s="48"/>
      <c r="C1675" s="48"/>
      <c r="D1675" s="48"/>
      <c r="E1675" s="48"/>
      <c r="F1675" s="48"/>
      <c r="G1675" s="48"/>
    </row>
    <row r="1676" spans="1:7">
      <c r="A1676" s="48"/>
      <c r="B1676" s="48"/>
      <c r="C1676" s="48"/>
      <c r="D1676" s="48"/>
      <c r="E1676" s="48"/>
      <c r="F1676" s="48"/>
      <c r="G1676" s="48"/>
    </row>
    <row r="1677" spans="1:7">
      <c r="A1677" s="48"/>
      <c r="B1677" s="48"/>
      <c r="C1677" s="48"/>
      <c r="D1677" s="48"/>
      <c r="E1677" s="48"/>
      <c r="F1677" s="48"/>
      <c r="G1677" s="48"/>
    </row>
    <row r="1678" spans="1:7">
      <c r="A1678" s="48"/>
      <c r="B1678" s="48"/>
      <c r="C1678" s="48"/>
      <c r="D1678" s="48"/>
      <c r="E1678" s="48"/>
      <c r="F1678" s="48"/>
      <c r="G1678" s="48"/>
    </row>
    <row r="1679" spans="1:7">
      <c r="A1679" s="48"/>
      <c r="B1679" s="48"/>
      <c r="C1679" s="48"/>
      <c r="D1679" s="48"/>
      <c r="E1679" s="48"/>
      <c r="F1679" s="48"/>
      <c r="G1679" s="48"/>
    </row>
    <row r="1680" spans="1:7">
      <c r="A1680" s="48"/>
      <c r="B1680" s="48"/>
      <c r="C1680" s="48"/>
      <c r="D1680" s="48"/>
      <c r="E1680" s="48"/>
      <c r="F1680" s="48"/>
      <c r="G1680" s="48"/>
    </row>
    <row r="1681" spans="1:7">
      <c r="A1681" s="48"/>
      <c r="B1681" s="48"/>
      <c r="C1681" s="48"/>
      <c r="D1681" s="48"/>
      <c r="E1681" s="48"/>
      <c r="F1681" s="48"/>
      <c r="G1681" s="48"/>
    </row>
    <row r="1682" spans="1:7">
      <c r="A1682" s="48"/>
      <c r="B1682" s="48"/>
      <c r="C1682" s="48"/>
      <c r="D1682" s="48"/>
      <c r="E1682" s="48"/>
      <c r="F1682" s="48"/>
      <c r="G1682" s="48"/>
    </row>
    <row r="1683" spans="1:7">
      <c r="A1683" s="48"/>
      <c r="B1683" s="48"/>
      <c r="C1683" s="48"/>
      <c r="D1683" s="48"/>
      <c r="E1683" s="48"/>
      <c r="F1683" s="48"/>
      <c r="G1683" s="48"/>
    </row>
    <row r="1684" spans="1:7">
      <c r="A1684" s="48"/>
      <c r="B1684" s="48"/>
      <c r="C1684" s="48"/>
      <c r="D1684" s="48"/>
      <c r="E1684" s="48"/>
      <c r="F1684" s="48"/>
      <c r="G1684" s="48"/>
    </row>
    <row r="1685" spans="1:7">
      <c r="A1685" s="48"/>
      <c r="B1685" s="48"/>
      <c r="C1685" s="48"/>
      <c r="D1685" s="48"/>
      <c r="E1685" s="48"/>
      <c r="F1685" s="48"/>
      <c r="G1685" s="48"/>
    </row>
    <row r="1686" spans="1:7">
      <c r="A1686" s="48"/>
      <c r="B1686" s="48"/>
      <c r="C1686" s="48"/>
      <c r="D1686" s="48"/>
      <c r="E1686" s="48"/>
      <c r="F1686" s="48"/>
      <c r="G1686" s="48"/>
    </row>
    <row r="1687" spans="1:7">
      <c r="A1687" s="48"/>
      <c r="B1687" s="48"/>
      <c r="C1687" s="48"/>
      <c r="D1687" s="48"/>
      <c r="E1687" s="48"/>
      <c r="F1687" s="48"/>
      <c r="G1687" s="48"/>
    </row>
    <row r="1688" spans="1:7">
      <c r="A1688" s="48"/>
      <c r="B1688" s="48"/>
      <c r="C1688" s="48"/>
      <c r="D1688" s="48"/>
      <c r="E1688" s="48"/>
      <c r="F1688" s="48"/>
      <c r="G1688" s="48"/>
    </row>
    <row r="1689" spans="1:7">
      <c r="A1689" s="48"/>
      <c r="B1689" s="48"/>
      <c r="C1689" s="48"/>
      <c r="D1689" s="48"/>
      <c r="E1689" s="48"/>
      <c r="F1689" s="48"/>
      <c r="G1689" s="48"/>
    </row>
    <row r="1690" spans="1:7">
      <c r="A1690" s="48"/>
      <c r="B1690" s="48"/>
      <c r="C1690" s="48"/>
      <c r="D1690" s="48"/>
      <c r="E1690" s="48"/>
      <c r="F1690" s="48"/>
      <c r="G1690" s="48"/>
    </row>
    <row r="1691" spans="1:7">
      <c r="A1691" s="48"/>
      <c r="B1691" s="48"/>
      <c r="C1691" s="48"/>
      <c r="D1691" s="48"/>
      <c r="E1691" s="48"/>
      <c r="F1691" s="48"/>
      <c r="G1691" s="48"/>
    </row>
    <row r="1692" spans="1:7">
      <c r="A1692" s="48"/>
      <c r="B1692" s="48"/>
      <c r="C1692" s="48"/>
      <c r="D1692" s="48"/>
      <c r="E1692" s="48"/>
      <c r="F1692" s="48"/>
      <c r="G1692" s="48"/>
    </row>
    <row r="1693" spans="1:7">
      <c r="A1693" s="48"/>
      <c r="B1693" s="48"/>
      <c r="C1693" s="48"/>
      <c r="D1693" s="48"/>
      <c r="E1693" s="48"/>
      <c r="F1693" s="48"/>
      <c r="G1693" s="48"/>
    </row>
    <row r="1694" spans="1:7">
      <c r="A1694" s="48"/>
      <c r="B1694" s="48"/>
      <c r="C1694" s="48"/>
      <c r="D1694" s="48"/>
      <c r="E1694" s="48"/>
      <c r="F1694" s="48"/>
      <c r="G1694" s="48"/>
    </row>
    <row r="1695" spans="1:7">
      <c r="A1695" s="48"/>
      <c r="B1695" s="48"/>
      <c r="C1695" s="48"/>
      <c r="D1695" s="48"/>
      <c r="E1695" s="48"/>
      <c r="F1695" s="48"/>
      <c r="G1695" s="48"/>
    </row>
    <row r="1696" spans="1:7">
      <c r="A1696" s="48"/>
      <c r="B1696" s="48"/>
      <c r="C1696" s="48"/>
      <c r="D1696" s="48"/>
      <c r="E1696" s="48"/>
      <c r="F1696" s="48"/>
      <c r="G1696" s="48"/>
    </row>
    <row r="1697" spans="1:7">
      <c r="A1697" s="48"/>
      <c r="B1697" s="48"/>
      <c r="C1697" s="48"/>
      <c r="D1697" s="48"/>
      <c r="E1697" s="48"/>
      <c r="F1697" s="48"/>
      <c r="G1697" s="48"/>
    </row>
    <row r="1698" spans="1:7">
      <c r="A1698" s="48"/>
      <c r="B1698" s="48"/>
      <c r="C1698" s="48"/>
      <c r="D1698" s="48"/>
      <c r="E1698" s="48"/>
      <c r="F1698" s="48"/>
      <c r="G1698" s="48"/>
    </row>
    <row r="1699" spans="1:7">
      <c r="A1699" s="48"/>
      <c r="B1699" s="48"/>
      <c r="C1699" s="48"/>
      <c r="D1699" s="48"/>
      <c r="E1699" s="48"/>
      <c r="F1699" s="48"/>
      <c r="G1699" s="48"/>
    </row>
    <row r="1700" spans="1:7">
      <c r="A1700" s="48"/>
      <c r="B1700" s="48"/>
      <c r="C1700" s="48"/>
      <c r="D1700" s="48"/>
      <c r="E1700" s="48"/>
      <c r="F1700" s="48"/>
      <c r="G1700" s="48"/>
    </row>
    <row r="1701" spans="1:7">
      <c r="A1701" s="48"/>
      <c r="B1701" s="48"/>
      <c r="C1701" s="48"/>
      <c r="D1701" s="48"/>
      <c r="E1701" s="48"/>
      <c r="F1701" s="48"/>
      <c r="G1701" s="48"/>
    </row>
    <row r="1702" spans="1:7">
      <c r="A1702" s="48"/>
      <c r="B1702" s="48"/>
      <c r="C1702" s="48"/>
      <c r="D1702" s="48"/>
      <c r="E1702" s="48"/>
      <c r="F1702" s="48"/>
      <c r="G1702" s="48"/>
    </row>
    <row r="1703" spans="1:7">
      <c r="A1703" s="48"/>
      <c r="B1703" s="48"/>
      <c r="C1703" s="48"/>
      <c r="D1703" s="48"/>
      <c r="E1703" s="48"/>
      <c r="F1703" s="48"/>
      <c r="G1703" s="48"/>
    </row>
    <row r="1704" spans="1:7">
      <c r="A1704" s="48"/>
      <c r="B1704" s="48"/>
      <c r="C1704" s="48"/>
      <c r="D1704" s="48"/>
      <c r="E1704" s="48"/>
      <c r="F1704" s="48"/>
      <c r="G1704" s="48"/>
    </row>
    <row r="1705" spans="1:7">
      <c r="A1705" s="48"/>
      <c r="B1705" s="48"/>
      <c r="C1705" s="48"/>
      <c r="D1705" s="48"/>
      <c r="E1705" s="48"/>
      <c r="F1705" s="48"/>
      <c r="G1705" s="48"/>
    </row>
    <row r="1706" spans="1:7">
      <c r="A1706" s="48"/>
      <c r="B1706" s="48"/>
      <c r="C1706" s="48"/>
      <c r="D1706" s="48"/>
      <c r="E1706" s="48"/>
      <c r="F1706" s="48"/>
      <c r="G1706" s="48"/>
    </row>
    <row r="1707" spans="1:7">
      <c r="A1707" s="48"/>
      <c r="B1707" s="48"/>
      <c r="C1707" s="48"/>
      <c r="D1707" s="48"/>
      <c r="E1707" s="48"/>
      <c r="F1707" s="48"/>
      <c r="G1707" s="48"/>
    </row>
    <row r="1708" spans="1:7">
      <c r="A1708" s="48"/>
      <c r="B1708" s="48"/>
      <c r="C1708" s="48"/>
      <c r="D1708" s="48"/>
      <c r="E1708" s="48"/>
      <c r="F1708" s="48"/>
      <c r="G1708" s="48"/>
    </row>
    <row r="1709" spans="1:7">
      <c r="A1709" s="48"/>
      <c r="B1709" s="48"/>
      <c r="C1709" s="48"/>
      <c r="D1709" s="48"/>
      <c r="E1709" s="48"/>
      <c r="F1709" s="48"/>
      <c r="G1709" s="48"/>
    </row>
    <row r="1710" spans="1:7">
      <c r="A1710" s="48"/>
      <c r="B1710" s="48"/>
      <c r="C1710" s="48"/>
      <c r="D1710" s="48"/>
      <c r="E1710" s="48"/>
      <c r="F1710" s="48"/>
      <c r="G1710" s="48"/>
    </row>
    <row r="1711" spans="1:7">
      <c r="A1711" s="48"/>
      <c r="B1711" s="48"/>
      <c r="C1711" s="48"/>
      <c r="D1711" s="48"/>
      <c r="E1711" s="48"/>
      <c r="F1711" s="48"/>
      <c r="G1711" s="48"/>
    </row>
    <row r="1712" spans="1:7">
      <c r="A1712" s="48"/>
      <c r="B1712" s="48"/>
      <c r="C1712" s="48"/>
      <c r="D1712" s="48"/>
      <c r="E1712" s="48"/>
      <c r="F1712" s="48"/>
      <c r="G1712" s="48"/>
    </row>
    <row r="1713" spans="1:7">
      <c r="A1713" s="48"/>
      <c r="B1713" s="48"/>
      <c r="C1713" s="48"/>
      <c r="D1713" s="48"/>
      <c r="E1713" s="48"/>
      <c r="F1713" s="48"/>
      <c r="G1713" s="48"/>
    </row>
    <row r="1714" spans="1:7">
      <c r="A1714" s="48"/>
      <c r="B1714" s="48"/>
      <c r="C1714" s="48"/>
      <c r="D1714" s="48"/>
      <c r="E1714" s="48"/>
      <c r="F1714" s="48"/>
      <c r="G1714" s="48"/>
    </row>
    <row r="1715" spans="1:7">
      <c r="A1715" s="48"/>
      <c r="B1715" s="48"/>
      <c r="C1715" s="48"/>
      <c r="D1715" s="48"/>
      <c r="E1715" s="48"/>
      <c r="F1715" s="48"/>
      <c r="G1715" s="48"/>
    </row>
    <row r="1716" spans="1:7">
      <c r="A1716" s="48"/>
      <c r="B1716" s="48"/>
      <c r="C1716" s="48"/>
      <c r="D1716" s="48"/>
      <c r="E1716" s="48"/>
      <c r="F1716" s="48"/>
      <c r="G1716" s="48"/>
    </row>
    <row r="1717" spans="1:7">
      <c r="A1717" s="48"/>
      <c r="B1717" s="48"/>
      <c r="C1717" s="48"/>
      <c r="D1717" s="48"/>
      <c r="E1717" s="48"/>
      <c r="F1717" s="48"/>
      <c r="G1717" s="48"/>
    </row>
    <row r="1718" spans="1:7">
      <c r="A1718" s="48"/>
      <c r="B1718" s="48"/>
      <c r="C1718" s="48"/>
      <c r="D1718" s="48"/>
      <c r="E1718" s="48"/>
      <c r="F1718" s="48"/>
      <c r="G1718" s="48"/>
    </row>
    <row r="1719" spans="1:7">
      <c r="A1719" s="48"/>
      <c r="B1719" s="48"/>
      <c r="C1719" s="48"/>
      <c r="D1719" s="48"/>
      <c r="E1719" s="48"/>
      <c r="F1719" s="48"/>
      <c r="G1719" s="48"/>
    </row>
    <row r="1720" spans="1:7">
      <c r="A1720" s="48"/>
      <c r="B1720" s="48"/>
      <c r="C1720" s="48"/>
      <c r="D1720" s="48"/>
      <c r="E1720" s="48"/>
      <c r="F1720" s="48"/>
      <c r="G1720" s="48"/>
    </row>
    <row r="1721" spans="1:7">
      <c r="A1721" s="48"/>
      <c r="B1721" s="48"/>
      <c r="C1721" s="48"/>
      <c r="D1721" s="48"/>
      <c r="E1721" s="48"/>
      <c r="F1721" s="48"/>
      <c r="G1721" s="48"/>
    </row>
    <row r="1722" spans="1:7">
      <c r="A1722" s="48"/>
      <c r="B1722" s="48"/>
      <c r="C1722" s="48"/>
      <c r="D1722" s="48"/>
      <c r="E1722" s="48"/>
      <c r="F1722" s="48"/>
      <c r="G1722" s="48"/>
    </row>
    <row r="1723" spans="1:7">
      <c r="A1723" s="48"/>
      <c r="B1723" s="48"/>
      <c r="C1723" s="48"/>
      <c r="D1723" s="48"/>
      <c r="E1723" s="48"/>
      <c r="F1723" s="48"/>
      <c r="G1723" s="48"/>
    </row>
    <row r="1724" spans="1:7">
      <c r="A1724" s="48"/>
      <c r="B1724" s="48"/>
      <c r="C1724" s="48"/>
      <c r="D1724" s="48"/>
      <c r="E1724" s="48"/>
      <c r="F1724" s="48"/>
      <c r="G1724" s="48"/>
    </row>
    <row r="1725" spans="1:7">
      <c r="A1725" s="48"/>
      <c r="B1725" s="48"/>
      <c r="C1725" s="48"/>
      <c r="D1725" s="48"/>
      <c r="E1725" s="48"/>
      <c r="F1725" s="48"/>
      <c r="G1725" s="48"/>
    </row>
    <row r="1726" spans="1:7">
      <c r="A1726" s="48"/>
      <c r="B1726" s="48"/>
      <c r="C1726" s="48"/>
      <c r="D1726" s="48"/>
      <c r="E1726" s="48"/>
      <c r="F1726" s="48"/>
      <c r="G1726" s="48"/>
    </row>
    <row r="1727" spans="1:7">
      <c r="A1727" s="48"/>
      <c r="B1727" s="48"/>
      <c r="C1727" s="48"/>
      <c r="D1727" s="48"/>
      <c r="E1727" s="48"/>
      <c r="F1727" s="48"/>
      <c r="G1727" s="48"/>
    </row>
    <row r="1728" spans="1:7">
      <c r="A1728" s="48"/>
      <c r="B1728" s="48"/>
      <c r="C1728" s="48"/>
      <c r="D1728" s="48"/>
      <c r="E1728" s="48"/>
      <c r="F1728" s="48"/>
      <c r="G1728" s="48"/>
    </row>
    <row r="1729" spans="1:7">
      <c r="A1729" s="48"/>
      <c r="B1729" s="48"/>
      <c r="C1729" s="48"/>
      <c r="D1729" s="48"/>
      <c r="E1729" s="48"/>
      <c r="F1729" s="48"/>
      <c r="G1729" s="48"/>
    </row>
    <row r="1730" spans="1:7">
      <c r="A1730" s="48"/>
      <c r="B1730" s="48"/>
      <c r="C1730" s="48"/>
      <c r="D1730" s="48"/>
      <c r="E1730" s="48"/>
      <c r="F1730" s="48"/>
      <c r="G1730" s="48"/>
    </row>
    <row r="1731" spans="1:7">
      <c r="A1731" s="48"/>
      <c r="B1731" s="48"/>
      <c r="C1731" s="48"/>
      <c r="D1731" s="48"/>
      <c r="E1731" s="48"/>
      <c r="F1731" s="48"/>
      <c r="G1731" s="48"/>
    </row>
    <row r="1732" spans="1:7">
      <c r="A1732" s="48"/>
      <c r="B1732" s="48"/>
      <c r="C1732" s="48"/>
      <c r="D1732" s="48"/>
      <c r="E1732" s="48"/>
      <c r="F1732" s="48"/>
      <c r="G1732" s="48"/>
    </row>
    <row r="1733" spans="1:7">
      <c r="A1733" s="48"/>
      <c r="B1733" s="48"/>
      <c r="C1733" s="48"/>
      <c r="D1733" s="48"/>
      <c r="E1733" s="48"/>
      <c r="F1733" s="48"/>
      <c r="G1733" s="48"/>
    </row>
    <row r="1734" spans="1:7">
      <c r="A1734" s="48"/>
      <c r="B1734" s="48"/>
      <c r="C1734" s="48"/>
      <c r="D1734" s="48"/>
      <c r="E1734" s="48"/>
      <c r="F1734" s="48"/>
      <c r="G1734" s="48"/>
    </row>
    <row r="1735" spans="1:7">
      <c r="A1735" s="48"/>
      <c r="B1735" s="48"/>
      <c r="C1735" s="48"/>
      <c r="D1735" s="48"/>
      <c r="E1735" s="48"/>
      <c r="F1735" s="48"/>
      <c r="G1735" s="48"/>
    </row>
    <row r="1736" spans="1:7">
      <c r="A1736" s="48"/>
      <c r="B1736" s="48"/>
      <c r="C1736" s="48"/>
      <c r="D1736" s="48"/>
      <c r="E1736" s="48"/>
      <c r="F1736" s="48"/>
      <c r="G1736" s="48"/>
    </row>
    <row r="1737" spans="1:7">
      <c r="A1737" s="48"/>
      <c r="B1737" s="48"/>
      <c r="C1737" s="48"/>
      <c r="D1737" s="48"/>
      <c r="E1737" s="48"/>
      <c r="F1737" s="48"/>
      <c r="G1737" s="48"/>
    </row>
    <row r="1738" spans="1:7">
      <c r="A1738" s="48"/>
      <c r="B1738" s="48"/>
      <c r="C1738" s="48"/>
      <c r="D1738" s="48"/>
      <c r="E1738" s="48"/>
      <c r="F1738" s="48"/>
      <c r="G1738" s="48"/>
    </row>
    <row r="1739" spans="1:7">
      <c r="A1739" s="48"/>
      <c r="B1739" s="48"/>
      <c r="C1739" s="48"/>
      <c r="D1739" s="48"/>
      <c r="E1739" s="48"/>
      <c r="F1739" s="48"/>
      <c r="G1739" s="48"/>
    </row>
    <row r="1740" spans="1:7">
      <c r="A1740" s="48"/>
      <c r="B1740" s="48"/>
      <c r="C1740" s="48"/>
      <c r="D1740" s="48"/>
      <c r="E1740" s="48"/>
      <c r="F1740" s="48"/>
      <c r="G1740" s="48"/>
    </row>
    <row r="1741" spans="1:7">
      <c r="A1741" s="48"/>
      <c r="B1741" s="48"/>
      <c r="C1741" s="48"/>
      <c r="D1741" s="48"/>
      <c r="E1741" s="48"/>
      <c r="F1741" s="48"/>
      <c r="G1741" s="48"/>
    </row>
    <row r="1742" spans="1:7">
      <c r="A1742" s="48"/>
      <c r="B1742" s="48"/>
      <c r="C1742" s="48"/>
      <c r="D1742" s="48"/>
      <c r="E1742" s="48"/>
      <c r="F1742" s="48"/>
      <c r="G1742" s="48"/>
    </row>
    <row r="1743" spans="1:7">
      <c r="A1743" s="48"/>
      <c r="B1743" s="48"/>
      <c r="C1743" s="48"/>
      <c r="D1743" s="48"/>
      <c r="E1743" s="48"/>
      <c r="F1743" s="48"/>
      <c r="G1743" s="48"/>
    </row>
    <row r="1744" spans="1:7">
      <c r="A1744" s="48"/>
      <c r="B1744" s="48"/>
      <c r="C1744" s="48"/>
      <c r="D1744" s="48"/>
      <c r="E1744" s="48"/>
      <c r="F1744" s="48"/>
      <c r="G1744" s="48"/>
    </row>
    <row r="1745" spans="1:7">
      <c r="A1745" s="48"/>
      <c r="B1745" s="48"/>
      <c r="C1745" s="48"/>
      <c r="D1745" s="48"/>
      <c r="E1745" s="48"/>
      <c r="F1745" s="48"/>
      <c r="G1745" s="48"/>
    </row>
    <row r="1746" spans="1:7">
      <c r="A1746" s="48"/>
      <c r="B1746" s="48"/>
      <c r="C1746" s="48"/>
      <c r="D1746" s="48"/>
      <c r="E1746" s="48"/>
      <c r="F1746" s="48"/>
      <c r="G1746" s="48"/>
    </row>
    <row r="1747" spans="1:7">
      <c r="A1747" s="48"/>
      <c r="B1747" s="48"/>
      <c r="C1747" s="48"/>
      <c r="D1747" s="48"/>
      <c r="E1747" s="48"/>
      <c r="F1747" s="48"/>
      <c r="G1747" s="48"/>
    </row>
    <row r="1748" spans="1:7">
      <c r="A1748" s="48"/>
      <c r="B1748" s="48"/>
      <c r="C1748" s="48"/>
      <c r="D1748" s="48"/>
      <c r="E1748" s="48"/>
      <c r="F1748" s="48"/>
      <c r="G1748" s="48"/>
    </row>
    <row r="1749" spans="1:7">
      <c r="A1749" s="48"/>
      <c r="B1749" s="48"/>
      <c r="C1749" s="48"/>
      <c r="D1749" s="48"/>
      <c r="E1749" s="48"/>
      <c r="F1749" s="48"/>
      <c r="G1749" s="48"/>
    </row>
    <row r="1750" spans="1:7">
      <c r="A1750" s="48"/>
      <c r="B1750" s="48"/>
      <c r="C1750" s="48"/>
      <c r="D1750" s="48"/>
      <c r="E1750" s="48"/>
      <c r="F1750" s="48"/>
      <c r="G1750" s="48"/>
    </row>
    <row r="1751" spans="1:7">
      <c r="A1751" s="48"/>
      <c r="B1751" s="48"/>
      <c r="C1751" s="48"/>
      <c r="D1751" s="48"/>
      <c r="E1751" s="48"/>
      <c r="F1751" s="48"/>
      <c r="G1751" s="48"/>
    </row>
    <row r="1752" spans="1:7">
      <c r="A1752" s="48"/>
      <c r="B1752" s="48"/>
      <c r="C1752" s="48"/>
      <c r="D1752" s="48"/>
      <c r="E1752" s="48"/>
      <c r="F1752" s="48"/>
      <c r="G1752" s="48"/>
    </row>
    <row r="1753" spans="1:7">
      <c r="A1753" s="48"/>
      <c r="B1753" s="48"/>
      <c r="C1753" s="48"/>
      <c r="D1753" s="48"/>
      <c r="E1753" s="48"/>
      <c r="F1753" s="48"/>
      <c r="G1753" s="48"/>
    </row>
    <row r="1754" spans="1:7">
      <c r="A1754" s="48"/>
      <c r="B1754" s="48"/>
      <c r="C1754" s="48"/>
      <c r="D1754" s="48"/>
      <c r="E1754" s="48"/>
      <c r="F1754" s="48"/>
      <c r="G1754" s="48"/>
    </row>
    <row r="1755" spans="1:7">
      <c r="A1755" s="48"/>
      <c r="B1755" s="48"/>
      <c r="C1755" s="48"/>
      <c r="D1755" s="48"/>
      <c r="E1755" s="48"/>
      <c r="F1755" s="48"/>
      <c r="G1755" s="48"/>
    </row>
    <row r="1756" spans="1:7">
      <c r="A1756" s="48"/>
      <c r="B1756" s="48"/>
      <c r="C1756" s="48"/>
      <c r="D1756" s="48"/>
      <c r="E1756" s="48"/>
      <c r="F1756" s="48"/>
      <c r="G1756" s="48"/>
    </row>
    <row r="1757" spans="1:7">
      <c r="A1757" s="48"/>
      <c r="B1757" s="48"/>
      <c r="C1757" s="48"/>
      <c r="D1757" s="48"/>
      <c r="E1757" s="48"/>
      <c r="F1757" s="48"/>
      <c r="G1757" s="48"/>
    </row>
    <row r="1758" spans="1:7">
      <c r="A1758" s="48"/>
      <c r="B1758" s="48"/>
      <c r="C1758" s="48"/>
      <c r="D1758" s="48"/>
      <c r="E1758" s="48"/>
      <c r="F1758" s="48"/>
      <c r="G1758" s="48"/>
    </row>
    <row r="1759" spans="1:7">
      <c r="A1759" s="48"/>
      <c r="B1759" s="48"/>
      <c r="C1759" s="48"/>
      <c r="D1759" s="48"/>
      <c r="E1759" s="48"/>
      <c r="F1759" s="48"/>
      <c r="G1759" s="48"/>
    </row>
    <row r="1760" spans="1:7">
      <c r="A1760" s="48"/>
      <c r="B1760" s="48"/>
      <c r="C1760" s="48"/>
      <c r="D1760" s="48"/>
      <c r="E1760" s="48"/>
      <c r="F1760" s="48"/>
      <c r="G1760" s="48"/>
    </row>
    <row r="1761" spans="1:7">
      <c r="A1761" s="48"/>
      <c r="B1761" s="48"/>
      <c r="C1761" s="48"/>
      <c r="D1761" s="48"/>
      <c r="E1761" s="48"/>
      <c r="F1761" s="48"/>
      <c r="G1761" s="48"/>
    </row>
    <row r="1762" spans="1:7">
      <c r="A1762" s="48"/>
      <c r="B1762" s="48"/>
      <c r="C1762" s="48"/>
      <c r="D1762" s="48"/>
      <c r="E1762" s="48"/>
      <c r="F1762" s="48"/>
      <c r="G1762" s="48"/>
    </row>
    <row r="1763" spans="1:7">
      <c r="A1763" s="48"/>
      <c r="B1763" s="48"/>
      <c r="C1763" s="48"/>
      <c r="D1763" s="48"/>
      <c r="E1763" s="48"/>
      <c r="F1763" s="48"/>
      <c r="G1763" s="48"/>
    </row>
    <row r="1764" spans="1:7">
      <c r="A1764" s="48"/>
      <c r="B1764" s="48"/>
      <c r="C1764" s="48"/>
      <c r="D1764" s="48"/>
      <c r="E1764" s="48"/>
      <c r="F1764" s="48"/>
      <c r="G1764" s="48"/>
    </row>
    <row r="1765" spans="1:7">
      <c r="A1765" s="48"/>
      <c r="B1765" s="48"/>
      <c r="C1765" s="48"/>
      <c r="D1765" s="48"/>
      <c r="E1765" s="48"/>
      <c r="F1765" s="48"/>
      <c r="G1765" s="48"/>
    </row>
    <row r="1766" spans="1:7">
      <c r="A1766" s="48"/>
      <c r="B1766" s="48"/>
      <c r="C1766" s="48"/>
      <c r="D1766" s="48"/>
      <c r="E1766" s="48"/>
      <c r="F1766" s="48"/>
      <c r="G1766" s="48"/>
    </row>
    <row r="1767" spans="1:7">
      <c r="A1767" s="48"/>
      <c r="B1767" s="48"/>
      <c r="C1767" s="48"/>
      <c r="D1767" s="48"/>
      <c r="E1767" s="48"/>
      <c r="F1767" s="48"/>
      <c r="G1767" s="48"/>
    </row>
    <row r="1768" spans="1:7">
      <c r="A1768" s="48"/>
      <c r="B1768" s="48"/>
      <c r="C1768" s="48"/>
      <c r="D1768" s="48"/>
      <c r="E1768" s="48"/>
      <c r="F1768" s="48"/>
      <c r="G1768" s="48"/>
    </row>
    <row r="1769" spans="1:7">
      <c r="A1769" s="48"/>
      <c r="B1769" s="48"/>
      <c r="C1769" s="48"/>
      <c r="D1769" s="48"/>
      <c r="E1769" s="48"/>
      <c r="F1769" s="48"/>
      <c r="G1769" s="48"/>
    </row>
    <row r="1770" spans="1:7">
      <c r="A1770" s="48"/>
      <c r="B1770" s="48"/>
      <c r="C1770" s="48"/>
      <c r="D1770" s="48"/>
      <c r="E1770" s="48"/>
      <c r="F1770" s="48"/>
      <c r="G1770" s="48"/>
    </row>
    <row r="1771" spans="1:7">
      <c r="A1771" s="48"/>
      <c r="B1771" s="48"/>
      <c r="C1771" s="48"/>
      <c r="D1771" s="48"/>
      <c r="E1771" s="48"/>
      <c r="F1771" s="48"/>
      <c r="G1771" s="48"/>
    </row>
    <row r="1772" spans="1:7">
      <c r="A1772" s="48"/>
      <c r="B1772" s="48"/>
      <c r="C1772" s="48"/>
      <c r="D1772" s="48"/>
      <c r="E1772" s="48"/>
      <c r="F1772" s="48"/>
      <c r="G1772" s="48"/>
    </row>
    <row r="1773" spans="1:7">
      <c r="A1773" s="48"/>
      <c r="B1773" s="48"/>
      <c r="C1773" s="48"/>
      <c r="D1773" s="48"/>
      <c r="E1773" s="48"/>
      <c r="F1773" s="48"/>
      <c r="G1773" s="48"/>
    </row>
    <row r="1774" spans="1:7">
      <c r="A1774" s="48"/>
      <c r="B1774" s="48"/>
      <c r="C1774" s="48"/>
      <c r="D1774" s="48"/>
      <c r="E1774" s="48"/>
      <c r="F1774" s="48"/>
      <c r="G1774" s="48"/>
    </row>
    <row r="1775" spans="1:7">
      <c r="A1775" s="48"/>
      <c r="B1775" s="48"/>
      <c r="C1775" s="48"/>
      <c r="D1775" s="48"/>
      <c r="E1775" s="48"/>
      <c r="F1775" s="48"/>
      <c r="G1775" s="48"/>
    </row>
    <row r="1776" spans="1:7">
      <c r="A1776" s="48"/>
      <c r="B1776" s="48"/>
      <c r="C1776" s="48"/>
      <c r="D1776" s="48"/>
      <c r="E1776" s="48"/>
      <c r="F1776" s="48"/>
      <c r="G1776" s="48"/>
    </row>
    <row r="1777" spans="1:7">
      <c r="A1777" s="48"/>
      <c r="B1777" s="48"/>
      <c r="C1777" s="48"/>
      <c r="D1777" s="48"/>
      <c r="E1777" s="48"/>
      <c r="F1777" s="48"/>
      <c r="G1777" s="48"/>
    </row>
    <row r="1778" spans="1:7">
      <c r="A1778" s="48"/>
      <c r="B1778" s="48"/>
      <c r="C1778" s="48"/>
      <c r="D1778" s="48"/>
      <c r="E1778" s="48"/>
      <c r="F1778" s="48"/>
      <c r="G1778" s="48"/>
    </row>
    <row r="1779" spans="1:7">
      <c r="A1779" s="48"/>
      <c r="B1779" s="48"/>
      <c r="C1779" s="48"/>
      <c r="D1779" s="48"/>
      <c r="E1779" s="48"/>
      <c r="F1779" s="48"/>
      <c r="G1779" s="48"/>
    </row>
    <row r="1780" spans="1:7">
      <c r="A1780" s="48"/>
      <c r="B1780" s="48"/>
      <c r="C1780" s="48"/>
      <c r="D1780" s="48"/>
      <c r="E1780" s="48"/>
      <c r="F1780" s="48"/>
      <c r="G1780" s="48"/>
    </row>
    <row r="1781" spans="1:7">
      <c r="A1781" s="48"/>
      <c r="B1781" s="48"/>
      <c r="C1781" s="48"/>
      <c r="D1781" s="48"/>
      <c r="E1781" s="48"/>
      <c r="F1781" s="48"/>
      <c r="G1781" s="48"/>
    </row>
    <row r="1782" spans="1:7">
      <c r="A1782" s="48"/>
      <c r="B1782" s="48"/>
      <c r="C1782" s="48"/>
      <c r="D1782" s="48"/>
      <c r="E1782" s="48"/>
      <c r="F1782" s="48"/>
      <c r="G1782" s="48"/>
    </row>
    <row r="1783" spans="1:7">
      <c r="A1783" s="48"/>
      <c r="B1783" s="48"/>
      <c r="C1783" s="48"/>
      <c r="D1783" s="48"/>
      <c r="E1783" s="48"/>
      <c r="F1783" s="48"/>
      <c r="G1783" s="48"/>
    </row>
    <row r="1784" spans="1:7">
      <c r="A1784" s="48"/>
      <c r="B1784" s="48"/>
      <c r="C1784" s="48"/>
      <c r="D1784" s="48"/>
      <c r="E1784" s="48"/>
      <c r="F1784" s="48"/>
      <c r="G1784" s="48"/>
    </row>
    <row r="1785" spans="1:7">
      <c r="A1785" s="48"/>
      <c r="B1785" s="48"/>
      <c r="C1785" s="48"/>
      <c r="D1785" s="48"/>
      <c r="E1785" s="48"/>
      <c r="F1785" s="48"/>
      <c r="G1785" s="48"/>
    </row>
    <row r="1786" spans="1:7">
      <c r="A1786" s="48"/>
      <c r="B1786" s="48"/>
      <c r="C1786" s="48"/>
      <c r="D1786" s="48"/>
      <c r="E1786" s="48"/>
      <c r="F1786" s="48"/>
      <c r="G1786" s="48"/>
    </row>
    <row r="1787" spans="1:7">
      <c r="A1787" s="48"/>
      <c r="B1787" s="48"/>
      <c r="C1787" s="48"/>
      <c r="D1787" s="48"/>
      <c r="E1787" s="48"/>
      <c r="F1787" s="48"/>
      <c r="G1787" s="48"/>
    </row>
    <row r="1788" spans="1:7">
      <c r="A1788" s="48"/>
      <c r="B1788" s="48"/>
      <c r="C1788" s="48"/>
      <c r="D1788" s="48"/>
      <c r="E1788" s="48"/>
      <c r="F1788" s="48"/>
      <c r="G1788" s="48"/>
    </row>
    <row r="1789" spans="1:7">
      <c r="A1789" s="48"/>
      <c r="B1789" s="48"/>
      <c r="C1789" s="48"/>
      <c r="D1789" s="48"/>
      <c r="E1789" s="48"/>
      <c r="F1789" s="48"/>
      <c r="G1789" s="48"/>
    </row>
    <row r="1790" spans="1:7">
      <c r="A1790" s="48"/>
      <c r="B1790" s="48"/>
      <c r="C1790" s="48"/>
      <c r="D1790" s="48"/>
      <c r="E1790" s="48"/>
      <c r="F1790" s="48"/>
      <c r="G1790" s="48"/>
    </row>
    <row r="1791" spans="1:7">
      <c r="A1791" s="48"/>
      <c r="B1791" s="48"/>
      <c r="C1791" s="48"/>
      <c r="D1791" s="48"/>
      <c r="E1791" s="48"/>
      <c r="F1791" s="48"/>
      <c r="G1791" s="48"/>
    </row>
    <row r="1792" spans="1:7">
      <c r="A1792" s="48"/>
      <c r="B1792" s="48"/>
      <c r="C1792" s="48"/>
      <c r="D1792" s="48"/>
      <c r="E1792" s="48"/>
      <c r="F1792" s="48"/>
      <c r="G1792" s="48"/>
    </row>
    <row r="1793" spans="1:7">
      <c r="A1793" s="48"/>
      <c r="B1793" s="48"/>
      <c r="C1793" s="48"/>
      <c r="D1793" s="48"/>
      <c r="E1793" s="48"/>
      <c r="F1793" s="48"/>
      <c r="G1793" s="48"/>
    </row>
    <row r="1794" spans="1:7">
      <c r="A1794" s="48"/>
      <c r="B1794" s="48"/>
      <c r="C1794" s="48"/>
      <c r="D1794" s="48"/>
      <c r="E1794" s="48"/>
      <c r="F1794" s="48"/>
      <c r="G1794" s="48"/>
    </row>
    <row r="1795" spans="1:7">
      <c r="A1795" s="48"/>
      <c r="B1795" s="48"/>
      <c r="C1795" s="48"/>
      <c r="D1795" s="48"/>
      <c r="E1795" s="48"/>
      <c r="F1795" s="48"/>
      <c r="G1795" s="48"/>
    </row>
    <row r="1796" spans="1:7">
      <c r="A1796" s="48"/>
      <c r="B1796" s="48"/>
      <c r="C1796" s="48"/>
      <c r="D1796" s="48"/>
      <c r="E1796" s="48"/>
      <c r="F1796" s="48"/>
      <c r="G1796" s="48"/>
    </row>
    <row r="1797" spans="1:7">
      <c r="A1797" s="48"/>
      <c r="B1797" s="48"/>
      <c r="C1797" s="48"/>
      <c r="D1797" s="48"/>
      <c r="E1797" s="48"/>
      <c r="F1797" s="48"/>
      <c r="G1797" s="48"/>
    </row>
    <row r="1798" spans="1:7">
      <c r="A1798" s="48"/>
      <c r="B1798" s="48"/>
      <c r="C1798" s="48"/>
      <c r="D1798" s="48"/>
      <c r="E1798" s="48"/>
      <c r="F1798" s="48"/>
      <c r="G1798" s="48"/>
    </row>
    <row r="1799" spans="1:7">
      <c r="A1799" s="48"/>
      <c r="B1799" s="48"/>
      <c r="C1799" s="48"/>
      <c r="D1799" s="48"/>
      <c r="E1799" s="48"/>
      <c r="F1799" s="48"/>
      <c r="G1799" s="48"/>
    </row>
    <row r="1800" spans="1:7">
      <c r="A1800" s="48"/>
      <c r="B1800" s="48"/>
      <c r="C1800" s="48"/>
      <c r="D1800" s="48"/>
      <c r="E1800" s="48"/>
      <c r="F1800" s="48"/>
      <c r="G1800" s="48"/>
    </row>
    <row r="1801" spans="1:7">
      <c r="A1801" s="48"/>
      <c r="B1801" s="48"/>
      <c r="C1801" s="48"/>
      <c r="D1801" s="48"/>
      <c r="E1801" s="48"/>
      <c r="F1801" s="48"/>
      <c r="G1801" s="48"/>
    </row>
    <row r="1802" spans="1:7">
      <c r="A1802" s="48"/>
      <c r="B1802" s="48"/>
      <c r="C1802" s="48"/>
      <c r="D1802" s="48"/>
      <c r="E1802" s="48"/>
      <c r="F1802" s="48"/>
      <c r="G1802" s="48"/>
    </row>
    <row r="1803" spans="1:7">
      <c r="A1803" s="48"/>
      <c r="B1803" s="48"/>
      <c r="C1803" s="48"/>
      <c r="D1803" s="48"/>
      <c r="E1803" s="48"/>
      <c r="F1803" s="48"/>
      <c r="G1803" s="48"/>
    </row>
    <row r="1804" spans="1:7">
      <c r="A1804" s="48"/>
      <c r="B1804" s="48"/>
      <c r="C1804" s="48"/>
      <c r="D1804" s="48"/>
      <c r="E1804" s="48"/>
      <c r="F1804" s="48"/>
      <c r="G1804" s="48"/>
    </row>
    <row r="1805" spans="1:7">
      <c r="A1805" s="48"/>
      <c r="B1805" s="48"/>
      <c r="C1805" s="48"/>
      <c r="D1805" s="48"/>
      <c r="E1805" s="48"/>
      <c r="F1805" s="48"/>
      <c r="G1805" s="48"/>
    </row>
    <row r="1806" spans="1:7">
      <c r="A1806" s="48"/>
      <c r="B1806" s="48"/>
      <c r="C1806" s="48"/>
      <c r="D1806" s="48"/>
      <c r="E1806" s="48"/>
      <c r="F1806" s="48"/>
      <c r="G1806" s="48"/>
    </row>
    <row r="1807" spans="1:7">
      <c r="A1807" s="48"/>
      <c r="B1807" s="48"/>
      <c r="C1807" s="48"/>
      <c r="D1807" s="48"/>
      <c r="E1807" s="48"/>
      <c r="F1807" s="48"/>
      <c r="G1807" s="48"/>
    </row>
    <row r="1808" spans="1:7">
      <c r="A1808" s="48"/>
      <c r="B1808" s="48"/>
      <c r="C1808" s="48"/>
      <c r="D1808" s="48"/>
      <c r="E1808" s="48"/>
      <c r="F1808" s="48"/>
      <c r="G1808" s="48"/>
    </row>
    <row r="1809" spans="1:7">
      <c r="A1809" s="48"/>
      <c r="B1809" s="48"/>
      <c r="C1809" s="48"/>
      <c r="D1809" s="48"/>
      <c r="E1809" s="48"/>
      <c r="F1809" s="48"/>
      <c r="G1809" s="48"/>
    </row>
    <row r="1810" spans="1:7">
      <c r="A1810" s="48"/>
      <c r="B1810" s="48"/>
      <c r="C1810" s="48"/>
      <c r="D1810" s="48"/>
      <c r="E1810" s="48"/>
      <c r="F1810" s="48"/>
      <c r="G1810" s="48"/>
    </row>
    <row r="1811" spans="1:7">
      <c r="A1811" s="48"/>
      <c r="B1811" s="48"/>
      <c r="C1811" s="48"/>
      <c r="D1811" s="48"/>
      <c r="E1811" s="48"/>
      <c r="F1811" s="48"/>
      <c r="G1811" s="48"/>
    </row>
    <row r="1812" spans="1:7">
      <c r="A1812" s="48"/>
      <c r="B1812" s="48"/>
      <c r="C1812" s="48"/>
      <c r="D1812" s="48"/>
      <c r="E1812" s="48"/>
      <c r="F1812" s="48"/>
      <c r="G1812" s="48"/>
    </row>
    <row r="1813" spans="1:7">
      <c r="A1813" s="48"/>
      <c r="B1813" s="48"/>
      <c r="C1813" s="48"/>
      <c r="D1813" s="48"/>
      <c r="E1813" s="48"/>
      <c r="F1813" s="48"/>
      <c r="G1813" s="48"/>
    </row>
    <row r="1814" spans="1:7">
      <c r="A1814" s="48"/>
      <c r="B1814" s="48"/>
      <c r="C1814" s="48"/>
      <c r="D1814" s="48"/>
      <c r="E1814" s="48"/>
      <c r="F1814" s="48"/>
      <c r="G1814" s="48"/>
    </row>
    <row r="1815" spans="1:7">
      <c r="A1815" s="48"/>
      <c r="B1815" s="48"/>
      <c r="C1815" s="48"/>
      <c r="D1815" s="48"/>
      <c r="E1815" s="48"/>
      <c r="F1815" s="48"/>
      <c r="G1815" s="48"/>
    </row>
    <row r="1816" spans="1:7">
      <c r="A1816" s="48"/>
      <c r="B1816" s="48"/>
      <c r="C1816" s="48"/>
      <c r="D1816" s="48"/>
      <c r="E1816" s="48"/>
      <c r="F1816" s="48"/>
      <c r="G1816" s="48"/>
    </row>
    <row r="1817" spans="1:7">
      <c r="A1817" s="48"/>
      <c r="B1817" s="48"/>
      <c r="C1817" s="48"/>
      <c r="D1817" s="48"/>
      <c r="E1817" s="48"/>
      <c r="F1817" s="48"/>
      <c r="G1817" s="48"/>
    </row>
    <row r="1818" spans="1:7">
      <c r="A1818" s="48"/>
      <c r="B1818" s="48"/>
      <c r="C1818" s="48"/>
      <c r="D1818" s="48"/>
      <c r="E1818" s="48"/>
      <c r="F1818" s="48"/>
      <c r="G1818" s="48"/>
    </row>
    <row r="1819" spans="1:7">
      <c r="A1819" s="48"/>
      <c r="B1819" s="48"/>
      <c r="C1819" s="48"/>
      <c r="D1819" s="48"/>
      <c r="E1819" s="48"/>
      <c r="F1819" s="48"/>
      <c r="G1819" s="48"/>
    </row>
    <row r="1820" spans="1:7">
      <c r="A1820" s="48"/>
      <c r="B1820" s="48"/>
      <c r="C1820" s="48"/>
      <c r="D1820" s="48"/>
      <c r="E1820" s="48"/>
      <c r="F1820" s="48"/>
      <c r="G1820" s="48"/>
    </row>
    <row r="1821" spans="1:7">
      <c r="A1821" s="48"/>
      <c r="B1821" s="48"/>
      <c r="C1821" s="48"/>
      <c r="D1821" s="48"/>
      <c r="E1821" s="48"/>
      <c r="F1821" s="48"/>
      <c r="G1821" s="48"/>
    </row>
    <row r="1822" spans="1:7">
      <c r="A1822" s="48"/>
      <c r="B1822" s="48"/>
      <c r="C1822" s="48"/>
      <c r="D1822" s="48"/>
      <c r="E1822" s="48"/>
      <c r="F1822" s="48"/>
      <c r="G1822" s="48"/>
    </row>
    <row r="1823" spans="1:7">
      <c r="A1823" s="48"/>
      <c r="B1823" s="48"/>
      <c r="C1823" s="48"/>
      <c r="D1823" s="48"/>
      <c r="E1823" s="48"/>
      <c r="F1823" s="48"/>
      <c r="G1823" s="48"/>
    </row>
    <row r="1824" spans="1:7">
      <c r="A1824" s="48"/>
      <c r="B1824" s="48"/>
      <c r="C1824" s="48"/>
      <c r="D1824" s="48"/>
      <c r="E1824" s="48"/>
      <c r="F1824" s="48"/>
      <c r="G1824" s="48"/>
    </row>
    <row r="1825" spans="1:7">
      <c r="A1825" s="48"/>
      <c r="B1825" s="48"/>
      <c r="C1825" s="48"/>
      <c r="D1825" s="48"/>
      <c r="E1825" s="48"/>
      <c r="F1825" s="48"/>
      <c r="G1825" s="48"/>
    </row>
    <row r="1826" spans="1:7">
      <c r="A1826" s="48"/>
      <c r="B1826" s="48"/>
      <c r="C1826" s="48"/>
      <c r="D1826" s="48"/>
      <c r="E1826" s="48"/>
      <c r="F1826" s="48"/>
      <c r="G1826" s="48"/>
    </row>
    <row r="1827" spans="1:7">
      <c r="A1827" s="48"/>
      <c r="B1827" s="48"/>
      <c r="C1827" s="48"/>
      <c r="D1827" s="48"/>
      <c r="E1827" s="48"/>
      <c r="F1827" s="48"/>
      <c r="G1827" s="48"/>
    </row>
    <row r="1828" spans="1:7">
      <c r="A1828" s="48"/>
      <c r="B1828" s="48"/>
      <c r="C1828" s="48"/>
      <c r="D1828" s="48"/>
      <c r="E1828" s="48"/>
      <c r="F1828" s="48"/>
      <c r="G1828" s="48"/>
    </row>
    <row r="1829" spans="1:7">
      <c r="A1829" s="48"/>
      <c r="B1829" s="48"/>
      <c r="C1829" s="48"/>
      <c r="D1829" s="48"/>
      <c r="E1829" s="48"/>
      <c r="F1829" s="48"/>
      <c r="G1829" s="48"/>
    </row>
    <row r="1830" spans="1:7">
      <c r="A1830" s="48"/>
      <c r="B1830" s="48"/>
      <c r="C1830" s="48"/>
      <c r="D1830" s="48"/>
      <c r="E1830" s="48"/>
      <c r="F1830" s="48"/>
      <c r="G1830" s="48"/>
    </row>
    <row r="1831" spans="1:7">
      <c r="A1831" s="48"/>
      <c r="B1831" s="48"/>
      <c r="C1831" s="48"/>
      <c r="D1831" s="48"/>
      <c r="E1831" s="48"/>
      <c r="F1831" s="48"/>
      <c r="G1831" s="48"/>
    </row>
    <row r="1832" spans="1:7">
      <c r="A1832" s="48"/>
      <c r="B1832" s="48"/>
      <c r="C1832" s="48"/>
      <c r="D1832" s="48"/>
      <c r="E1832" s="48"/>
      <c r="F1832" s="48"/>
      <c r="G1832" s="48"/>
    </row>
    <row r="1833" spans="1:7">
      <c r="A1833" s="48"/>
      <c r="B1833" s="48"/>
      <c r="C1833" s="48"/>
      <c r="D1833" s="48"/>
      <c r="E1833" s="48"/>
      <c r="F1833" s="48"/>
      <c r="G1833" s="48"/>
    </row>
    <row r="1834" spans="1:7">
      <c r="A1834" s="48"/>
      <c r="B1834" s="48"/>
      <c r="C1834" s="48"/>
      <c r="D1834" s="48"/>
      <c r="E1834" s="48"/>
      <c r="F1834" s="48"/>
      <c r="G1834" s="48"/>
    </row>
    <row r="1835" spans="1:7">
      <c r="A1835" s="48"/>
      <c r="B1835" s="48"/>
      <c r="C1835" s="48"/>
      <c r="D1835" s="48"/>
      <c r="E1835" s="48"/>
      <c r="F1835" s="48"/>
      <c r="G1835" s="48"/>
    </row>
    <row r="1836" spans="1:7">
      <c r="A1836" s="48"/>
      <c r="B1836" s="48"/>
      <c r="C1836" s="48"/>
      <c r="D1836" s="48"/>
      <c r="E1836" s="48"/>
      <c r="F1836" s="48"/>
      <c r="G1836" s="48"/>
    </row>
    <row r="1837" spans="1:7">
      <c r="A1837" s="48"/>
      <c r="B1837" s="48"/>
      <c r="C1837" s="48"/>
      <c r="D1837" s="48"/>
      <c r="E1837" s="48"/>
      <c r="F1837" s="48"/>
      <c r="G1837" s="48"/>
    </row>
    <row r="1838" spans="1:7">
      <c r="A1838" s="48"/>
      <c r="B1838" s="48"/>
      <c r="C1838" s="48"/>
      <c r="D1838" s="48"/>
      <c r="E1838" s="48"/>
      <c r="F1838" s="48"/>
      <c r="G1838" s="48"/>
    </row>
    <row r="1839" spans="1:7">
      <c r="A1839" s="48"/>
      <c r="B1839" s="48"/>
      <c r="C1839" s="48"/>
      <c r="D1839" s="48"/>
      <c r="E1839" s="48"/>
      <c r="F1839" s="48"/>
      <c r="G1839" s="48"/>
    </row>
    <row r="1840" spans="1:7">
      <c r="A1840" s="48"/>
      <c r="B1840" s="48"/>
      <c r="C1840" s="48"/>
      <c r="D1840" s="48"/>
      <c r="E1840" s="48"/>
      <c r="F1840" s="48"/>
      <c r="G1840" s="48"/>
    </row>
    <row r="1841" spans="1:7">
      <c r="A1841" s="48"/>
      <c r="B1841" s="48"/>
      <c r="C1841" s="48"/>
      <c r="D1841" s="48"/>
      <c r="E1841" s="48"/>
      <c r="F1841" s="48"/>
      <c r="G1841" s="48"/>
    </row>
    <row r="1842" spans="1:7">
      <c r="A1842" s="48"/>
      <c r="B1842" s="48"/>
      <c r="C1842" s="48"/>
      <c r="D1842" s="48"/>
      <c r="E1842" s="48"/>
      <c r="F1842" s="48"/>
      <c r="G1842" s="48"/>
    </row>
    <row r="1843" spans="1:7">
      <c r="A1843" s="48"/>
      <c r="B1843" s="48"/>
      <c r="C1843" s="48"/>
      <c r="D1843" s="48"/>
      <c r="E1843" s="48"/>
      <c r="F1843" s="48"/>
      <c r="G1843" s="48"/>
    </row>
    <row r="1844" spans="1:7">
      <c r="A1844" s="48"/>
      <c r="B1844" s="48"/>
      <c r="C1844" s="48"/>
      <c r="D1844" s="48"/>
      <c r="E1844" s="48"/>
      <c r="F1844" s="48"/>
      <c r="G1844" s="48"/>
    </row>
    <row r="1845" spans="1:7">
      <c r="A1845" s="48"/>
      <c r="B1845" s="48"/>
      <c r="C1845" s="48"/>
      <c r="D1845" s="48"/>
      <c r="E1845" s="48"/>
      <c r="F1845" s="48"/>
      <c r="G1845" s="48"/>
    </row>
    <row r="1846" spans="1:7">
      <c r="A1846" s="48"/>
      <c r="B1846" s="48"/>
      <c r="C1846" s="48"/>
      <c r="D1846" s="48"/>
      <c r="E1846" s="48"/>
      <c r="F1846" s="48"/>
      <c r="G1846" s="48"/>
    </row>
    <row r="1847" spans="1:7">
      <c r="A1847" s="48"/>
      <c r="B1847" s="48"/>
      <c r="C1847" s="48"/>
      <c r="D1847" s="48"/>
      <c r="E1847" s="48"/>
      <c r="F1847" s="48"/>
      <c r="G1847" s="48"/>
    </row>
    <row r="1848" spans="1:7">
      <c r="A1848" s="48"/>
      <c r="B1848" s="48"/>
      <c r="C1848" s="48"/>
      <c r="D1848" s="48"/>
      <c r="E1848" s="48"/>
      <c r="F1848" s="48"/>
      <c r="G1848" s="48"/>
    </row>
    <row r="1849" spans="1:7">
      <c r="A1849" s="48"/>
      <c r="B1849" s="48"/>
      <c r="C1849" s="48"/>
      <c r="D1849" s="48"/>
      <c r="E1849" s="48"/>
      <c r="F1849" s="48"/>
      <c r="G1849" s="48"/>
    </row>
    <row r="1850" spans="1:7">
      <c r="A1850" s="48"/>
      <c r="B1850" s="48"/>
      <c r="C1850" s="48"/>
      <c r="D1850" s="48"/>
      <c r="E1850" s="48"/>
      <c r="F1850" s="48"/>
      <c r="G1850" s="48"/>
    </row>
    <row r="1851" spans="1:7">
      <c r="A1851" s="48"/>
      <c r="B1851" s="48"/>
      <c r="C1851" s="48"/>
      <c r="D1851" s="48"/>
      <c r="E1851" s="48"/>
      <c r="F1851" s="48"/>
      <c r="G1851" s="48"/>
    </row>
    <row r="1852" spans="1:7">
      <c r="A1852" s="48"/>
      <c r="B1852" s="48"/>
      <c r="C1852" s="48"/>
      <c r="D1852" s="48"/>
      <c r="E1852" s="48"/>
      <c r="F1852" s="48"/>
      <c r="G1852" s="48"/>
    </row>
    <row r="1853" spans="1:7">
      <c r="A1853" s="48"/>
      <c r="B1853" s="48"/>
      <c r="C1853" s="48"/>
      <c r="D1853" s="48"/>
      <c r="E1853" s="48"/>
      <c r="F1853" s="48"/>
      <c r="G1853" s="48"/>
    </row>
    <row r="1854" spans="1:7">
      <c r="A1854" s="48"/>
      <c r="B1854" s="48"/>
      <c r="C1854" s="48"/>
      <c r="D1854" s="48"/>
      <c r="E1854" s="48"/>
      <c r="F1854" s="48"/>
      <c r="G1854" s="48"/>
    </row>
    <row r="1855" spans="1:7">
      <c r="A1855" s="48"/>
      <c r="B1855" s="48"/>
      <c r="C1855" s="48"/>
      <c r="D1855" s="48"/>
      <c r="E1855" s="48"/>
      <c r="F1855" s="48"/>
      <c r="G1855" s="48"/>
    </row>
    <row r="1856" spans="1:7">
      <c r="A1856" s="48"/>
      <c r="B1856" s="48"/>
      <c r="C1856" s="48"/>
      <c r="D1856" s="48"/>
      <c r="E1856" s="48"/>
      <c r="F1856" s="48"/>
      <c r="G1856" s="48"/>
    </row>
    <row r="1857" spans="1:7">
      <c r="A1857" s="48"/>
      <c r="B1857" s="48"/>
      <c r="C1857" s="48"/>
      <c r="D1857" s="48"/>
      <c r="E1857" s="48"/>
      <c r="F1857" s="48"/>
      <c r="G1857" s="48"/>
    </row>
    <row r="1858" spans="1:7">
      <c r="A1858" s="48"/>
      <c r="B1858" s="48"/>
      <c r="C1858" s="48"/>
      <c r="D1858" s="48"/>
      <c r="E1858" s="48"/>
      <c r="F1858" s="48"/>
      <c r="G1858" s="48"/>
    </row>
    <row r="1859" spans="1:7">
      <c r="A1859" s="48"/>
      <c r="B1859" s="48"/>
      <c r="C1859" s="48"/>
      <c r="D1859" s="48"/>
      <c r="E1859" s="48"/>
      <c r="F1859" s="48"/>
      <c r="G1859" s="48"/>
    </row>
    <row r="1860" spans="1:7">
      <c r="A1860" s="48"/>
      <c r="B1860" s="48"/>
      <c r="C1860" s="48"/>
      <c r="D1860" s="48"/>
      <c r="E1860" s="48"/>
      <c r="F1860" s="48"/>
      <c r="G1860" s="48"/>
    </row>
    <row r="1861" spans="1:7">
      <c r="A1861" s="48"/>
      <c r="B1861" s="48"/>
      <c r="C1861" s="48"/>
      <c r="D1861" s="48"/>
      <c r="E1861" s="48"/>
      <c r="F1861" s="48"/>
      <c r="G1861" s="48"/>
    </row>
    <row r="1862" spans="1:7">
      <c r="A1862" s="48"/>
      <c r="B1862" s="48"/>
      <c r="C1862" s="48"/>
      <c r="D1862" s="48"/>
      <c r="E1862" s="48"/>
      <c r="F1862" s="48"/>
      <c r="G1862" s="48"/>
    </row>
    <row r="1863" spans="1:7">
      <c r="A1863" s="48"/>
      <c r="B1863" s="48"/>
      <c r="C1863" s="48"/>
      <c r="D1863" s="48"/>
      <c r="E1863" s="48"/>
      <c r="F1863" s="48"/>
      <c r="G1863" s="48"/>
    </row>
    <row r="1864" spans="1:7">
      <c r="A1864" s="48"/>
      <c r="B1864" s="48"/>
      <c r="C1864" s="48"/>
      <c r="D1864" s="48"/>
      <c r="E1864" s="48"/>
      <c r="F1864" s="48"/>
      <c r="G1864" s="48"/>
    </row>
    <row r="1865" spans="1:7">
      <c r="A1865" s="48"/>
      <c r="B1865" s="48"/>
      <c r="C1865" s="48"/>
      <c r="D1865" s="48"/>
      <c r="E1865" s="48"/>
      <c r="F1865" s="48"/>
      <c r="G1865" s="48"/>
    </row>
    <row r="1866" spans="1:7">
      <c r="A1866" s="48"/>
      <c r="B1866" s="48"/>
      <c r="C1866" s="48"/>
      <c r="D1866" s="48"/>
      <c r="E1866" s="48"/>
      <c r="F1866" s="48"/>
      <c r="G1866" s="48"/>
    </row>
    <row r="1867" spans="1:7">
      <c r="A1867" s="48"/>
      <c r="B1867" s="48"/>
      <c r="C1867" s="48"/>
      <c r="D1867" s="48"/>
      <c r="E1867" s="48"/>
      <c r="F1867" s="48"/>
      <c r="G1867" s="48"/>
    </row>
    <row r="1868" spans="1:7">
      <c r="A1868" s="48"/>
      <c r="B1868" s="48"/>
      <c r="C1868" s="48"/>
      <c r="D1868" s="48"/>
      <c r="E1868" s="48"/>
      <c r="F1868" s="48"/>
      <c r="G1868" s="48"/>
    </row>
    <row r="1869" spans="1:7">
      <c r="A1869" s="48"/>
      <c r="B1869" s="48"/>
      <c r="C1869" s="48"/>
      <c r="D1869" s="48"/>
      <c r="E1869" s="48"/>
      <c r="F1869" s="48"/>
      <c r="G1869" s="48"/>
    </row>
    <row r="1870" spans="1:7">
      <c r="A1870" s="48"/>
      <c r="B1870" s="48"/>
      <c r="C1870" s="48"/>
      <c r="D1870" s="48"/>
      <c r="E1870" s="48"/>
      <c r="F1870" s="48"/>
      <c r="G1870" s="48"/>
    </row>
    <row r="1871" spans="1:7">
      <c r="A1871" s="48"/>
      <c r="B1871" s="48"/>
      <c r="C1871" s="48"/>
      <c r="D1871" s="48"/>
      <c r="E1871" s="48"/>
      <c r="F1871" s="48"/>
      <c r="G1871" s="48"/>
    </row>
    <row r="1872" spans="1:7">
      <c r="A1872" s="48"/>
      <c r="B1872" s="48"/>
      <c r="C1872" s="48"/>
      <c r="D1872" s="48"/>
      <c r="E1872" s="48"/>
      <c r="F1872" s="48"/>
      <c r="G1872" s="48"/>
    </row>
    <row r="1873" spans="1:7">
      <c r="A1873" s="48"/>
      <c r="B1873" s="48"/>
      <c r="C1873" s="48"/>
      <c r="D1873" s="48"/>
      <c r="E1873" s="48"/>
      <c r="F1873" s="48"/>
      <c r="G1873" s="48"/>
    </row>
    <row r="1874" spans="1:7">
      <c r="A1874" s="48"/>
      <c r="B1874" s="48"/>
      <c r="C1874" s="48"/>
      <c r="D1874" s="48"/>
      <c r="E1874" s="48"/>
      <c r="F1874" s="48"/>
      <c r="G1874" s="48"/>
    </row>
    <row r="1875" spans="1:7">
      <c r="A1875" s="48"/>
      <c r="B1875" s="48"/>
      <c r="C1875" s="48"/>
      <c r="D1875" s="48"/>
      <c r="E1875" s="48"/>
      <c r="F1875" s="48"/>
      <c r="G1875" s="48"/>
    </row>
    <row r="1876" spans="1:7">
      <c r="A1876" s="48"/>
      <c r="B1876" s="48"/>
      <c r="C1876" s="48"/>
      <c r="D1876" s="48"/>
      <c r="E1876" s="48"/>
      <c r="F1876" s="48"/>
      <c r="G1876" s="48"/>
    </row>
    <row r="1877" spans="1:7">
      <c r="A1877" s="48"/>
      <c r="B1877" s="48"/>
      <c r="C1877" s="48"/>
      <c r="D1877" s="48"/>
      <c r="E1877" s="48"/>
      <c r="F1877" s="48"/>
      <c r="G1877" s="48"/>
    </row>
    <row r="1878" spans="1:7">
      <c r="A1878" s="48"/>
      <c r="B1878" s="48"/>
      <c r="C1878" s="48"/>
      <c r="D1878" s="48"/>
      <c r="E1878" s="48"/>
      <c r="F1878" s="48"/>
      <c r="G1878" s="48"/>
    </row>
    <row r="1879" spans="1:7">
      <c r="A1879" s="48"/>
      <c r="B1879" s="48"/>
      <c r="C1879" s="48"/>
      <c r="D1879" s="48"/>
      <c r="E1879" s="48"/>
      <c r="F1879" s="48"/>
      <c r="G1879" s="48"/>
    </row>
    <row r="1880" spans="1:7">
      <c r="A1880" s="48"/>
      <c r="B1880" s="48"/>
      <c r="C1880" s="48"/>
      <c r="D1880" s="48"/>
      <c r="E1880" s="48"/>
      <c r="F1880" s="48"/>
      <c r="G1880" s="48"/>
    </row>
    <row r="1881" spans="1:7">
      <c r="A1881" s="48"/>
      <c r="B1881" s="48"/>
      <c r="C1881" s="48"/>
      <c r="D1881" s="48"/>
      <c r="E1881" s="48"/>
      <c r="F1881" s="48"/>
      <c r="G1881" s="48"/>
    </row>
    <row r="1882" spans="1:7">
      <c r="A1882" s="48"/>
      <c r="B1882" s="48"/>
      <c r="C1882" s="48"/>
      <c r="D1882" s="48"/>
      <c r="E1882" s="48"/>
      <c r="F1882" s="48"/>
      <c r="G1882" s="48"/>
    </row>
    <row r="1883" spans="1:7">
      <c r="A1883" s="48"/>
      <c r="B1883" s="48"/>
      <c r="C1883" s="48"/>
      <c r="D1883" s="48"/>
      <c r="E1883" s="48"/>
      <c r="F1883" s="48"/>
      <c r="G1883" s="48"/>
    </row>
    <row r="1884" spans="1:7">
      <c r="A1884" s="48"/>
      <c r="B1884" s="48"/>
      <c r="C1884" s="48"/>
      <c r="D1884" s="48"/>
      <c r="E1884" s="48"/>
      <c r="F1884" s="48"/>
      <c r="G1884" s="48"/>
    </row>
    <row r="1885" spans="1:7">
      <c r="A1885" s="48"/>
      <c r="B1885" s="48"/>
      <c r="C1885" s="48"/>
      <c r="D1885" s="48"/>
      <c r="E1885" s="48"/>
      <c r="F1885" s="48"/>
      <c r="G1885" s="48"/>
    </row>
    <row r="1886" spans="1:7">
      <c r="A1886" s="48"/>
      <c r="B1886" s="48"/>
      <c r="C1886" s="48"/>
      <c r="D1886" s="48"/>
      <c r="E1886" s="48"/>
      <c r="F1886" s="48"/>
      <c r="G1886" s="48"/>
    </row>
    <row r="1887" spans="1:7">
      <c r="A1887" s="48"/>
      <c r="B1887" s="48"/>
      <c r="C1887" s="48"/>
      <c r="D1887" s="48"/>
      <c r="E1887" s="48"/>
      <c r="F1887" s="48"/>
      <c r="G1887" s="48"/>
    </row>
    <row r="1888" spans="1:7">
      <c r="A1888" s="48"/>
      <c r="B1888" s="48"/>
      <c r="C1888" s="48"/>
      <c r="D1888" s="48"/>
      <c r="E1888" s="48"/>
      <c r="F1888" s="48"/>
      <c r="G1888" s="48"/>
    </row>
    <row r="1889" spans="1:7">
      <c r="A1889" s="48"/>
      <c r="B1889" s="48"/>
      <c r="C1889" s="48"/>
      <c r="D1889" s="48"/>
      <c r="E1889" s="48"/>
      <c r="F1889" s="48"/>
      <c r="G1889" s="48"/>
    </row>
    <row r="1890" spans="1:7">
      <c r="A1890" s="48"/>
      <c r="B1890" s="48"/>
      <c r="C1890" s="48"/>
      <c r="D1890" s="48"/>
      <c r="E1890" s="48"/>
      <c r="F1890" s="48"/>
      <c r="G1890" s="48"/>
    </row>
    <row r="1891" spans="1:7">
      <c r="A1891" s="48"/>
      <c r="B1891" s="48"/>
      <c r="C1891" s="48"/>
      <c r="D1891" s="48"/>
      <c r="E1891" s="48"/>
      <c r="F1891" s="48"/>
      <c r="G1891" s="48"/>
    </row>
    <row r="1892" spans="1:7">
      <c r="A1892" s="48"/>
      <c r="B1892" s="48"/>
      <c r="C1892" s="48"/>
      <c r="D1892" s="48"/>
      <c r="E1892" s="48"/>
      <c r="F1892" s="48"/>
      <c r="G1892" s="48"/>
    </row>
    <row r="1893" spans="1:7">
      <c r="A1893" s="48"/>
      <c r="B1893" s="48"/>
      <c r="C1893" s="48"/>
      <c r="D1893" s="48"/>
      <c r="E1893" s="48"/>
      <c r="F1893" s="48"/>
      <c r="G1893" s="48"/>
    </row>
    <row r="1894" spans="1:7">
      <c r="A1894" s="48"/>
      <c r="B1894" s="48"/>
      <c r="C1894" s="48"/>
      <c r="D1894" s="48"/>
      <c r="E1894" s="48"/>
      <c r="F1894" s="48"/>
      <c r="G1894" s="48"/>
    </row>
    <row r="1895" spans="1:7">
      <c r="A1895" s="48"/>
      <c r="B1895" s="48"/>
      <c r="C1895" s="48"/>
      <c r="D1895" s="48"/>
      <c r="E1895" s="48"/>
      <c r="F1895" s="48"/>
      <c r="G1895" s="48"/>
    </row>
    <row r="1896" spans="1:7">
      <c r="A1896" s="48"/>
      <c r="B1896" s="48"/>
      <c r="C1896" s="48"/>
      <c r="D1896" s="48"/>
      <c r="E1896" s="48"/>
      <c r="F1896" s="48"/>
      <c r="G1896" s="48"/>
    </row>
    <row r="1897" spans="1:7">
      <c r="A1897" s="48"/>
      <c r="B1897" s="48"/>
      <c r="C1897" s="48"/>
      <c r="D1897" s="48"/>
      <c r="E1897" s="48"/>
      <c r="F1897" s="48"/>
      <c r="G1897" s="48"/>
    </row>
    <row r="1898" spans="1:7">
      <c r="A1898" s="48"/>
      <c r="B1898" s="48"/>
      <c r="C1898" s="48"/>
      <c r="D1898" s="48"/>
      <c r="E1898" s="48"/>
      <c r="F1898" s="48"/>
      <c r="G1898" s="48"/>
    </row>
    <row r="1899" spans="1:7">
      <c r="A1899" s="48"/>
      <c r="B1899" s="48"/>
      <c r="C1899" s="48"/>
      <c r="D1899" s="48"/>
      <c r="E1899" s="48"/>
      <c r="F1899" s="48"/>
      <c r="G1899" s="48"/>
    </row>
    <row r="1900" spans="1:7">
      <c r="A1900" s="48"/>
      <c r="B1900" s="48"/>
      <c r="C1900" s="48"/>
      <c r="D1900" s="48"/>
      <c r="E1900" s="48"/>
      <c r="F1900" s="48"/>
      <c r="G1900" s="48"/>
    </row>
    <row r="1901" spans="1:7">
      <c r="A1901" s="48"/>
      <c r="B1901" s="48"/>
      <c r="C1901" s="48"/>
      <c r="D1901" s="48"/>
      <c r="E1901" s="48"/>
      <c r="F1901" s="48"/>
      <c r="G1901" s="48"/>
    </row>
    <row r="1902" spans="1:7">
      <c r="A1902" s="48"/>
      <c r="B1902" s="48"/>
      <c r="C1902" s="48"/>
      <c r="D1902" s="48"/>
      <c r="E1902" s="48"/>
      <c r="F1902" s="48"/>
      <c r="G1902" s="48"/>
    </row>
    <row r="1903" spans="1:7">
      <c r="A1903" s="48"/>
      <c r="B1903" s="48"/>
      <c r="C1903" s="48"/>
      <c r="D1903" s="48"/>
      <c r="E1903" s="48"/>
      <c r="F1903" s="48"/>
      <c r="G1903" s="48"/>
    </row>
    <row r="1904" spans="1:7">
      <c r="A1904" s="48"/>
      <c r="B1904" s="48"/>
      <c r="C1904" s="48"/>
      <c r="D1904" s="48"/>
      <c r="E1904" s="48"/>
      <c r="F1904" s="48"/>
      <c r="G1904" s="48"/>
    </row>
    <row r="1905" spans="1:7">
      <c r="A1905" s="48"/>
      <c r="B1905" s="48"/>
      <c r="C1905" s="48"/>
      <c r="D1905" s="48"/>
      <c r="E1905" s="48"/>
      <c r="F1905" s="48"/>
      <c r="G1905" s="48"/>
    </row>
    <row r="1906" spans="1:7">
      <c r="A1906" s="48"/>
      <c r="B1906" s="48"/>
      <c r="C1906" s="48"/>
      <c r="D1906" s="48"/>
      <c r="E1906" s="48"/>
      <c r="F1906" s="48"/>
      <c r="G1906" s="48"/>
    </row>
    <row r="1907" spans="1:7">
      <c r="A1907" s="48"/>
      <c r="B1907" s="48"/>
      <c r="C1907" s="48"/>
      <c r="D1907" s="48"/>
      <c r="E1907" s="48"/>
      <c r="F1907" s="48"/>
      <c r="G1907" s="48"/>
    </row>
    <row r="1908" spans="1:7">
      <c r="A1908" s="48"/>
      <c r="B1908" s="48"/>
      <c r="C1908" s="48"/>
      <c r="D1908" s="48"/>
      <c r="E1908" s="48"/>
      <c r="F1908" s="48"/>
      <c r="G1908" s="48"/>
    </row>
    <row r="1909" spans="1:7">
      <c r="A1909" s="48"/>
      <c r="B1909" s="48"/>
      <c r="C1909" s="48"/>
      <c r="D1909" s="48"/>
      <c r="E1909" s="48"/>
      <c r="F1909" s="48"/>
      <c r="G1909" s="48"/>
    </row>
    <row r="1910" spans="1:7">
      <c r="A1910" s="48"/>
      <c r="B1910" s="48"/>
      <c r="C1910" s="48"/>
      <c r="D1910" s="48"/>
      <c r="E1910" s="48"/>
      <c r="F1910" s="48"/>
      <c r="G1910" s="48"/>
    </row>
    <row r="1911" spans="1:7">
      <c r="A1911" s="48"/>
      <c r="B1911" s="48"/>
      <c r="C1911" s="48"/>
      <c r="D1911" s="48"/>
      <c r="E1911" s="48"/>
      <c r="F1911" s="48"/>
      <c r="G1911" s="48"/>
    </row>
    <row r="1912" spans="1:7">
      <c r="A1912" s="48"/>
      <c r="B1912" s="48"/>
      <c r="C1912" s="48"/>
      <c r="D1912" s="48"/>
      <c r="E1912" s="48"/>
      <c r="F1912" s="48"/>
      <c r="G1912" s="48"/>
    </row>
    <row r="1913" spans="1:7">
      <c r="A1913" s="48"/>
      <c r="B1913" s="48"/>
      <c r="C1913" s="48"/>
      <c r="D1913" s="48"/>
      <c r="E1913" s="48"/>
      <c r="F1913" s="48"/>
      <c r="G1913" s="48"/>
    </row>
    <row r="1914" spans="1:7">
      <c r="A1914" s="48"/>
      <c r="B1914" s="48"/>
      <c r="C1914" s="48"/>
      <c r="D1914" s="48"/>
      <c r="E1914" s="48"/>
      <c r="F1914" s="48"/>
      <c r="G1914" s="48"/>
    </row>
    <row r="1915" spans="1:7">
      <c r="A1915" s="48"/>
      <c r="B1915" s="48"/>
      <c r="C1915" s="48"/>
      <c r="D1915" s="48"/>
      <c r="E1915" s="48"/>
      <c r="F1915" s="48"/>
      <c r="G1915" s="48"/>
    </row>
    <row r="1916" spans="1:7">
      <c r="A1916" s="48"/>
      <c r="B1916" s="48"/>
      <c r="C1916" s="48"/>
      <c r="D1916" s="48"/>
      <c r="E1916" s="48"/>
      <c r="F1916" s="48"/>
      <c r="G1916" s="48"/>
    </row>
    <row r="1917" spans="1:7">
      <c r="A1917" s="48"/>
      <c r="B1917" s="48"/>
      <c r="C1917" s="48"/>
      <c r="D1917" s="48"/>
      <c r="E1917" s="48"/>
      <c r="F1917" s="48"/>
      <c r="G1917" s="48"/>
    </row>
    <row r="1918" spans="1:7">
      <c r="A1918" s="48"/>
      <c r="B1918" s="48"/>
      <c r="C1918" s="48"/>
      <c r="D1918" s="48"/>
      <c r="E1918" s="48"/>
      <c r="F1918" s="48"/>
      <c r="G1918" s="48"/>
    </row>
    <row r="1919" spans="1:7">
      <c r="A1919" s="48"/>
      <c r="B1919" s="48"/>
      <c r="C1919" s="48"/>
      <c r="D1919" s="48"/>
      <c r="E1919" s="48"/>
      <c r="F1919" s="48"/>
      <c r="G1919" s="48"/>
    </row>
    <row r="1920" spans="1:7">
      <c r="A1920" s="48"/>
      <c r="B1920" s="48"/>
      <c r="C1920" s="48"/>
      <c r="D1920" s="48"/>
      <c r="E1920" s="48"/>
      <c r="F1920" s="48"/>
      <c r="G1920" s="48"/>
    </row>
    <row r="1921" spans="1:7">
      <c r="A1921" s="48"/>
      <c r="B1921" s="48"/>
      <c r="C1921" s="48"/>
      <c r="D1921" s="48"/>
      <c r="E1921" s="48"/>
      <c r="F1921" s="48"/>
      <c r="G1921" s="48"/>
    </row>
    <row r="1922" spans="1:7">
      <c r="A1922" s="48"/>
      <c r="B1922" s="48"/>
      <c r="C1922" s="48"/>
      <c r="D1922" s="48"/>
      <c r="E1922" s="48"/>
      <c r="F1922" s="48"/>
      <c r="G1922" s="48"/>
    </row>
    <row r="1923" spans="1:7">
      <c r="A1923" s="48"/>
      <c r="B1923" s="48"/>
      <c r="C1923" s="48"/>
      <c r="D1923" s="48"/>
      <c r="E1923" s="48"/>
      <c r="F1923" s="48"/>
      <c r="G1923" s="48"/>
    </row>
    <row r="1924" spans="1:7">
      <c r="A1924" s="48"/>
      <c r="B1924" s="48"/>
      <c r="C1924" s="48"/>
      <c r="D1924" s="48"/>
      <c r="E1924" s="48"/>
      <c r="F1924" s="48"/>
      <c r="G1924" s="48"/>
    </row>
    <row r="1925" spans="1:7">
      <c r="A1925" s="48"/>
      <c r="B1925" s="48"/>
      <c r="C1925" s="48"/>
      <c r="D1925" s="48"/>
      <c r="E1925" s="48"/>
      <c r="F1925" s="48"/>
      <c r="G1925" s="48"/>
    </row>
    <row r="1926" spans="1:7">
      <c r="A1926" s="48"/>
      <c r="B1926" s="48"/>
      <c r="C1926" s="48"/>
      <c r="D1926" s="48"/>
      <c r="E1926" s="48"/>
      <c r="F1926" s="48"/>
      <c r="G1926" s="48"/>
    </row>
    <row r="1927" spans="1:7">
      <c r="A1927" s="48"/>
      <c r="B1927" s="48"/>
      <c r="C1927" s="48"/>
      <c r="D1927" s="48"/>
      <c r="E1927" s="48"/>
      <c r="F1927" s="48"/>
      <c r="G1927" s="48"/>
    </row>
    <row r="1928" spans="1:7">
      <c r="A1928" s="48"/>
      <c r="B1928" s="48"/>
      <c r="C1928" s="48"/>
      <c r="D1928" s="48"/>
      <c r="E1928" s="48"/>
      <c r="F1928" s="48"/>
      <c r="G1928" s="48"/>
    </row>
    <row r="1929" spans="1:7">
      <c r="A1929" s="48"/>
      <c r="B1929" s="48"/>
      <c r="C1929" s="48"/>
      <c r="D1929" s="48"/>
      <c r="E1929" s="48"/>
      <c r="F1929" s="48"/>
      <c r="G1929" s="48"/>
    </row>
    <row r="1930" spans="1:7">
      <c r="A1930" s="48"/>
      <c r="B1930" s="48"/>
      <c r="C1930" s="48"/>
      <c r="D1930" s="48"/>
      <c r="E1930" s="48"/>
      <c r="F1930" s="48"/>
      <c r="G1930" s="48"/>
    </row>
    <row r="1931" spans="1:7">
      <c r="A1931" s="48"/>
      <c r="B1931" s="48"/>
      <c r="C1931" s="48"/>
      <c r="D1931" s="48"/>
      <c r="E1931" s="48"/>
      <c r="F1931" s="48"/>
      <c r="G1931" s="48"/>
    </row>
    <row r="1932" spans="1:7">
      <c r="A1932" s="48"/>
      <c r="B1932" s="48"/>
      <c r="C1932" s="48"/>
      <c r="D1932" s="48"/>
      <c r="E1932" s="48"/>
      <c r="F1932" s="48"/>
      <c r="G1932" s="48"/>
    </row>
    <row r="1933" spans="1:7">
      <c r="A1933" s="48"/>
      <c r="B1933" s="48"/>
      <c r="C1933" s="48"/>
      <c r="D1933" s="48"/>
      <c r="E1933" s="48"/>
      <c r="F1933" s="48"/>
      <c r="G1933" s="48"/>
    </row>
    <row r="1934" spans="1:7">
      <c r="A1934" s="48"/>
      <c r="B1934" s="48"/>
      <c r="C1934" s="48"/>
      <c r="D1934" s="48"/>
      <c r="E1934" s="48"/>
      <c r="F1934" s="48"/>
      <c r="G1934" s="48"/>
    </row>
    <row r="1935" spans="1:7">
      <c r="A1935" s="48"/>
      <c r="B1935" s="48"/>
      <c r="C1935" s="48"/>
      <c r="D1935" s="48"/>
      <c r="E1935" s="48"/>
      <c r="F1935" s="48"/>
      <c r="G1935" s="48"/>
    </row>
    <row r="1936" spans="1:7">
      <c r="A1936" s="48"/>
      <c r="B1936" s="48"/>
      <c r="C1936" s="48"/>
      <c r="D1936" s="48"/>
      <c r="E1936" s="48"/>
      <c r="F1936" s="48"/>
      <c r="G1936" s="48"/>
    </row>
    <row r="1937" spans="1:7">
      <c r="A1937" s="48"/>
      <c r="B1937" s="48"/>
      <c r="C1937" s="48"/>
      <c r="D1937" s="48"/>
      <c r="E1937" s="48"/>
      <c r="F1937" s="48"/>
      <c r="G1937" s="48"/>
    </row>
    <row r="1938" spans="1:7">
      <c r="A1938" s="48"/>
      <c r="B1938" s="48"/>
      <c r="C1938" s="48"/>
      <c r="D1938" s="48"/>
      <c r="E1938" s="48"/>
      <c r="F1938" s="48"/>
      <c r="G1938" s="48"/>
    </row>
    <row r="1939" spans="1:7">
      <c r="A1939" s="48"/>
      <c r="B1939" s="48"/>
      <c r="C1939" s="48"/>
      <c r="D1939" s="48"/>
      <c r="E1939" s="48"/>
      <c r="F1939" s="48"/>
      <c r="G1939" s="48"/>
    </row>
    <row r="1940" spans="1:7">
      <c r="A1940" s="48"/>
      <c r="B1940" s="48"/>
      <c r="C1940" s="48"/>
      <c r="D1940" s="48"/>
      <c r="E1940" s="48"/>
      <c r="F1940" s="48"/>
      <c r="G1940" s="48"/>
    </row>
    <row r="1941" spans="1:7">
      <c r="A1941" s="48"/>
      <c r="B1941" s="48"/>
      <c r="C1941" s="48"/>
      <c r="D1941" s="48"/>
      <c r="E1941" s="48"/>
      <c r="F1941" s="48"/>
      <c r="G1941" s="48"/>
    </row>
    <row r="1942" spans="1:7">
      <c r="A1942" s="48"/>
      <c r="B1942" s="48"/>
      <c r="C1942" s="48"/>
      <c r="D1942" s="48"/>
      <c r="E1942" s="48"/>
      <c r="F1942" s="48"/>
      <c r="G1942" s="48"/>
    </row>
    <row r="1943" spans="1:7">
      <c r="A1943" s="48"/>
      <c r="B1943" s="48"/>
      <c r="C1943" s="48"/>
      <c r="D1943" s="48"/>
      <c r="E1943" s="48"/>
      <c r="F1943" s="48"/>
      <c r="G1943" s="48"/>
    </row>
    <row r="1944" spans="1:7">
      <c r="A1944" s="48"/>
      <c r="B1944" s="48"/>
      <c r="C1944" s="48"/>
      <c r="D1944" s="48"/>
      <c r="E1944" s="48"/>
      <c r="F1944" s="48"/>
      <c r="G1944" s="48"/>
    </row>
    <row r="1945" spans="1:7">
      <c r="A1945" s="48"/>
      <c r="B1945" s="48"/>
      <c r="C1945" s="48"/>
      <c r="D1945" s="48"/>
      <c r="E1945" s="48"/>
      <c r="F1945" s="48"/>
      <c r="G1945" s="48"/>
    </row>
    <row r="1946" spans="1:7">
      <c r="A1946" s="48"/>
      <c r="B1946" s="48"/>
      <c r="C1946" s="48"/>
      <c r="D1946" s="48"/>
      <c r="E1946" s="48"/>
      <c r="F1946" s="48"/>
      <c r="G1946" s="48"/>
    </row>
    <row r="1947" spans="1:7">
      <c r="A1947" s="48"/>
      <c r="B1947" s="48"/>
      <c r="C1947" s="48"/>
      <c r="D1947" s="48"/>
      <c r="E1947" s="48"/>
      <c r="F1947" s="48"/>
      <c r="G1947" s="48"/>
    </row>
    <row r="1948" spans="1:7">
      <c r="A1948" s="48"/>
      <c r="B1948" s="48"/>
      <c r="C1948" s="48"/>
      <c r="D1948" s="48"/>
      <c r="E1948" s="48"/>
      <c r="F1948" s="48"/>
      <c r="G1948" s="48"/>
    </row>
    <row r="1949" spans="1:7">
      <c r="A1949" s="48"/>
      <c r="B1949" s="48"/>
      <c r="C1949" s="48"/>
      <c r="D1949" s="48"/>
      <c r="E1949" s="48"/>
      <c r="F1949" s="48"/>
      <c r="G1949" s="48"/>
    </row>
    <row r="1950" spans="1:7">
      <c r="A1950" s="48"/>
      <c r="B1950" s="48"/>
      <c r="C1950" s="48"/>
      <c r="D1950" s="48"/>
      <c r="E1950" s="48"/>
      <c r="F1950" s="48"/>
      <c r="G1950" s="48"/>
    </row>
    <row r="1951" spans="1:7">
      <c r="A1951" s="48"/>
      <c r="B1951" s="48"/>
      <c r="C1951" s="48"/>
      <c r="D1951" s="48"/>
      <c r="E1951" s="48"/>
      <c r="F1951" s="48"/>
      <c r="G1951" s="48"/>
    </row>
    <row r="1952" spans="1:7">
      <c r="A1952" s="48"/>
      <c r="B1952" s="48"/>
      <c r="C1952" s="48"/>
      <c r="D1952" s="48"/>
      <c r="E1952" s="48"/>
      <c r="F1952" s="48"/>
      <c r="G1952" s="48"/>
    </row>
    <row r="1953" spans="1:7">
      <c r="A1953" s="48"/>
      <c r="B1953" s="48"/>
      <c r="C1953" s="48"/>
      <c r="D1953" s="48"/>
      <c r="E1953" s="48"/>
      <c r="F1953" s="48"/>
      <c r="G1953" s="48"/>
    </row>
    <row r="1954" spans="1:7">
      <c r="A1954" s="48"/>
      <c r="B1954" s="48"/>
      <c r="C1954" s="48"/>
      <c r="D1954" s="48"/>
      <c r="E1954" s="48"/>
      <c r="F1954" s="48"/>
      <c r="G1954" s="48"/>
    </row>
    <row r="1955" spans="1:7">
      <c r="A1955" s="48"/>
      <c r="B1955" s="48"/>
      <c r="C1955" s="48"/>
      <c r="D1955" s="48"/>
      <c r="E1955" s="48"/>
      <c r="F1955" s="48"/>
      <c r="G1955" s="48"/>
    </row>
    <row r="1956" spans="1:7">
      <c r="A1956" s="48"/>
      <c r="B1956" s="48"/>
      <c r="C1956" s="48"/>
      <c r="D1956" s="48"/>
      <c r="E1956" s="48"/>
      <c r="F1956" s="48"/>
      <c r="G1956" s="48"/>
    </row>
    <row r="1957" spans="1:7">
      <c r="A1957" s="48"/>
      <c r="B1957" s="48"/>
      <c r="C1957" s="48"/>
      <c r="D1957" s="48"/>
      <c r="E1957" s="48"/>
      <c r="F1957" s="48"/>
      <c r="G1957" s="48"/>
    </row>
    <row r="1958" spans="1:7">
      <c r="A1958" s="48"/>
      <c r="B1958" s="48"/>
      <c r="C1958" s="48"/>
      <c r="D1958" s="48"/>
      <c r="E1958" s="48"/>
      <c r="F1958" s="48"/>
      <c r="G1958" s="48"/>
    </row>
    <row r="1959" spans="1:7">
      <c r="A1959" s="48"/>
      <c r="B1959" s="48"/>
      <c r="C1959" s="48"/>
      <c r="D1959" s="48"/>
      <c r="E1959" s="48"/>
      <c r="F1959" s="48"/>
      <c r="G1959" s="48"/>
    </row>
    <row r="1960" spans="1:7">
      <c r="A1960" s="48"/>
      <c r="B1960" s="48"/>
      <c r="C1960" s="48"/>
      <c r="D1960" s="48"/>
      <c r="E1960" s="48"/>
      <c r="F1960" s="48"/>
      <c r="G1960" s="48"/>
    </row>
    <row r="1961" spans="1:7">
      <c r="A1961" s="48"/>
      <c r="B1961" s="48"/>
      <c r="C1961" s="48"/>
      <c r="D1961" s="48"/>
      <c r="E1961" s="48"/>
      <c r="F1961" s="48"/>
      <c r="G1961" s="48"/>
    </row>
    <row r="1962" spans="1:7">
      <c r="A1962" s="48"/>
      <c r="B1962" s="48"/>
      <c r="C1962" s="48"/>
      <c r="D1962" s="48"/>
      <c r="E1962" s="48"/>
      <c r="F1962" s="48"/>
      <c r="G1962" s="48"/>
    </row>
    <row r="1963" spans="1:7">
      <c r="A1963" s="48"/>
      <c r="B1963" s="48"/>
      <c r="C1963" s="48"/>
      <c r="D1963" s="48"/>
      <c r="E1963" s="48"/>
      <c r="F1963" s="48"/>
      <c r="G1963" s="48"/>
    </row>
    <row r="1964" spans="1:7">
      <c r="A1964" s="48"/>
      <c r="B1964" s="48"/>
      <c r="C1964" s="48"/>
      <c r="D1964" s="48"/>
      <c r="E1964" s="48"/>
      <c r="F1964" s="48"/>
      <c r="G1964" s="48"/>
    </row>
    <row r="1965" spans="1:7">
      <c r="A1965" s="48"/>
      <c r="B1965" s="48"/>
      <c r="C1965" s="48"/>
      <c r="D1965" s="48"/>
      <c r="E1965" s="48"/>
      <c r="F1965" s="48"/>
      <c r="G1965" s="48"/>
    </row>
    <row r="1966" spans="1:7">
      <c r="A1966" s="48"/>
      <c r="B1966" s="48"/>
      <c r="C1966" s="48"/>
      <c r="D1966" s="48"/>
      <c r="E1966" s="48"/>
      <c r="F1966" s="48"/>
      <c r="G1966" s="48"/>
    </row>
    <row r="1967" spans="1:7">
      <c r="A1967" s="48"/>
      <c r="B1967" s="48"/>
      <c r="C1967" s="48"/>
      <c r="D1967" s="48"/>
      <c r="E1967" s="48"/>
      <c r="F1967" s="48"/>
      <c r="G1967" s="48"/>
    </row>
    <row r="1968" spans="1:7">
      <c r="A1968" s="48"/>
      <c r="B1968" s="48"/>
      <c r="C1968" s="48"/>
      <c r="D1968" s="48"/>
      <c r="E1968" s="48"/>
      <c r="F1968" s="48"/>
      <c r="G1968" s="48"/>
    </row>
    <row r="1969" spans="1:7">
      <c r="A1969" s="48"/>
      <c r="B1969" s="48"/>
      <c r="C1969" s="48"/>
      <c r="D1969" s="48"/>
      <c r="E1969" s="48"/>
      <c r="F1969" s="48"/>
      <c r="G1969" s="48"/>
    </row>
    <row r="1970" spans="1:7">
      <c r="A1970" s="48"/>
      <c r="B1970" s="48"/>
      <c r="C1970" s="48"/>
      <c r="D1970" s="48"/>
      <c r="E1970" s="48"/>
      <c r="F1970" s="48"/>
      <c r="G1970" s="48"/>
    </row>
    <row r="1971" spans="1:7">
      <c r="A1971" s="48"/>
      <c r="B1971" s="48"/>
      <c r="C1971" s="48"/>
      <c r="D1971" s="48"/>
      <c r="E1971" s="48"/>
      <c r="F1971" s="48"/>
      <c r="G1971" s="48"/>
    </row>
    <row r="1972" spans="1:7">
      <c r="A1972" s="48"/>
      <c r="B1972" s="48"/>
      <c r="C1972" s="48"/>
      <c r="D1972" s="48"/>
      <c r="E1972" s="48"/>
      <c r="F1972" s="48"/>
      <c r="G1972" s="48"/>
    </row>
    <row r="1973" spans="1:7">
      <c r="A1973" s="48"/>
      <c r="B1973" s="48"/>
      <c r="C1973" s="48"/>
      <c r="D1973" s="48"/>
      <c r="E1973" s="48"/>
      <c r="F1973" s="48"/>
      <c r="G1973" s="48"/>
    </row>
    <row r="1974" spans="1:7">
      <c r="A1974" s="48"/>
      <c r="B1974" s="48"/>
      <c r="C1974" s="48"/>
      <c r="D1974" s="48"/>
      <c r="E1974" s="48"/>
      <c r="F1974" s="48"/>
      <c r="G1974" s="48"/>
    </row>
    <row r="1975" spans="1:7">
      <c r="A1975" s="48"/>
      <c r="B1975" s="48"/>
      <c r="C1975" s="48"/>
      <c r="D1975" s="48"/>
      <c r="E1975" s="48"/>
      <c r="F1975" s="48"/>
      <c r="G1975" s="48"/>
    </row>
    <row r="1976" spans="1:7">
      <c r="A1976" s="48"/>
      <c r="B1976" s="48"/>
      <c r="C1976" s="48"/>
      <c r="D1976" s="48"/>
      <c r="E1976" s="48"/>
      <c r="F1976" s="48"/>
      <c r="G1976" s="48"/>
    </row>
    <row r="1977" spans="1:7">
      <c r="A1977" s="48"/>
      <c r="B1977" s="48"/>
      <c r="C1977" s="48"/>
      <c r="D1977" s="48"/>
      <c r="E1977" s="48"/>
      <c r="F1977" s="48"/>
      <c r="G1977" s="48"/>
    </row>
    <row r="1978" spans="1:7">
      <c r="A1978" s="48"/>
      <c r="B1978" s="48"/>
      <c r="C1978" s="48"/>
      <c r="D1978" s="48"/>
      <c r="E1978" s="48"/>
      <c r="F1978" s="48"/>
      <c r="G1978" s="48"/>
    </row>
    <row r="1979" spans="1:7">
      <c r="A1979" s="48"/>
      <c r="B1979" s="48"/>
      <c r="C1979" s="48"/>
      <c r="D1979" s="48"/>
      <c r="E1979" s="48"/>
      <c r="F1979" s="48"/>
      <c r="G1979" s="48"/>
    </row>
    <row r="1980" spans="1:7">
      <c r="A1980" s="48"/>
      <c r="B1980" s="48"/>
      <c r="C1980" s="48"/>
      <c r="D1980" s="48"/>
      <c r="E1980" s="48"/>
      <c r="F1980" s="48"/>
      <c r="G1980" s="48"/>
    </row>
    <row r="1981" spans="1:7">
      <c r="A1981" s="48"/>
      <c r="B1981" s="48"/>
      <c r="C1981" s="48"/>
      <c r="D1981" s="48"/>
      <c r="E1981" s="48"/>
      <c r="F1981" s="48"/>
      <c r="G1981" s="48"/>
    </row>
    <row r="1982" spans="1:7">
      <c r="A1982" s="48"/>
      <c r="B1982" s="48"/>
      <c r="C1982" s="48"/>
      <c r="D1982" s="48"/>
      <c r="E1982" s="48"/>
      <c r="F1982" s="48"/>
      <c r="G1982" s="48"/>
    </row>
    <row r="1983" spans="1:7">
      <c r="A1983" s="48"/>
      <c r="B1983" s="48"/>
      <c r="C1983" s="48"/>
      <c r="D1983" s="48"/>
      <c r="E1983" s="48"/>
      <c r="F1983" s="48"/>
      <c r="G1983" s="48"/>
    </row>
    <row r="1984" spans="1:7">
      <c r="A1984" s="48"/>
      <c r="B1984" s="48"/>
      <c r="C1984" s="48"/>
      <c r="D1984" s="48"/>
      <c r="E1984" s="48"/>
      <c r="F1984" s="48"/>
      <c r="G1984" s="48"/>
    </row>
    <row r="1985" spans="1:7">
      <c r="A1985" s="48"/>
      <c r="B1985" s="48"/>
      <c r="C1985" s="48"/>
      <c r="D1985" s="48"/>
      <c r="E1985" s="48"/>
      <c r="F1985" s="48"/>
      <c r="G1985" s="48"/>
    </row>
    <row r="1986" spans="1:7">
      <c r="A1986" s="48"/>
      <c r="B1986" s="48"/>
      <c r="C1986" s="48"/>
      <c r="D1986" s="48"/>
      <c r="E1986" s="48"/>
      <c r="F1986" s="48"/>
      <c r="G1986" s="48"/>
    </row>
    <row r="1987" spans="1:7">
      <c r="A1987" s="48"/>
      <c r="B1987" s="48"/>
      <c r="C1987" s="48"/>
      <c r="D1987" s="48"/>
      <c r="E1987" s="48"/>
      <c r="F1987" s="48"/>
      <c r="G1987" s="48"/>
    </row>
    <row r="1988" spans="1:7">
      <c r="A1988" s="48"/>
      <c r="B1988" s="48"/>
      <c r="C1988" s="48"/>
      <c r="D1988" s="48"/>
      <c r="E1988" s="48"/>
      <c r="F1988" s="48"/>
      <c r="G1988" s="48"/>
    </row>
    <row r="1989" spans="1:7">
      <c r="A1989" s="48"/>
      <c r="B1989" s="48"/>
      <c r="C1989" s="48"/>
      <c r="D1989" s="48"/>
      <c r="E1989" s="48"/>
      <c r="F1989" s="48"/>
      <c r="G1989" s="48"/>
    </row>
    <row r="1990" spans="1:7">
      <c r="A1990" s="48"/>
      <c r="B1990" s="48"/>
      <c r="C1990" s="48"/>
      <c r="D1990" s="48"/>
      <c r="E1990" s="48"/>
      <c r="F1990" s="48"/>
      <c r="G1990" s="48"/>
    </row>
    <row r="1991" spans="1:7">
      <c r="A1991" s="48"/>
      <c r="B1991" s="48"/>
      <c r="C1991" s="48"/>
      <c r="D1991" s="48"/>
      <c r="E1991" s="48"/>
      <c r="F1991" s="48"/>
      <c r="G1991" s="48"/>
    </row>
    <row r="1992" spans="1:7">
      <c r="A1992" s="48"/>
      <c r="B1992" s="48"/>
      <c r="C1992" s="48"/>
      <c r="D1992" s="48"/>
      <c r="E1992" s="48"/>
      <c r="F1992" s="48"/>
      <c r="G1992" s="48"/>
    </row>
    <row r="1993" spans="1:7">
      <c r="A1993" s="48"/>
      <c r="B1993" s="48"/>
      <c r="C1993" s="48"/>
      <c r="D1993" s="48"/>
      <c r="E1993" s="48"/>
      <c r="F1993" s="48"/>
      <c r="G1993" s="48"/>
    </row>
    <row r="1994" spans="1:7">
      <c r="A1994" s="48"/>
      <c r="B1994" s="48"/>
      <c r="C1994" s="48"/>
      <c r="D1994" s="48"/>
      <c r="E1994" s="48"/>
      <c r="F1994" s="48"/>
      <c r="G1994" s="48"/>
    </row>
    <row r="1995" spans="1:7">
      <c r="A1995" s="48"/>
      <c r="B1995" s="48"/>
      <c r="C1995" s="48"/>
      <c r="D1995" s="48"/>
      <c r="E1995" s="48"/>
      <c r="F1995" s="48"/>
      <c r="G1995" s="48"/>
    </row>
    <row r="1996" spans="1:7">
      <c r="A1996" s="48"/>
      <c r="B1996" s="48"/>
      <c r="C1996" s="48"/>
      <c r="D1996" s="48"/>
      <c r="E1996" s="48"/>
      <c r="F1996" s="48"/>
      <c r="G1996" s="48"/>
    </row>
    <row r="1997" spans="1:7">
      <c r="A1997" s="48"/>
      <c r="B1997" s="48"/>
      <c r="C1997" s="48"/>
      <c r="D1997" s="48"/>
      <c r="E1997" s="48"/>
      <c r="F1997" s="48"/>
      <c r="G1997" s="48"/>
    </row>
    <row r="1998" spans="1:7">
      <c r="A1998" s="48"/>
      <c r="B1998" s="48"/>
      <c r="C1998" s="48"/>
      <c r="D1998" s="48"/>
      <c r="E1998" s="48"/>
      <c r="F1998" s="48"/>
      <c r="G1998" s="48"/>
    </row>
    <row r="1999" spans="1:7">
      <c r="A1999" s="48"/>
      <c r="B1999" s="48"/>
      <c r="C1999" s="48"/>
      <c r="D1999" s="48"/>
      <c r="E1999" s="48"/>
      <c r="F1999" s="48"/>
      <c r="G1999" s="48"/>
    </row>
    <row r="2000" spans="1:7">
      <c r="A2000" s="48"/>
      <c r="B2000" s="48"/>
      <c r="C2000" s="48"/>
      <c r="D2000" s="48"/>
      <c r="E2000" s="48"/>
      <c r="F2000" s="48"/>
      <c r="G2000" s="48"/>
    </row>
    <row r="2001" spans="1:7">
      <c r="A2001" s="48"/>
      <c r="B2001" s="48"/>
      <c r="C2001" s="48"/>
      <c r="D2001" s="48"/>
      <c r="E2001" s="48"/>
      <c r="F2001" s="48"/>
      <c r="G2001" s="48"/>
    </row>
    <row r="2002" spans="1:7">
      <c r="A2002" s="48"/>
      <c r="B2002" s="48"/>
      <c r="C2002" s="48"/>
      <c r="D2002" s="48"/>
      <c r="E2002" s="48"/>
      <c r="F2002" s="48"/>
      <c r="G2002" s="48"/>
    </row>
    <row r="2003" spans="1:7">
      <c r="A2003" s="48"/>
      <c r="B2003" s="48"/>
      <c r="C2003" s="48"/>
      <c r="D2003" s="48"/>
      <c r="E2003" s="48"/>
      <c r="F2003" s="48"/>
      <c r="G2003" s="48"/>
    </row>
    <row r="2004" spans="1:7">
      <c r="A2004" s="48"/>
      <c r="B2004" s="48"/>
      <c r="C2004" s="48"/>
      <c r="D2004" s="48"/>
      <c r="E2004" s="48"/>
      <c r="F2004" s="48"/>
      <c r="G2004" s="48"/>
    </row>
    <row r="2005" spans="1:7">
      <c r="A2005" s="48"/>
      <c r="B2005" s="48"/>
      <c r="C2005" s="48"/>
      <c r="D2005" s="48"/>
      <c r="E2005" s="48"/>
      <c r="F2005" s="48"/>
      <c r="G2005" s="48"/>
    </row>
    <row r="2006" spans="1:7">
      <c r="A2006" s="48"/>
      <c r="B2006" s="48"/>
      <c r="C2006" s="48"/>
      <c r="D2006" s="48"/>
      <c r="E2006" s="48"/>
      <c r="F2006" s="48"/>
      <c r="G2006" s="48"/>
    </row>
    <row r="2007" spans="1:7">
      <c r="A2007" s="48"/>
      <c r="B2007" s="48"/>
      <c r="C2007" s="48"/>
      <c r="D2007" s="48"/>
      <c r="E2007" s="48"/>
      <c r="F2007" s="48"/>
      <c r="G2007" s="48"/>
    </row>
    <row r="2008" spans="1:7">
      <c r="A2008" s="48"/>
      <c r="B2008" s="48"/>
      <c r="C2008" s="48"/>
      <c r="D2008" s="48"/>
      <c r="E2008" s="48"/>
      <c r="F2008" s="48"/>
      <c r="G2008" s="48"/>
    </row>
    <row r="2009" spans="1:7">
      <c r="A2009" s="48"/>
      <c r="B2009" s="48"/>
      <c r="C2009" s="48"/>
      <c r="D2009" s="48"/>
      <c r="E2009" s="48"/>
      <c r="F2009" s="48"/>
      <c r="G2009" s="48"/>
    </row>
    <row r="2010" spans="1:7">
      <c r="A2010" s="48"/>
      <c r="B2010" s="48"/>
      <c r="C2010" s="48"/>
      <c r="D2010" s="48"/>
      <c r="E2010" s="48"/>
      <c r="F2010" s="48"/>
      <c r="G2010" s="48"/>
    </row>
    <row r="2011" spans="1:7">
      <c r="A2011" s="48"/>
      <c r="B2011" s="48"/>
      <c r="C2011" s="48"/>
      <c r="D2011" s="48"/>
      <c r="E2011" s="48"/>
      <c r="F2011" s="48"/>
      <c r="G2011" s="48"/>
    </row>
    <row r="2012" spans="1:7">
      <c r="A2012" s="48"/>
      <c r="B2012" s="48"/>
      <c r="C2012" s="48"/>
      <c r="D2012" s="48"/>
      <c r="E2012" s="48"/>
      <c r="F2012" s="48"/>
      <c r="G2012" s="48"/>
    </row>
    <row r="2013" spans="1:7">
      <c r="A2013" s="48"/>
      <c r="B2013" s="48"/>
      <c r="C2013" s="48"/>
      <c r="D2013" s="48"/>
      <c r="E2013" s="48"/>
      <c r="F2013" s="48"/>
      <c r="G2013" s="48"/>
    </row>
    <row r="2014" spans="1:7">
      <c r="A2014" s="48"/>
      <c r="B2014" s="48"/>
      <c r="C2014" s="48"/>
      <c r="D2014" s="48"/>
      <c r="E2014" s="48"/>
      <c r="F2014" s="48"/>
      <c r="G2014" s="48"/>
    </row>
    <row r="2015" spans="1:7">
      <c r="A2015" s="48"/>
      <c r="B2015" s="48"/>
      <c r="C2015" s="48"/>
      <c r="D2015" s="48"/>
      <c r="E2015" s="48"/>
      <c r="F2015" s="48"/>
      <c r="G2015" s="48"/>
    </row>
    <row r="2016" spans="1:7">
      <c r="A2016" s="48"/>
      <c r="B2016" s="48"/>
      <c r="C2016" s="48"/>
      <c r="D2016" s="48"/>
      <c r="E2016" s="48"/>
      <c r="F2016" s="48"/>
      <c r="G2016" s="48"/>
    </row>
    <row r="2017" spans="1:7">
      <c r="A2017" s="48"/>
      <c r="B2017" s="48"/>
      <c r="C2017" s="48"/>
      <c r="D2017" s="48"/>
      <c r="E2017" s="48"/>
      <c r="F2017" s="48"/>
      <c r="G2017" s="48"/>
    </row>
    <row r="2018" spans="1:7">
      <c r="A2018" s="48"/>
      <c r="B2018" s="48"/>
      <c r="C2018" s="48"/>
      <c r="D2018" s="48"/>
      <c r="E2018" s="48"/>
      <c r="F2018" s="48"/>
      <c r="G2018" s="48"/>
    </row>
    <row r="2019" spans="1:7">
      <c r="A2019" s="48"/>
      <c r="B2019" s="48"/>
      <c r="C2019" s="48"/>
      <c r="D2019" s="48"/>
      <c r="E2019" s="48"/>
      <c r="F2019" s="48"/>
      <c r="G2019" s="48"/>
    </row>
    <row r="2020" spans="1:7">
      <c r="A2020" s="48"/>
      <c r="B2020" s="48"/>
      <c r="C2020" s="48"/>
      <c r="D2020" s="48"/>
      <c r="E2020" s="48"/>
      <c r="F2020" s="48"/>
      <c r="G2020" s="48"/>
    </row>
    <row r="2021" spans="1:7">
      <c r="A2021" s="48"/>
      <c r="B2021" s="48"/>
      <c r="C2021" s="48"/>
      <c r="D2021" s="48"/>
      <c r="E2021" s="48"/>
      <c r="F2021" s="48"/>
      <c r="G2021" s="48"/>
    </row>
    <row r="2022" spans="1:7">
      <c r="A2022" s="48"/>
      <c r="B2022" s="48"/>
      <c r="C2022" s="48"/>
      <c r="D2022" s="48"/>
      <c r="E2022" s="48"/>
      <c r="F2022" s="48"/>
      <c r="G2022" s="48"/>
    </row>
    <row r="2023" spans="1:7">
      <c r="A2023" s="48"/>
      <c r="B2023" s="48"/>
      <c r="C2023" s="48"/>
      <c r="D2023" s="48"/>
      <c r="E2023" s="48"/>
      <c r="F2023" s="48"/>
      <c r="G2023" s="48"/>
    </row>
    <row r="2024" spans="1:7">
      <c r="A2024" s="48"/>
      <c r="B2024" s="48"/>
      <c r="C2024" s="48"/>
      <c r="D2024" s="48"/>
      <c r="E2024" s="48"/>
      <c r="F2024" s="48"/>
      <c r="G2024" s="48"/>
    </row>
    <row r="2025" spans="1:7">
      <c r="A2025" s="48"/>
      <c r="B2025" s="48"/>
      <c r="C2025" s="48"/>
      <c r="D2025" s="48"/>
      <c r="E2025" s="48"/>
      <c r="F2025" s="48"/>
      <c r="G2025" s="48"/>
    </row>
    <row r="2026" spans="1:7">
      <c r="A2026" s="48"/>
      <c r="B2026" s="48"/>
      <c r="C2026" s="48"/>
      <c r="D2026" s="48"/>
      <c r="E2026" s="48"/>
      <c r="F2026" s="48"/>
      <c r="G2026" s="48"/>
    </row>
    <row r="2027" spans="1:7">
      <c r="A2027" s="48"/>
      <c r="B2027" s="48"/>
      <c r="C2027" s="48"/>
      <c r="D2027" s="48"/>
      <c r="E2027" s="48"/>
      <c r="F2027" s="48"/>
      <c r="G2027" s="48"/>
    </row>
    <row r="2028" spans="1:7">
      <c r="A2028" s="48"/>
      <c r="B2028" s="48"/>
      <c r="C2028" s="48"/>
      <c r="D2028" s="48"/>
      <c r="E2028" s="48"/>
      <c r="F2028" s="48"/>
      <c r="G2028" s="48"/>
    </row>
    <row r="2029" spans="1:7">
      <c r="A2029" s="48"/>
      <c r="B2029" s="48"/>
      <c r="C2029" s="48"/>
      <c r="D2029" s="48"/>
      <c r="E2029" s="48"/>
      <c r="F2029" s="48"/>
      <c r="G2029" s="48"/>
    </row>
    <row r="2030" spans="1:7">
      <c r="A2030" s="48"/>
      <c r="B2030" s="48"/>
      <c r="C2030" s="48"/>
      <c r="D2030" s="48"/>
      <c r="E2030" s="48"/>
      <c r="F2030" s="48"/>
      <c r="G2030" s="48"/>
    </row>
    <row r="2031" spans="1:7">
      <c r="A2031" s="48"/>
      <c r="B2031" s="48"/>
      <c r="C2031" s="48"/>
      <c r="D2031" s="48"/>
      <c r="E2031" s="48"/>
      <c r="F2031" s="48"/>
      <c r="G2031" s="48"/>
    </row>
    <row r="2032" spans="1:7">
      <c r="A2032" s="48"/>
      <c r="B2032" s="48"/>
      <c r="C2032" s="48"/>
      <c r="D2032" s="48"/>
      <c r="E2032" s="48"/>
      <c r="F2032" s="48"/>
      <c r="G2032" s="48"/>
    </row>
    <row r="2033" spans="1:7">
      <c r="A2033" s="48"/>
      <c r="B2033" s="48"/>
      <c r="C2033" s="48"/>
      <c r="D2033" s="48"/>
      <c r="E2033" s="48"/>
      <c r="F2033" s="48"/>
      <c r="G2033" s="48"/>
    </row>
    <row r="2034" spans="1:7">
      <c r="A2034" s="48"/>
      <c r="B2034" s="48"/>
      <c r="C2034" s="48"/>
      <c r="D2034" s="48"/>
      <c r="E2034" s="48"/>
      <c r="F2034" s="48"/>
      <c r="G2034" s="48"/>
    </row>
    <row r="2035" spans="1:7">
      <c r="A2035" s="48"/>
      <c r="B2035" s="48"/>
      <c r="C2035" s="48"/>
      <c r="D2035" s="48"/>
      <c r="E2035" s="48"/>
      <c r="F2035" s="48"/>
      <c r="G2035" s="48"/>
    </row>
    <row r="2036" spans="1:7">
      <c r="A2036" s="48"/>
      <c r="B2036" s="48"/>
      <c r="C2036" s="48"/>
      <c r="D2036" s="48"/>
      <c r="E2036" s="48"/>
      <c r="F2036" s="48"/>
      <c r="G2036" s="48"/>
    </row>
    <row r="2037" spans="1:7">
      <c r="A2037" s="48"/>
      <c r="B2037" s="48"/>
      <c r="C2037" s="48"/>
      <c r="D2037" s="48"/>
      <c r="E2037" s="48"/>
      <c r="F2037" s="48"/>
      <c r="G2037" s="48"/>
    </row>
    <row r="2038" spans="1:7">
      <c r="A2038" s="48"/>
      <c r="B2038" s="48"/>
      <c r="C2038" s="48"/>
      <c r="D2038" s="48"/>
      <c r="E2038" s="48"/>
      <c r="F2038" s="48"/>
      <c r="G2038" s="48"/>
    </row>
    <row r="2039" spans="1:7">
      <c r="A2039" s="48"/>
      <c r="B2039" s="48"/>
      <c r="C2039" s="48"/>
      <c r="D2039" s="48"/>
      <c r="E2039" s="48"/>
      <c r="F2039" s="48"/>
      <c r="G2039" s="48"/>
    </row>
    <row r="2040" spans="1:7">
      <c r="A2040" s="48"/>
      <c r="B2040" s="48"/>
      <c r="C2040" s="48"/>
      <c r="D2040" s="48"/>
      <c r="E2040" s="48"/>
      <c r="F2040" s="48"/>
      <c r="G2040" s="48"/>
    </row>
    <row r="2041" spans="1:7">
      <c r="A2041" s="48"/>
      <c r="B2041" s="48"/>
      <c r="C2041" s="48"/>
      <c r="D2041" s="48"/>
      <c r="E2041" s="48"/>
      <c r="F2041" s="48"/>
      <c r="G2041" s="48"/>
    </row>
    <row r="2042" spans="1:7">
      <c r="A2042" s="48"/>
      <c r="B2042" s="48"/>
      <c r="C2042" s="48"/>
      <c r="D2042" s="48"/>
      <c r="E2042" s="48"/>
      <c r="F2042" s="48"/>
      <c r="G2042" s="48"/>
    </row>
    <row r="2043" spans="1:7">
      <c r="A2043" s="48"/>
      <c r="B2043" s="48"/>
      <c r="C2043" s="48"/>
      <c r="D2043" s="48"/>
      <c r="E2043" s="48"/>
      <c r="F2043" s="48"/>
      <c r="G2043" s="48"/>
    </row>
    <row r="2044" spans="1:7">
      <c r="A2044" s="48"/>
      <c r="B2044" s="48"/>
      <c r="C2044" s="48"/>
      <c r="D2044" s="48"/>
      <c r="E2044" s="48"/>
      <c r="F2044" s="48"/>
      <c r="G2044" s="48"/>
    </row>
    <row r="2045" spans="1:7">
      <c r="A2045" s="48"/>
      <c r="B2045" s="48"/>
      <c r="C2045" s="48"/>
      <c r="D2045" s="48"/>
      <c r="E2045" s="48"/>
      <c r="F2045" s="48"/>
      <c r="G2045" s="48"/>
    </row>
    <row r="2046" spans="1:7">
      <c r="A2046" s="48"/>
      <c r="B2046" s="48"/>
      <c r="C2046" s="48"/>
      <c r="D2046" s="48"/>
      <c r="E2046" s="48"/>
      <c r="F2046" s="48"/>
      <c r="G2046" s="48"/>
    </row>
    <row r="2047" spans="1:7">
      <c r="A2047" s="48"/>
      <c r="B2047" s="48"/>
      <c r="C2047" s="48"/>
      <c r="D2047" s="48"/>
      <c r="E2047" s="48"/>
      <c r="F2047" s="48"/>
      <c r="G2047" s="48"/>
    </row>
    <row r="2048" spans="1:7">
      <c r="A2048" s="48"/>
      <c r="B2048" s="48"/>
      <c r="C2048" s="48"/>
      <c r="D2048" s="48"/>
      <c r="E2048" s="48"/>
      <c r="F2048" s="48"/>
      <c r="G2048" s="48"/>
    </row>
    <row r="2049" spans="1:7">
      <c r="A2049" s="48"/>
      <c r="B2049" s="48"/>
      <c r="C2049" s="48"/>
      <c r="D2049" s="48"/>
      <c r="E2049" s="48"/>
      <c r="F2049" s="48"/>
      <c r="G2049" s="48"/>
    </row>
    <row r="2050" spans="1:7">
      <c r="A2050" s="48"/>
      <c r="B2050" s="48"/>
      <c r="C2050" s="48"/>
      <c r="D2050" s="48"/>
      <c r="E2050" s="48"/>
      <c r="F2050" s="48"/>
      <c r="G2050" s="48"/>
    </row>
    <row r="2051" spans="1:7">
      <c r="A2051" s="48"/>
      <c r="B2051" s="48"/>
      <c r="C2051" s="48"/>
      <c r="D2051" s="48"/>
      <c r="E2051" s="48"/>
      <c r="F2051" s="48"/>
      <c r="G2051" s="48"/>
    </row>
    <row r="2052" spans="1:7">
      <c r="A2052" s="48"/>
      <c r="B2052" s="48"/>
      <c r="C2052" s="48"/>
      <c r="D2052" s="48"/>
      <c r="E2052" s="48"/>
      <c r="F2052" s="48"/>
      <c r="G2052" s="48"/>
    </row>
    <row r="2053" spans="1:7">
      <c r="A2053" s="48"/>
      <c r="B2053" s="48"/>
      <c r="C2053" s="48"/>
      <c r="D2053" s="48"/>
      <c r="E2053" s="48"/>
      <c r="F2053" s="48"/>
      <c r="G2053" s="48"/>
    </row>
    <row r="2054" spans="1:7">
      <c r="A2054" s="48"/>
      <c r="B2054" s="48"/>
      <c r="C2054" s="48"/>
      <c r="D2054" s="48"/>
      <c r="E2054" s="48"/>
      <c r="F2054" s="48"/>
      <c r="G2054" s="48"/>
    </row>
    <row r="2055" spans="1:7">
      <c r="A2055" s="48"/>
      <c r="B2055" s="48"/>
      <c r="C2055" s="48"/>
      <c r="D2055" s="48"/>
      <c r="E2055" s="48"/>
      <c r="F2055" s="48"/>
      <c r="G2055" s="48"/>
    </row>
    <row r="2056" spans="1:7">
      <c r="A2056" s="48"/>
      <c r="B2056" s="48"/>
      <c r="C2056" s="48"/>
      <c r="D2056" s="48"/>
      <c r="E2056" s="48"/>
      <c r="F2056" s="48"/>
      <c r="G2056" s="48"/>
    </row>
    <row r="2057" spans="1:7">
      <c r="A2057" s="48"/>
      <c r="B2057" s="48"/>
      <c r="C2057" s="48"/>
      <c r="D2057" s="48"/>
      <c r="E2057" s="48"/>
      <c r="F2057" s="48"/>
      <c r="G2057" s="48"/>
    </row>
    <row r="2058" spans="1:7">
      <c r="A2058" s="48"/>
      <c r="B2058" s="48"/>
      <c r="C2058" s="48"/>
      <c r="D2058" s="48"/>
      <c r="E2058" s="48"/>
      <c r="F2058" s="48"/>
      <c r="G2058" s="48"/>
    </row>
    <row r="2059" spans="1:7">
      <c r="A2059" s="48"/>
      <c r="B2059" s="48"/>
      <c r="C2059" s="48"/>
      <c r="D2059" s="48"/>
      <c r="E2059" s="48"/>
      <c r="F2059" s="48"/>
      <c r="G2059" s="48"/>
    </row>
    <row r="2060" spans="1:7">
      <c r="A2060" s="48"/>
      <c r="B2060" s="48"/>
      <c r="C2060" s="48"/>
      <c r="D2060" s="48"/>
      <c r="E2060" s="48"/>
      <c r="F2060" s="48"/>
      <c r="G2060" s="48"/>
    </row>
    <row r="2061" spans="1:7">
      <c r="A2061" s="48"/>
      <c r="B2061" s="48"/>
      <c r="C2061" s="48"/>
      <c r="D2061" s="48"/>
      <c r="E2061" s="48"/>
      <c r="F2061" s="48"/>
      <c r="G2061" s="48"/>
    </row>
    <row r="2062" spans="1:7">
      <c r="A2062" s="48"/>
      <c r="B2062" s="48"/>
      <c r="C2062" s="48"/>
      <c r="D2062" s="48"/>
      <c r="E2062" s="48"/>
      <c r="F2062" s="48"/>
      <c r="G2062" s="48"/>
    </row>
    <row r="2063" spans="1:7">
      <c r="A2063" s="48"/>
      <c r="B2063" s="48"/>
      <c r="C2063" s="48"/>
      <c r="D2063" s="48"/>
      <c r="E2063" s="48"/>
      <c r="F2063" s="48"/>
      <c r="G2063" s="48"/>
    </row>
    <row r="2064" spans="1:7">
      <c r="A2064" s="48"/>
      <c r="B2064" s="48"/>
      <c r="C2064" s="48"/>
      <c r="D2064" s="48"/>
      <c r="E2064" s="48"/>
      <c r="F2064" s="48"/>
      <c r="G2064" s="48"/>
    </row>
    <row r="2065" spans="1:7">
      <c r="A2065" s="48"/>
      <c r="B2065" s="48"/>
      <c r="C2065" s="48"/>
      <c r="D2065" s="48"/>
      <c r="E2065" s="48"/>
      <c r="F2065" s="48"/>
      <c r="G2065" s="48"/>
    </row>
    <row r="2066" spans="1:7">
      <c r="A2066" s="48"/>
      <c r="B2066" s="48"/>
      <c r="C2066" s="48"/>
      <c r="D2066" s="48"/>
      <c r="E2066" s="48"/>
      <c r="F2066" s="48"/>
      <c r="G2066" s="48"/>
    </row>
    <row r="2067" spans="1:7">
      <c r="A2067" s="48"/>
      <c r="B2067" s="48"/>
      <c r="C2067" s="48"/>
      <c r="D2067" s="48"/>
      <c r="E2067" s="48"/>
      <c r="F2067" s="48"/>
      <c r="G2067" s="48"/>
    </row>
    <row r="2068" spans="1:7">
      <c r="A2068" s="48"/>
      <c r="B2068" s="48"/>
      <c r="C2068" s="48"/>
      <c r="D2068" s="48"/>
      <c r="E2068" s="48"/>
      <c r="F2068" s="48"/>
      <c r="G2068" s="48"/>
    </row>
    <row r="2069" spans="1:7">
      <c r="A2069" s="48"/>
      <c r="B2069" s="48"/>
      <c r="C2069" s="48"/>
      <c r="D2069" s="48"/>
      <c r="E2069" s="48"/>
      <c r="F2069" s="48"/>
      <c r="G2069" s="48"/>
    </row>
    <row r="2070" spans="1:7">
      <c r="A2070" s="48"/>
      <c r="B2070" s="48"/>
      <c r="C2070" s="48"/>
      <c r="D2070" s="48"/>
      <c r="E2070" s="48"/>
      <c r="F2070" s="48"/>
      <c r="G2070" s="48"/>
    </row>
    <row r="2071" spans="1:7">
      <c r="A2071" s="48"/>
      <c r="B2071" s="48"/>
      <c r="C2071" s="48"/>
      <c r="D2071" s="48"/>
      <c r="E2071" s="48"/>
      <c r="F2071" s="48"/>
      <c r="G2071" s="48"/>
    </row>
    <row r="2072" spans="1:7">
      <c r="A2072" s="48"/>
      <c r="B2072" s="48"/>
      <c r="C2072" s="48"/>
      <c r="D2072" s="48"/>
      <c r="E2072" s="48"/>
      <c r="F2072" s="48"/>
      <c r="G2072" s="48"/>
    </row>
    <row r="2073" spans="1:7">
      <c r="A2073" s="48"/>
      <c r="B2073" s="48"/>
      <c r="C2073" s="48"/>
      <c r="D2073" s="48"/>
      <c r="E2073" s="48"/>
      <c r="F2073" s="48"/>
      <c r="G2073" s="48"/>
    </row>
    <row r="2074" spans="1:7">
      <c r="A2074" s="48"/>
      <c r="B2074" s="48"/>
      <c r="C2074" s="48"/>
      <c r="D2074" s="48"/>
      <c r="E2074" s="48"/>
      <c r="F2074" s="48"/>
      <c r="G2074" s="48"/>
    </row>
    <row r="2075" spans="1:7">
      <c r="A2075" s="48"/>
      <c r="B2075" s="48"/>
      <c r="C2075" s="48"/>
      <c r="D2075" s="48"/>
      <c r="E2075" s="48"/>
      <c r="F2075" s="48"/>
      <c r="G2075" s="48"/>
    </row>
    <row r="2076" spans="1:7">
      <c r="A2076" s="48"/>
      <c r="B2076" s="48"/>
      <c r="C2076" s="48"/>
      <c r="D2076" s="48"/>
      <c r="E2076" s="48"/>
      <c r="F2076" s="48"/>
      <c r="G2076" s="48"/>
    </row>
    <row r="2077" spans="1:7">
      <c r="A2077" s="48"/>
      <c r="B2077" s="48"/>
      <c r="C2077" s="48"/>
      <c r="D2077" s="48"/>
      <c r="E2077" s="48"/>
      <c r="F2077" s="48"/>
      <c r="G2077" s="48"/>
    </row>
    <row r="2078" spans="1:7">
      <c r="A2078" s="48"/>
      <c r="B2078" s="48"/>
      <c r="C2078" s="48"/>
      <c r="D2078" s="48"/>
      <c r="E2078" s="48"/>
      <c r="F2078" s="48"/>
      <c r="G2078" s="48"/>
    </row>
    <row r="2079" spans="1:7">
      <c r="A2079" s="48"/>
      <c r="B2079" s="48"/>
      <c r="C2079" s="48"/>
      <c r="D2079" s="48"/>
      <c r="E2079" s="48"/>
      <c r="F2079" s="48"/>
      <c r="G2079" s="48"/>
    </row>
    <row r="2080" spans="1:7">
      <c r="A2080" s="48"/>
      <c r="B2080" s="48"/>
      <c r="C2080" s="48"/>
      <c r="D2080" s="48"/>
      <c r="E2080" s="48"/>
      <c r="F2080" s="48"/>
      <c r="G2080" s="48"/>
    </row>
    <row r="2081" spans="1:7">
      <c r="A2081" s="48"/>
      <c r="B2081" s="48"/>
      <c r="C2081" s="48"/>
      <c r="D2081" s="48"/>
      <c r="E2081" s="48"/>
      <c r="F2081" s="48"/>
      <c r="G2081" s="48"/>
    </row>
    <row r="2082" spans="1:7">
      <c r="A2082" s="48"/>
      <c r="B2082" s="48"/>
      <c r="C2082" s="48"/>
      <c r="D2082" s="48"/>
      <c r="E2082" s="48"/>
      <c r="F2082" s="48"/>
      <c r="G2082" s="48"/>
    </row>
    <row r="2083" spans="1:7">
      <c r="A2083" s="48"/>
      <c r="B2083" s="48"/>
      <c r="C2083" s="48"/>
      <c r="D2083" s="48"/>
      <c r="E2083" s="48"/>
      <c r="F2083" s="48"/>
      <c r="G2083" s="48"/>
    </row>
    <row r="2084" spans="1:7">
      <c r="A2084" s="48"/>
      <c r="B2084" s="48"/>
      <c r="C2084" s="48"/>
      <c r="D2084" s="48"/>
      <c r="E2084" s="48"/>
      <c r="F2084" s="48"/>
      <c r="G2084" s="48"/>
    </row>
    <row r="2085" spans="1:7">
      <c r="A2085" s="48"/>
      <c r="B2085" s="48"/>
      <c r="C2085" s="48"/>
      <c r="D2085" s="48"/>
      <c r="E2085" s="48"/>
      <c r="F2085" s="48"/>
      <c r="G2085" s="48"/>
    </row>
    <row r="2086" spans="1:7">
      <c r="A2086" s="48"/>
      <c r="B2086" s="48"/>
      <c r="C2086" s="48"/>
      <c r="D2086" s="48"/>
      <c r="E2086" s="48"/>
      <c r="F2086" s="48"/>
      <c r="G2086" s="48"/>
    </row>
    <row r="2087" spans="1:7">
      <c r="A2087" s="48"/>
      <c r="B2087" s="48"/>
      <c r="C2087" s="48"/>
      <c r="D2087" s="48"/>
      <c r="E2087" s="48"/>
      <c r="F2087" s="48"/>
      <c r="G2087" s="48"/>
    </row>
    <row r="2088" spans="1:7">
      <c r="A2088" s="48"/>
      <c r="B2088" s="48"/>
      <c r="C2088" s="48"/>
      <c r="D2088" s="48"/>
      <c r="E2088" s="48"/>
      <c r="F2088" s="48"/>
      <c r="G2088" s="48"/>
    </row>
    <row r="2089" spans="1:7">
      <c r="A2089" s="48"/>
      <c r="B2089" s="48"/>
      <c r="C2089" s="48"/>
      <c r="D2089" s="48"/>
      <c r="E2089" s="48"/>
      <c r="F2089" s="48"/>
      <c r="G2089" s="48"/>
    </row>
    <row r="2090" spans="1:7">
      <c r="A2090" s="48"/>
      <c r="B2090" s="48"/>
      <c r="C2090" s="48"/>
      <c r="D2090" s="48"/>
      <c r="E2090" s="48"/>
      <c r="F2090" s="48"/>
      <c r="G2090" s="48"/>
    </row>
    <row r="2091" spans="1:7">
      <c r="A2091" s="48"/>
      <c r="B2091" s="48"/>
      <c r="C2091" s="48"/>
      <c r="D2091" s="48"/>
      <c r="E2091" s="48"/>
      <c r="F2091" s="48"/>
      <c r="G2091" s="48"/>
    </row>
    <row r="2092" spans="1:7">
      <c r="A2092" s="48"/>
      <c r="B2092" s="48"/>
      <c r="C2092" s="48"/>
      <c r="D2092" s="48"/>
      <c r="E2092" s="48"/>
      <c r="F2092" s="48"/>
      <c r="G2092" s="48"/>
    </row>
    <row r="2093" spans="1:7">
      <c r="A2093" s="48"/>
      <c r="B2093" s="48"/>
      <c r="C2093" s="48"/>
      <c r="D2093" s="48"/>
      <c r="E2093" s="48"/>
      <c r="F2093" s="48"/>
      <c r="G2093" s="48"/>
    </row>
    <row r="2094" spans="1:7">
      <c r="A2094" s="48"/>
      <c r="B2094" s="48"/>
      <c r="C2094" s="48"/>
      <c r="D2094" s="48"/>
      <c r="E2094" s="48"/>
      <c r="F2094" s="48"/>
      <c r="G2094" s="48"/>
    </row>
    <row r="2095" spans="1:7">
      <c r="A2095" s="48"/>
      <c r="B2095" s="48"/>
      <c r="C2095" s="48"/>
      <c r="D2095" s="48"/>
      <c r="E2095" s="48"/>
      <c r="F2095" s="48"/>
      <c r="G2095" s="48"/>
    </row>
    <row r="2096" spans="1:7">
      <c r="A2096" s="48"/>
      <c r="B2096" s="48"/>
      <c r="C2096" s="48"/>
      <c r="D2096" s="48"/>
      <c r="E2096" s="48"/>
      <c r="F2096" s="48"/>
      <c r="G2096" s="48"/>
    </row>
    <row r="2097" spans="1:7">
      <c r="A2097" s="48"/>
      <c r="B2097" s="48"/>
      <c r="C2097" s="48"/>
      <c r="D2097" s="48"/>
      <c r="E2097" s="48"/>
      <c r="F2097" s="48"/>
      <c r="G2097" s="48"/>
    </row>
    <row r="2098" spans="1:7">
      <c r="A2098" s="48"/>
      <c r="B2098" s="48"/>
      <c r="C2098" s="48"/>
      <c r="D2098" s="48"/>
      <c r="E2098" s="48"/>
      <c r="F2098" s="48"/>
      <c r="G2098" s="48"/>
    </row>
    <row r="2099" spans="1:7">
      <c r="A2099" s="48"/>
      <c r="B2099" s="48"/>
      <c r="C2099" s="48"/>
      <c r="D2099" s="48"/>
      <c r="E2099" s="48"/>
      <c r="F2099" s="48"/>
      <c r="G2099" s="48"/>
    </row>
    <row r="2100" spans="1:7">
      <c r="A2100" s="48"/>
      <c r="B2100" s="48"/>
      <c r="C2100" s="48"/>
      <c r="D2100" s="48"/>
      <c r="E2100" s="48"/>
      <c r="F2100" s="48"/>
      <c r="G2100" s="48"/>
    </row>
    <row r="2101" spans="1:7">
      <c r="A2101" s="48"/>
      <c r="B2101" s="48"/>
      <c r="C2101" s="48"/>
      <c r="D2101" s="48"/>
      <c r="E2101" s="48"/>
      <c r="F2101" s="48"/>
      <c r="G2101" s="48"/>
    </row>
    <row r="2102" spans="1:7">
      <c r="A2102" s="48"/>
      <c r="B2102" s="48"/>
      <c r="C2102" s="48"/>
      <c r="D2102" s="48"/>
      <c r="E2102" s="48"/>
      <c r="F2102" s="48"/>
      <c r="G2102" s="48"/>
    </row>
    <row r="2103" spans="1:7">
      <c r="A2103" s="48"/>
      <c r="B2103" s="48"/>
      <c r="C2103" s="48"/>
      <c r="D2103" s="48"/>
      <c r="E2103" s="48"/>
      <c r="F2103" s="48"/>
      <c r="G2103" s="48"/>
    </row>
    <row r="2104" spans="1:7">
      <c r="A2104" s="48"/>
      <c r="B2104" s="48"/>
      <c r="C2104" s="48"/>
      <c r="D2104" s="48"/>
      <c r="E2104" s="48"/>
      <c r="F2104" s="48"/>
      <c r="G2104" s="48"/>
    </row>
    <row r="2105" spans="1:7">
      <c r="A2105" s="48"/>
      <c r="B2105" s="48"/>
      <c r="C2105" s="48"/>
      <c r="D2105" s="48"/>
      <c r="E2105" s="48"/>
      <c r="F2105" s="48"/>
      <c r="G2105" s="48"/>
    </row>
    <row r="2106" spans="1:7">
      <c r="A2106" s="48"/>
      <c r="B2106" s="48"/>
      <c r="C2106" s="48"/>
      <c r="D2106" s="48"/>
      <c r="E2106" s="48"/>
      <c r="F2106" s="48"/>
      <c r="G2106" s="48"/>
    </row>
    <row r="2107" spans="1:7">
      <c r="A2107" s="48"/>
      <c r="B2107" s="48"/>
      <c r="C2107" s="48"/>
      <c r="D2107" s="48"/>
      <c r="E2107" s="48"/>
      <c r="F2107" s="48"/>
      <c r="G2107" s="48"/>
    </row>
    <row r="2108" spans="1:7">
      <c r="A2108" s="48"/>
      <c r="B2108" s="48"/>
      <c r="C2108" s="48"/>
      <c r="D2108" s="48"/>
      <c r="E2108" s="48"/>
      <c r="F2108" s="48"/>
      <c r="G2108" s="48"/>
    </row>
    <row r="2109" spans="1:7">
      <c r="A2109" s="48"/>
      <c r="B2109" s="48"/>
      <c r="C2109" s="48"/>
      <c r="D2109" s="48"/>
      <c r="E2109" s="48"/>
      <c r="F2109" s="48"/>
      <c r="G2109" s="48"/>
    </row>
    <row r="2110" spans="1:7">
      <c r="A2110" s="48"/>
      <c r="B2110" s="48"/>
      <c r="C2110" s="48"/>
      <c r="D2110" s="48"/>
      <c r="E2110" s="48"/>
      <c r="F2110" s="48"/>
      <c r="G2110" s="48"/>
    </row>
    <row r="2111" spans="1:7">
      <c r="A2111" s="48"/>
      <c r="B2111" s="48"/>
      <c r="C2111" s="48"/>
      <c r="D2111" s="48"/>
      <c r="E2111" s="48"/>
      <c r="F2111" s="48"/>
      <c r="G2111" s="48"/>
    </row>
    <row r="2112" spans="1:7">
      <c r="A2112" s="48"/>
      <c r="B2112" s="48"/>
      <c r="C2112" s="48"/>
      <c r="D2112" s="48"/>
      <c r="E2112" s="48"/>
      <c r="F2112" s="48"/>
      <c r="G2112" s="48"/>
    </row>
    <row r="2113" spans="1:7">
      <c r="A2113" s="48"/>
      <c r="B2113" s="48"/>
      <c r="C2113" s="48"/>
      <c r="D2113" s="48"/>
      <c r="E2113" s="48"/>
      <c r="F2113" s="48"/>
      <c r="G2113" s="48"/>
    </row>
    <row r="2114" spans="1:7">
      <c r="A2114" s="48"/>
      <c r="B2114" s="48"/>
      <c r="C2114" s="48"/>
      <c r="D2114" s="48"/>
      <c r="E2114" s="48"/>
      <c r="F2114" s="48"/>
      <c r="G2114" s="48"/>
    </row>
    <row r="2115" spans="1:7">
      <c r="A2115" s="48"/>
      <c r="B2115" s="48"/>
      <c r="C2115" s="48"/>
      <c r="D2115" s="48"/>
      <c r="E2115" s="48"/>
      <c r="F2115" s="48"/>
      <c r="G2115" s="48"/>
    </row>
    <row r="2116" spans="1:7">
      <c r="A2116" s="48"/>
      <c r="B2116" s="48"/>
      <c r="C2116" s="48"/>
      <c r="D2116" s="48"/>
      <c r="E2116" s="48"/>
      <c r="F2116" s="48"/>
      <c r="G2116" s="48"/>
    </row>
    <row r="2117" spans="1:7">
      <c r="A2117" s="48"/>
      <c r="B2117" s="48"/>
      <c r="C2117" s="48"/>
      <c r="D2117" s="48"/>
      <c r="E2117" s="48"/>
      <c r="F2117" s="48"/>
      <c r="G2117" s="48"/>
    </row>
    <row r="2118" spans="1:7">
      <c r="A2118" s="48"/>
      <c r="B2118" s="48"/>
      <c r="C2118" s="48"/>
      <c r="D2118" s="48"/>
      <c r="E2118" s="48"/>
      <c r="F2118" s="48"/>
      <c r="G2118" s="48"/>
    </row>
    <row r="2119" spans="1:7">
      <c r="A2119" s="48"/>
      <c r="B2119" s="48"/>
      <c r="C2119" s="48"/>
      <c r="D2119" s="48"/>
      <c r="E2119" s="48"/>
      <c r="F2119" s="48"/>
      <c r="G2119" s="48"/>
    </row>
    <row r="2120" spans="1:7">
      <c r="A2120" s="48"/>
      <c r="B2120" s="48"/>
      <c r="C2120" s="48"/>
      <c r="D2120" s="48"/>
      <c r="E2120" s="48"/>
      <c r="F2120" s="48"/>
      <c r="G2120" s="48"/>
    </row>
    <row r="2121" spans="1:7">
      <c r="A2121" s="48"/>
      <c r="B2121" s="48"/>
      <c r="C2121" s="48"/>
      <c r="D2121" s="48"/>
      <c r="E2121" s="48"/>
      <c r="F2121" s="48"/>
      <c r="G2121" s="48"/>
    </row>
    <row r="2122" spans="1:7">
      <c r="A2122" s="48"/>
      <c r="B2122" s="48"/>
      <c r="C2122" s="48"/>
      <c r="D2122" s="48"/>
      <c r="E2122" s="48"/>
      <c r="F2122" s="48"/>
      <c r="G2122" s="48"/>
    </row>
    <row r="2123" spans="1:7">
      <c r="A2123" s="48"/>
      <c r="B2123" s="48"/>
      <c r="C2123" s="48"/>
      <c r="D2123" s="48"/>
      <c r="E2123" s="48"/>
      <c r="F2123" s="48"/>
      <c r="G2123" s="48"/>
    </row>
    <row r="2124" spans="1:7">
      <c r="A2124" s="48"/>
      <c r="B2124" s="48"/>
      <c r="C2124" s="48"/>
      <c r="D2124" s="48"/>
      <c r="E2124" s="48"/>
      <c r="F2124" s="48"/>
      <c r="G2124" s="48"/>
    </row>
    <row r="2125" spans="1:7">
      <c r="A2125" s="48"/>
      <c r="B2125" s="48"/>
      <c r="C2125" s="48"/>
      <c r="D2125" s="48"/>
      <c r="E2125" s="48"/>
      <c r="F2125" s="48"/>
      <c r="G2125" s="48"/>
    </row>
    <row r="2126" spans="1:7">
      <c r="A2126" s="48"/>
      <c r="B2126" s="48"/>
      <c r="C2126" s="48"/>
      <c r="D2126" s="48"/>
      <c r="E2126" s="48"/>
      <c r="F2126" s="48"/>
      <c r="G2126" s="48"/>
    </row>
    <row r="2127" spans="1:7">
      <c r="A2127" s="48"/>
      <c r="B2127" s="48"/>
      <c r="C2127" s="48"/>
      <c r="D2127" s="48"/>
      <c r="E2127" s="48"/>
      <c r="F2127" s="48"/>
      <c r="G2127" s="48"/>
    </row>
    <row r="2128" spans="1:7">
      <c r="A2128" s="48"/>
      <c r="B2128" s="48"/>
      <c r="C2128" s="48"/>
      <c r="D2128" s="48"/>
      <c r="E2128" s="48"/>
      <c r="F2128" s="48"/>
      <c r="G2128" s="48"/>
    </row>
    <row r="2129" spans="1:7">
      <c r="A2129" s="48"/>
      <c r="B2129" s="48"/>
      <c r="C2129" s="48"/>
      <c r="D2129" s="48"/>
      <c r="E2129" s="48"/>
      <c r="F2129" s="48"/>
      <c r="G2129" s="48"/>
    </row>
    <row r="2130" spans="1:7">
      <c r="A2130" s="48"/>
      <c r="B2130" s="48"/>
      <c r="C2130" s="48"/>
      <c r="D2130" s="48"/>
      <c r="E2130" s="48"/>
      <c r="F2130" s="48"/>
      <c r="G2130" s="48"/>
    </row>
    <row r="2131" spans="1:7">
      <c r="A2131" s="48"/>
      <c r="B2131" s="48"/>
      <c r="C2131" s="48"/>
      <c r="D2131" s="48"/>
      <c r="E2131" s="48"/>
      <c r="F2131" s="48"/>
      <c r="G2131" s="48"/>
    </row>
    <row r="2132" spans="1:7">
      <c r="A2132" s="48"/>
      <c r="B2132" s="48"/>
      <c r="C2132" s="48"/>
      <c r="D2132" s="48"/>
      <c r="E2132" s="48"/>
      <c r="F2132" s="48"/>
      <c r="G2132" s="48"/>
    </row>
    <row r="2133" spans="1:7">
      <c r="A2133" s="48"/>
      <c r="B2133" s="48"/>
      <c r="C2133" s="48"/>
      <c r="D2133" s="48"/>
      <c r="E2133" s="48"/>
      <c r="F2133" s="48"/>
      <c r="G2133" s="48"/>
    </row>
    <row r="2134" spans="1:7">
      <c r="A2134" s="48"/>
      <c r="B2134" s="48"/>
      <c r="C2134" s="48"/>
      <c r="D2134" s="48"/>
      <c r="E2134" s="48"/>
      <c r="F2134" s="48"/>
      <c r="G2134" s="48"/>
    </row>
    <row r="2135" spans="1:7">
      <c r="A2135" s="48"/>
      <c r="B2135" s="48"/>
      <c r="C2135" s="48"/>
      <c r="D2135" s="48"/>
      <c r="E2135" s="48"/>
      <c r="F2135" s="48"/>
      <c r="G2135" s="48"/>
    </row>
    <row r="2136" spans="1:7">
      <c r="A2136" s="48"/>
      <c r="B2136" s="48"/>
      <c r="C2136" s="48"/>
      <c r="D2136" s="48"/>
      <c r="E2136" s="48"/>
      <c r="F2136" s="48"/>
      <c r="G2136" s="48"/>
    </row>
    <row r="2137" spans="1:7">
      <c r="A2137" s="48"/>
      <c r="B2137" s="48"/>
      <c r="C2137" s="48"/>
      <c r="D2137" s="48"/>
      <c r="E2137" s="48"/>
      <c r="F2137" s="48"/>
      <c r="G2137" s="48"/>
    </row>
    <row r="2138" spans="1:7">
      <c r="A2138" s="48"/>
      <c r="B2138" s="48"/>
      <c r="C2138" s="48"/>
      <c r="D2138" s="48"/>
      <c r="E2138" s="48"/>
      <c r="F2138" s="48"/>
      <c r="G2138" s="48"/>
    </row>
    <row r="2139" spans="1:7">
      <c r="A2139" s="48"/>
      <c r="B2139" s="48"/>
      <c r="C2139" s="48"/>
      <c r="D2139" s="48"/>
      <c r="E2139" s="48"/>
      <c r="F2139" s="48"/>
      <c r="G2139" s="48"/>
    </row>
    <row r="2140" spans="1:7">
      <c r="A2140" s="48"/>
      <c r="B2140" s="48"/>
      <c r="C2140" s="48"/>
      <c r="D2140" s="48"/>
      <c r="E2140" s="48"/>
      <c r="F2140" s="48"/>
      <c r="G2140" s="48"/>
    </row>
    <row r="2141" spans="1:7">
      <c r="A2141" s="48"/>
      <c r="B2141" s="48"/>
      <c r="C2141" s="48"/>
      <c r="D2141" s="48"/>
      <c r="E2141" s="48"/>
      <c r="F2141" s="48"/>
      <c r="G2141" s="48"/>
    </row>
    <row r="2142" spans="1:7">
      <c r="A2142" s="48"/>
      <c r="B2142" s="48"/>
      <c r="C2142" s="48"/>
      <c r="D2142" s="48"/>
      <c r="E2142" s="48"/>
      <c r="F2142" s="48"/>
      <c r="G2142" s="48"/>
    </row>
    <row r="2143" spans="1:7">
      <c r="A2143" s="48"/>
      <c r="B2143" s="48"/>
      <c r="C2143" s="48"/>
      <c r="D2143" s="48"/>
      <c r="E2143" s="48"/>
      <c r="F2143" s="48"/>
      <c r="G2143" s="48"/>
    </row>
    <row r="2144" spans="1:7">
      <c r="A2144" s="48"/>
      <c r="B2144" s="48"/>
      <c r="C2144" s="48"/>
      <c r="D2144" s="48"/>
      <c r="E2144" s="48"/>
      <c r="F2144" s="48"/>
      <c r="G2144" s="48"/>
    </row>
    <row r="2145" spans="1:7">
      <c r="A2145" s="48"/>
      <c r="B2145" s="48"/>
      <c r="C2145" s="48"/>
      <c r="D2145" s="48"/>
      <c r="E2145" s="48"/>
      <c r="F2145" s="48"/>
      <c r="G2145" s="48"/>
    </row>
    <row r="2146" spans="1:7">
      <c r="A2146" s="48"/>
      <c r="B2146" s="48"/>
      <c r="C2146" s="48"/>
      <c r="D2146" s="48"/>
      <c r="E2146" s="48"/>
      <c r="F2146" s="48"/>
      <c r="G2146" s="48"/>
    </row>
    <row r="2147" spans="1:7">
      <c r="A2147" s="48"/>
      <c r="B2147" s="48"/>
      <c r="C2147" s="48"/>
      <c r="D2147" s="48"/>
      <c r="E2147" s="48"/>
      <c r="F2147" s="48"/>
      <c r="G2147" s="48"/>
    </row>
    <row r="2148" spans="1:7">
      <c r="A2148" s="48"/>
      <c r="B2148" s="48"/>
      <c r="C2148" s="48"/>
      <c r="D2148" s="48"/>
      <c r="E2148" s="48"/>
      <c r="F2148" s="48"/>
      <c r="G2148" s="48"/>
    </row>
    <row r="2149" spans="1:7">
      <c r="A2149" s="48"/>
      <c r="B2149" s="48"/>
      <c r="C2149" s="48"/>
      <c r="D2149" s="48"/>
      <c r="E2149" s="48"/>
      <c r="F2149" s="48"/>
      <c r="G2149" s="48"/>
    </row>
    <row r="2150" spans="1:7">
      <c r="A2150" s="48"/>
      <c r="B2150" s="48"/>
      <c r="C2150" s="48"/>
      <c r="D2150" s="48"/>
      <c r="E2150" s="48"/>
      <c r="F2150" s="48"/>
      <c r="G2150" s="48"/>
    </row>
    <row r="2151" spans="1:7">
      <c r="A2151" s="48"/>
      <c r="B2151" s="48"/>
      <c r="C2151" s="48"/>
      <c r="D2151" s="48"/>
      <c r="E2151" s="48"/>
      <c r="F2151" s="48"/>
      <c r="G2151" s="48"/>
    </row>
    <row r="2152" spans="1:7">
      <c r="A2152" s="48"/>
      <c r="B2152" s="48"/>
      <c r="C2152" s="48"/>
      <c r="D2152" s="48"/>
      <c r="E2152" s="48"/>
      <c r="F2152" s="48"/>
      <c r="G2152" s="48"/>
    </row>
    <row r="2153" spans="1:7">
      <c r="A2153" s="48"/>
      <c r="B2153" s="48"/>
      <c r="C2153" s="48"/>
      <c r="D2153" s="48"/>
      <c r="E2153" s="48"/>
      <c r="F2153" s="48"/>
      <c r="G2153" s="48"/>
    </row>
    <row r="2154" spans="1:7">
      <c r="A2154" s="48"/>
      <c r="B2154" s="48"/>
      <c r="C2154" s="48"/>
      <c r="D2154" s="48"/>
      <c r="E2154" s="48"/>
      <c r="F2154" s="48"/>
      <c r="G2154" s="48"/>
    </row>
    <row r="2155" spans="1:7">
      <c r="A2155" s="48"/>
      <c r="B2155" s="48"/>
      <c r="C2155" s="48"/>
      <c r="D2155" s="48"/>
      <c r="E2155" s="48"/>
      <c r="F2155" s="48"/>
      <c r="G2155" s="48"/>
    </row>
    <row r="2156" spans="1:7">
      <c r="A2156" s="48"/>
      <c r="B2156" s="48"/>
      <c r="C2156" s="48"/>
      <c r="D2156" s="48"/>
      <c r="E2156" s="48"/>
      <c r="F2156" s="48"/>
      <c r="G2156" s="48"/>
    </row>
    <row r="2157" spans="1:7">
      <c r="A2157" s="48"/>
      <c r="B2157" s="48"/>
      <c r="C2157" s="48"/>
      <c r="D2157" s="48"/>
      <c r="E2157" s="48"/>
      <c r="F2157" s="48"/>
      <c r="G2157" s="48"/>
    </row>
    <row r="2158" spans="1:7">
      <c r="A2158" s="48"/>
      <c r="B2158" s="48"/>
      <c r="C2158" s="48"/>
      <c r="D2158" s="48"/>
      <c r="E2158" s="48"/>
      <c r="F2158" s="48"/>
      <c r="G2158" s="48"/>
    </row>
    <row r="2159" spans="1:7">
      <c r="A2159" s="48"/>
      <c r="B2159" s="48"/>
      <c r="C2159" s="48"/>
      <c r="D2159" s="48"/>
      <c r="E2159" s="48"/>
      <c r="F2159" s="48"/>
      <c r="G2159" s="48"/>
    </row>
    <row r="2160" spans="1:7">
      <c r="A2160" s="48"/>
      <c r="B2160" s="48"/>
      <c r="C2160" s="48"/>
      <c r="D2160" s="48"/>
      <c r="E2160" s="48"/>
      <c r="F2160" s="48"/>
      <c r="G2160" s="48"/>
    </row>
    <row r="2161" spans="1:7">
      <c r="A2161" s="48"/>
      <c r="B2161" s="48"/>
      <c r="C2161" s="48"/>
      <c r="D2161" s="48"/>
      <c r="E2161" s="48"/>
      <c r="F2161" s="48"/>
      <c r="G2161" s="48"/>
    </row>
    <row r="2162" spans="1:7">
      <c r="A2162" s="48"/>
      <c r="B2162" s="48"/>
      <c r="C2162" s="48"/>
      <c r="D2162" s="48"/>
      <c r="E2162" s="48"/>
      <c r="F2162" s="48"/>
      <c r="G2162" s="48"/>
    </row>
    <row r="2163" spans="1:7">
      <c r="A2163" s="48"/>
      <c r="B2163" s="48"/>
      <c r="C2163" s="48"/>
      <c r="D2163" s="48"/>
      <c r="E2163" s="48"/>
      <c r="F2163" s="48"/>
      <c r="G2163" s="48"/>
    </row>
    <row r="2164" spans="1:7">
      <c r="A2164" s="48"/>
      <c r="B2164" s="48"/>
      <c r="C2164" s="48"/>
      <c r="D2164" s="48"/>
      <c r="E2164" s="48"/>
      <c r="F2164" s="48"/>
      <c r="G2164" s="48"/>
    </row>
    <row r="2165" spans="1:7">
      <c r="A2165" s="48"/>
      <c r="B2165" s="48"/>
      <c r="C2165" s="48"/>
      <c r="D2165" s="48"/>
      <c r="E2165" s="48"/>
      <c r="F2165" s="48"/>
      <c r="G2165" s="48"/>
    </row>
    <row r="2166" spans="1:7">
      <c r="A2166" s="48"/>
      <c r="B2166" s="48"/>
      <c r="C2166" s="48"/>
      <c r="D2166" s="48"/>
      <c r="E2166" s="48"/>
      <c r="F2166" s="48"/>
      <c r="G2166" s="48"/>
    </row>
    <row r="2167" spans="1:7">
      <c r="A2167" s="48"/>
      <c r="B2167" s="48"/>
      <c r="C2167" s="48"/>
      <c r="D2167" s="48"/>
      <c r="E2167" s="48"/>
      <c r="F2167" s="48"/>
      <c r="G2167" s="48"/>
    </row>
    <row r="2168" spans="1:7">
      <c r="A2168" s="48"/>
      <c r="B2168" s="48"/>
      <c r="C2168" s="48"/>
      <c r="D2168" s="48"/>
      <c r="E2168" s="48"/>
      <c r="F2168" s="48"/>
      <c r="G2168" s="48"/>
    </row>
    <row r="2169" spans="1:7">
      <c r="A2169" s="48"/>
      <c r="B2169" s="48"/>
      <c r="C2169" s="48"/>
      <c r="D2169" s="48"/>
      <c r="E2169" s="48"/>
      <c r="F2169" s="48"/>
      <c r="G2169" s="48"/>
    </row>
    <row r="2170" spans="1:7">
      <c r="A2170" s="48"/>
      <c r="B2170" s="48"/>
      <c r="C2170" s="48"/>
      <c r="D2170" s="48"/>
      <c r="E2170" s="48"/>
      <c r="F2170" s="48"/>
      <c r="G2170" s="48"/>
    </row>
    <row r="2171" spans="1:7">
      <c r="A2171" s="48"/>
      <c r="B2171" s="48"/>
      <c r="C2171" s="48"/>
      <c r="D2171" s="48"/>
      <c r="E2171" s="48"/>
      <c r="F2171" s="48"/>
      <c r="G2171" s="48"/>
    </row>
    <row r="2172" spans="1:7">
      <c r="A2172" s="48"/>
      <c r="B2172" s="48"/>
      <c r="C2172" s="48"/>
      <c r="D2172" s="48"/>
      <c r="E2172" s="48"/>
      <c r="F2172" s="48"/>
      <c r="G2172" s="48"/>
    </row>
    <row r="2173" spans="1:7">
      <c r="A2173" s="48"/>
      <c r="B2173" s="48"/>
      <c r="C2173" s="48"/>
      <c r="D2173" s="48"/>
      <c r="E2173" s="48"/>
      <c r="F2173" s="48"/>
      <c r="G2173" s="48"/>
    </row>
    <row r="2174" spans="1:7">
      <c r="A2174" s="48"/>
      <c r="B2174" s="48"/>
      <c r="C2174" s="48"/>
      <c r="D2174" s="48"/>
      <c r="E2174" s="48"/>
      <c r="F2174" s="48"/>
      <c r="G2174" s="48"/>
    </row>
    <row r="2175" spans="1:7">
      <c r="A2175" s="48"/>
      <c r="B2175" s="48"/>
      <c r="C2175" s="48"/>
      <c r="D2175" s="48"/>
      <c r="E2175" s="48"/>
      <c r="F2175" s="48"/>
      <c r="G2175" s="48"/>
    </row>
    <row r="2176" spans="1:7">
      <c r="A2176" s="48"/>
      <c r="B2176" s="48"/>
      <c r="C2176" s="48"/>
      <c r="D2176" s="48"/>
      <c r="E2176" s="48"/>
      <c r="F2176" s="48"/>
      <c r="G2176" s="48"/>
    </row>
    <row r="2177" spans="1:7">
      <c r="A2177" s="48"/>
      <c r="B2177" s="48"/>
      <c r="C2177" s="48"/>
      <c r="D2177" s="48"/>
      <c r="E2177" s="48"/>
      <c r="F2177" s="48"/>
      <c r="G2177" s="48"/>
    </row>
    <row r="2178" spans="1:7">
      <c r="A2178" s="48"/>
      <c r="B2178" s="48"/>
      <c r="C2178" s="48"/>
      <c r="D2178" s="48"/>
      <c r="E2178" s="48"/>
      <c r="F2178" s="48"/>
      <c r="G2178" s="48"/>
    </row>
    <row r="2179" spans="1:7">
      <c r="A2179" s="48"/>
      <c r="B2179" s="48"/>
      <c r="C2179" s="48"/>
      <c r="D2179" s="48"/>
      <c r="E2179" s="48"/>
      <c r="F2179" s="48"/>
      <c r="G2179" s="48"/>
    </row>
    <row r="2180" spans="1:7">
      <c r="A2180" s="48"/>
      <c r="B2180" s="48"/>
      <c r="C2180" s="48"/>
      <c r="D2180" s="48"/>
      <c r="E2180" s="48"/>
      <c r="F2180" s="48"/>
      <c r="G2180" s="48"/>
    </row>
    <row r="2181" spans="1:7">
      <c r="A2181" s="48"/>
      <c r="B2181" s="48"/>
      <c r="C2181" s="48"/>
      <c r="D2181" s="48"/>
      <c r="E2181" s="48"/>
      <c r="F2181" s="48"/>
      <c r="G2181" s="48"/>
    </row>
    <row r="2182" spans="1:7">
      <c r="A2182" s="48"/>
      <c r="B2182" s="48"/>
      <c r="C2182" s="48"/>
      <c r="D2182" s="48"/>
      <c r="E2182" s="48"/>
      <c r="F2182" s="48"/>
      <c r="G2182" s="48"/>
    </row>
    <row r="2183" spans="1:7">
      <c r="A2183" s="48"/>
      <c r="B2183" s="48"/>
      <c r="C2183" s="48"/>
      <c r="D2183" s="48"/>
      <c r="E2183" s="48"/>
      <c r="F2183" s="48"/>
      <c r="G2183" s="48"/>
    </row>
    <row r="2184" spans="1:7">
      <c r="A2184" s="48"/>
      <c r="B2184" s="48"/>
      <c r="C2184" s="48"/>
      <c r="D2184" s="48"/>
      <c r="E2184" s="48"/>
      <c r="F2184" s="48"/>
      <c r="G2184" s="48"/>
    </row>
    <row r="2185" spans="1:7">
      <c r="A2185" s="48"/>
      <c r="B2185" s="48"/>
      <c r="C2185" s="48"/>
      <c r="D2185" s="48"/>
      <c r="E2185" s="48"/>
      <c r="F2185" s="48"/>
      <c r="G2185" s="48"/>
    </row>
    <row r="2186" spans="1:7">
      <c r="A2186" s="48"/>
      <c r="B2186" s="48"/>
      <c r="C2186" s="48"/>
      <c r="D2186" s="48"/>
      <c r="E2186" s="48"/>
      <c r="F2186" s="48"/>
      <c r="G2186" s="48"/>
    </row>
    <row r="2187" spans="1:7">
      <c r="A2187" s="48"/>
      <c r="B2187" s="48"/>
      <c r="C2187" s="48"/>
      <c r="D2187" s="48"/>
      <c r="E2187" s="48"/>
      <c r="F2187" s="48"/>
      <c r="G2187" s="48"/>
    </row>
    <row r="2188" spans="1:7">
      <c r="A2188" s="48"/>
      <c r="B2188" s="48"/>
      <c r="C2188" s="48"/>
      <c r="D2188" s="48"/>
      <c r="E2188" s="48"/>
      <c r="F2188" s="48"/>
      <c r="G2188" s="48"/>
    </row>
    <row r="2189" spans="1:7">
      <c r="A2189" s="48"/>
      <c r="B2189" s="48"/>
      <c r="C2189" s="48"/>
      <c r="D2189" s="48"/>
      <c r="E2189" s="48"/>
      <c r="F2189" s="48"/>
      <c r="G2189" s="48"/>
    </row>
    <row r="2190" spans="1:7">
      <c r="A2190" s="48"/>
      <c r="B2190" s="48"/>
      <c r="C2190" s="48"/>
      <c r="D2190" s="48"/>
      <c r="E2190" s="48"/>
      <c r="F2190" s="48"/>
      <c r="G2190" s="48"/>
    </row>
    <row r="2191" spans="1:7">
      <c r="A2191" s="48"/>
      <c r="B2191" s="48"/>
      <c r="C2191" s="48"/>
      <c r="D2191" s="48"/>
      <c r="E2191" s="48"/>
      <c r="F2191" s="48"/>
      <c r="G2191" s="48"/>
    </row>
    <row r="2192" spans="1:7">
      <c r="A2192" s="48"/>
      <c r="B2192" s="48"/>
      <c r="C2192" s="48"/>
      <c r="D2192" s="48"/>
      <c r="E2192" s="48"/>
      <c r="F2192" s="48"/>
      <c r="G2192" s="48"/>
    </row>
    <row r="2193" spans="1:7">
      <c r="A2193" s="48"/>
      <c r="B2193" s="48"/>
      <c r="C2193" s="48"/>
      <c r="D2193" s="48"/>
      <c r="E2193" s="48"/>
      <c r="F2193" s="48"/>
      <c r="G2193" s="48"/>
    </row>
    <row r="2194" spans="1:7">
      <c r="A2194" s="48"/>
      <c r="B2194" s="48"/>
      <c r="C2194" s="48"/>
      <c r="D2194" s="48"/>
      <c r="E2194" s="48"/>
      <c r="F2194" s="48"/>
      <c r="G2194" s="48"/>
    </row>
    <row r="2195" spans="1:7">
      <c r="A2195" s="48"/>
      <c r="B2195" s="48"/>
      <c r="C2195" s="48"/>
      <c r="D2195" s="48"/>
      <c r="E2195" s="48"/>
      <c r="F2195" s="48"/>
      <c r="G2195" s="48"/>
    </row>
    <row r="2196" spans="1:7">
      <c r="A2196" s="48"/>
      <c r="B2196" s="48"/>
      <c r="C2196" s="48"/>
      <c r="D2196" s="48"/>
      <c r="E2196" s="48"/>
      <c r="F2196" s="48"/>
      <c r="G2196" s="48"/>
    </row>
    <row r="2197" spans="1:7">
      <c r="A2197" s="48"/>
      <c r="B2197" s="48"/>
      <c r="C2197" s="48"/>
      <c r="D2197" s="48"/>
      <c r="E2197" s="48"/>
      <c r="F2197" s="48"/>
      <c r="G2197" s="48"/>
    </row>
    <row r="2198" spans="1:7">
      <c r="A2198" s="48"/>
      <c r="B2198" s="48"/>
      <c r="C2198" s="48"/>
      <c r="D2198" s="48"/>
      <c r="E2198" s="48"/>
      <c r="F2198" s="48"/>
      <c r="G2198" s="48"/>
    </row>
    <row r="2199" spans="1:7">
      <c r="A2199" s="48"/>
      <c r="B2199" s="48"/>
      <c r="C2199" s="48"/>
      <c r="D2199" s="48"/>
      <c r="E2199" s="48"/>
      <c r="F2199" s="48"/>
      <c r="G2199" s="48"/>
    </row>
    <row r="2200" spans="1:7">
      <c r="A2200" s="48"/>
      <c r="B2200" s="48"/>
      <c r="C2200" s="48"/>
      <c r="D2200" s="48"/>
      <c r="E2200" s="48"/>
      <c r="F2200" s="48"/>
      <c r="G2200" s="48"/>
    </row>
    <row r="2201" spans="1:7">
      <c r="A2201" s="48"/>
      <c r="B2201" s="48"/>
      <c r="C2201" s="48"/>
      <c r="D2201" s="48"/>
      <c r="E2201" s="48"/>
      <c r="F2201" s="48"/>
      <c r="G2201" s="48"/>
    </row>
    <row r="2202" spans="1:7">
      <c r="A2202" s="48"/>
      <c r="B2202" s="48"/>
      <c r="C2202" s="48"/>
      <c r="D2202" s="48"/>
      <c r="E2202" s="48"/>
      <c r="F2202" s="48"/>
      <c r="G2202" s="48"/>
    </row>
    <row r="2203" spans="1:7">
      <c r="A2203" s="48"/>
      <c r="B2203" s="48"/>
      <c r="C2203" s="48"/>
      <c r="D2203" s="48"/>
      <c r="E2203" s="48"/>
      <c r="F2203" s="48"/>
      <c r="G2203" s="48"/>
    </row>
    <row r="2204" spans="1:7">
      <c r="A2204" s="48"/>
      <c r="B2204" s="48"/>
      <c r="C2204" s="48"/>
      <c r="D2204" s="48"/>
      <c r="E2204" s="48"/>
      <c r="F2204" s="48"/>
      <c r="G2204" s="48"/>
    </row>
    <row r="2205" spans="1:7">
      <c r="A2205" s="48"/>
      <c r="B2205" s="48"/>
      <c r="C2205" s="48"/>
      <c r="D2205" s="48"/>
      <c r="E2205" s="48"/>
      <c r="F2205" s="48"/>
      <c r="G2205" s="48"/>
    </row>
    <row r="2206" spans="1:7">
      <c r="A2206" s="48"/>
      <c r="B2206" s="48"/>
      <c r="C2206" s="48"/>
      <c r="D2206" s="48"/>
      <c r="E2206" s="48"/>
      <c r="F2206" s="48"/>
      <c r="G2206" s="48"/>
    </row>
    <row r="2207" spans="1:7">
      <c r="A2207" s="48"/>
      <c r="B2207" s="48"/>
      <c r="C2207" s="48"/>
      <c r="D2207" s="48"/>
      <c r="E2207" s="48"/>
      <c r="F2207" s="48"/>
      <c r="G2207" s="48"/>
    </row>
    <row r="2208" spans="1:7">
      <c r="A2208" s="48"/>
      <c r="B2208" s="48"/>
      <c r="C2208" s="48"/>
      <c r="D2208" s="48"/>
      <c r="E2208" s="48"/>
      <c r="F2208" s="48"/>
      <c r="G2208" s="48"/>
    </row>
    <row r="2209" spans="1:7">
      <c r="A2209" s="48"/>
      <c r="B2209" s="48"/>
      <c r="C2209" s="48"/>
      <c r="D2209" s="48"/>
      <c r="E2209" s="48"/>
      <c r="F2209" s="48"/>
      <c r="G2209" s="48"/>
    </row>
    <row r="2210" spans="1:7">
      <c r="A2210" s="48"/>
      <c r="B2210" s="48"/>
      <c r="C2210" s="48"/>
      <c r="D2210" s="48"/>
      <c r="E2210" s="48"/>
      <c r="F2210" s="48"/>
      <c r="G2210" s="48"/>
    </row>
    <row r="2211" spans="1:7">
      <c r="A2211" s="48"/>
      <c r="B2211" s="48"/>
      <c r="C2211" s="48"/>
      <c r="D2211" s="48"/>
      <c r="E2211" s="48"/>
      <c r="F2211" s="48"/>
      <c r="G2211" s="48"/>
    </row>
    <row r="2212" spans="1:7">
      <c r="A2212" s="48"/>
      <c r="B2212" s="48"/>
      <c r="C2212" s="48"/>
      <c r="D2212" s="48"/>
      <c r="E2212" s="48"/>
      <c r="F2212" s="48"/>
      <c r="G2212" s="48"/>
    </row>
    <row r="2213" spans="1:7">
      <c r="A2213" s="48"/>
      <c r="B2213" s="48"/>
      <c r="C2213" s="48"/>
      <c r="D2213" s="48"/>
      <c r="E2213" s="48"/>
      <c r="F2213" s="48"/>
      <c r="G2213" s="48"/>
    </row>
    <row r="2214" spans="1:7">
      <c r="A2214" s="48"/>
      <c r="B2214" s="48"/>
      <c r="C2214" s="48"/>
      <c r="D2214" s="48"/>
      <c r="E2214" s="48"/>
      <c r="F2214" s="48"/>
      <c r="G2214" s="48"/>
    </row>
    <row r="2215" spans="1:7">
      <c r="A2215" s="48"/>
      <c r="B2215" s="48"/>
      <c r="C2215" s="48"/>
      <c r="D2215" s="48"/>
      <c r="E2215" s="48"/>
      <c r="F2215" s="48"/>
      <c r="G2215" s="48"/>
    </row>
    <row r="2216" spans="1:7">
      <c r="A2216" s="48"/>
      <c r="B2216" s="48"/>
      <c r="C2216" s="48"/>
      <c r="D2216" s="48"/>
      <c r="E2216" s="48"/>
      <c r="F2216" s="48"/>
      <c r="G2216" s="48"/>
    </row>
    <row r="2217" spans="1:7">
      <c r="A2217" s="48"/>
      <c r="B2217" s="48"/>
      <c r="C2217" s="48"/>
      <c r="D2217" s="48"/>
      <c r="E2217" s="48"/>
      <c r="F2217" s="48"/>
      <c r="G2217" s="48"/>
    </row>
    <row r="2218" spans="1:7">
      <c r="A2218" s="48"/>
      <c r="B2218" s="48"/>
      <c r="C2218" s="48"/>
      <c r="D2218" s="48"/>
      <c r="E2218" s="48"/>
      <c r="F2218" s="48"/>
      <c r="G2218" s="48"/>
    </row>
    <row r="2219" spans="1:7">
      <c r="A2219" s="48"/>
      <c r="B2219" s="48"/>
      <c r="C2219" s="48"/>
      <c r="D2219" s="48"/>
      <c r="E2219" s="48"/>
      <c r="F2219" s="48"/>
      <c r="G2219" s="48"/>
    </row>
    <row r="2220" spans="1:7">
      <c r="A2220" s="48"/>
      <c r="B2220" s="48"/>
      <c r="C2220" s="48"/>
      <c r="D2220" s="48"/>
      <c r="E2220" s="48"/>
      <c r="F2220" s="48"/>
      <c r="G2220" s="48"/>
    </row>
    <row r="2221" spans="1:7">
      <c r="A2221" s="48"/>
      <c r="B2221" s="48"/>
      <c r="C2221" s="48"/>
      <c r="D2221" s="48"/>
      <c r="E2221" s="48"/>
      <c r="F2221" s="48"/>
      <c r="G2221" s="48"/>
    </row>
    <row r="2222" spans="1:7">
      <c r="A2222" s="48"/>
      <c r="B2222" s="48"/>
      <c r="C2222" s="48"/>
      <c r="D2222" s="48"/>
      <c r="E2222" s="48"/>
      <c r="F2222" s="48"/>
      <c r="G2222" s="48"/>
    </row>
    <row r="2223" spans="1:7">
      <c r="A2223" s="48"/>
      <c r="B2223" s="48"/>
      <c r="C2223" s="48"/>
      <c r="D2223" s="48"/>
      <c r="E2223" s="48"/>
      <c r="F2223" s="48"/>
      <c r="G2223" s="48"/>
    </row>
    <row r="2224" spans="1:7">
      <c r="A2224" s="48"/>
      <c r="B2224" s="48"/>
      <c r="C2224" s="48"/>
      <c r="D2224" s="48"/>
      <c r="E2224" s="48"/>
      <c r="F2224" s="48"/>
      <c r="G2224" s="48"/>
    </row>
    <row r="2225" spans="1:7">
      <c r="A2225" s="48"/>
      <c r="B2225" s="48"/>
      <c r="C2225" s="48"/>
      <c r="D2225" s="48"/>
      <c r="E2225" s="48"/>
      <c r="F2225" s="48"/>
      <c r="G2225" s="48"/>
    </row>
    <row r="2226" spans="1:7">
      <c r="A2226" s="48"/>
      <c r="B2226" s="48"/>
      <c r="C2226" s="48"/>
      <c r="D2226" s="48"/>
      <c r="E2226" s="48"/>
      <c r="F2226" s="48"/>
      <c r="G2226" s="48"/>
    </row>
    <row r="2227" spans="1:7">
      <c r="A2227" s="48"/>
      <c r="B2227" s="48"/>
      <c r="C2227" s="48"/>
      <c r="D2227" s="48"/>
      <c r="E2227" s="48"/>
      <c r="F2227" s="48"/>
      <c r="G2227" s="48"/>
    </row>
    <row r="2228" spans="1:7">
      <c r="A2228" s="48"/>
      <c r="B2228" s="48"/>
      <c r="C2228" s="48"/>
      <c r="D2228" s="48"/>
      <c r="E2228" s="48"/>
      <c r="F2228" s="48"/>
      <c r="G2228" s="48"/>
    </row>
    <row r="2229" spans="1:7">
      <c r="A2229" s="48"/>
      <c r="B2229" s="48"/>
      <c r="C2229" s="48"/>
      <c r="D2229" s="48"/>
      <c r="E2229" s="48"/>
      <c r="F2229" s="48"/>
      <c r="G2229" s="48"/>
    </row>
    <row r="2230" spans="1:7">
      <c r="A2230" s="48"/>
      <c r="B2230" s="48"/>
      <c r="C2230" s="48"/>
      <c r="D2230" s="48"/>
      <c r="E2230" s="48"/>
      <c r="F2230" s="48"/>
      <c r="G2230" s="48"/>
    </row>
    <row r="2231" spans="1:7">
      <c r="A2231" s="48"/>
      <c r="B2231" s="48"/>
      <c r="C2231" s="48"/>
      <c r="D2231" s="48"/>
      <c r="E2231" s="48"/>
      <c r="F2231" s="48"/>
      <c r="G2231" s="48"/>
    </row>
    <row r="2232" spans="1:7">
      <c r="A2232" s="48"/>
      <c r="B2232" s="48"/>
      <c r="C2232" s="48"/>
      <c r="D2232" s="48"/>
      <c r="E2232" s="48"/>
      <c r="F2232" s="48"/>
      <c r="G2232" s="48"/>
    </row>
    <row r="2233" spans="1:7">
      <c r="A2233" s="48"/>
      <c r="B2233" s="48"/>
      <c r="C2233" s="48"/>
      <c r="D2233" s="48"/>
      <c r="E2233" s="48"/>
      <c r="F2233" s="48"/>
      <c r="G2233" s="48"/>
    </row>
    <row r="2234" spans="1:7">
      <c r="A2234" s="48"/>
      <c r="B2234" s="48"/>
      <c r="C2234" s="48"/>
      <c r="D2234" s="48"/>
      <c r="E2234" s="48"/>
      <c r="F2234" s="48"/>
      <c r="G2234" s="48"/>
    </row>
    <row r="2235" spans="1:7">
      <c r="A2235" s="48"/>
      <c r="B2235" s="48"/>
      <c r="C2235" s="48"/>
      <c r="D2235" s="48"/>
      <c r="E2235" s="48"/>
      <c r="F2235" s="48"/>
      <c r="G2235" s="48"/>
    </row>
    <row r="2236" spans="1:7">
      <c r="A2236" s="48"/>
      <c r="B2236" s="48"/>
      <c r="C2236" s="48"/>
      <c r="D2236" s="48"/>
      <c r="E2236" s="48"/>
      <c r="F2236" s="48"/>
      <c r="G2236" s="48"/>
    </row>
    <row r="2237" spans="1:7">
      <c r="A2237" s="48"/>
      <c r="B2237" s="48"/>
      <c r="C2237" s="48"/>
      <c r="D2237" s="48"/>
      <c r="E2237" s="48"/>
      <c r="F2237" s="48"/>
      <c r="G2237" s="48"/>
    </row>
    <row r="2238" spans="1:7">
      <c r="A2238" s="48"/>
      <c r="B2238" s="48"/>
      <c r="C2238" s="48"/>
      <c r="D2238" s="48"/>
      <c r="E2238" s="48"/>
      <c r="F2238" s="48"/>
      <c r="G2238" s="48"/>
    </row>
    <row r="2239" spans="1:7">
      <c r="A2239" s="48"/>
      <c r="B2239" s="48"/>
      <c r="C2239" s="48"/>
      <c r="D2239" s="48"/>
      <c r="E2239" s="48"/>
      <c r="F2239" s="48"/>
      <c r="G2239" s="48"/>
    </row>
    <row r="2240" spans="1:7">
      <c r="A2240" s="48"/>
      <c r="B2240" s="48"/>
      <c r="C2240" s="48"/>
      <c r="D2240" s="48"/>
      <c r="E2240" s="48"/>
      <c r="F2240" s="48"/>
      <c r="G2240" s="48"/>
    </row>
    <row r="2241" spans="1:7">
      <c r="A2241" s="48"/>
      <c r="B2241" s="48"/>
      <c r="C2241" s="48"/>
      <c r="D2241" s="48"/>
      <c r="E2241" s="48"/>
      <c r="F2241" s="48"/>
      <c r="G2241" s="48"/>
    </row>
    <row r="2242" spans="1:7">
      <c r="A2242" s="48"/>
      <c r="B2242" s="48"/>
      <c r="C2242" s="48"/>
      <c r="D2242" s="48"/>
      <c r="E2242" s="48"/>
      <c r="F2242" s="48"/>
      <c r="G2242" s="48"/>
    </row>
    <row r="2243" spans="1:7">
      <c r="A2243" s="48"/>
      <c r="B2243" s="48"/>
      <c r="C2243" s="48"/>
      <c r="D2243" s="48"/>
      <c r="E2243" s="48"/>
      <c r="F2243" s="48"/>
      <c r="G2243" s="48"/>
    </row>
    <row r="2244" spans="1:7">
      <c r="A2244" s="48"/>
      <c r="B2244" s="48"/>
      <c r="C2244" s="48"/>
      <c r="D2244" s="48"/>
      <c r="E2244" s="48"/>
      <c r="F2244" s="48"/>
      <c r="G2244" s="48"/>
    </row>
    <row r="2245" spans="1:7">
      <c r="A2245" s="48"/>
      <c r="B2245" s="48"/>
      <c r="C2245" s="48"/>
      <c r="D2245" s="48"/>
      <c r="E2245" s="48"/>
      <c r="F2245" s="48"/>
      <c r="G2245" s="48"/>
    </row>
    <row r="2246" spans="1:7">
      <c r="A2246" s="48"/>
      <c r="B2246" s="48"/>
      <c r="C2246" s="48"/>
      <c r="D2246" s="48"/>
      <c r="E2246" s="48"/>
      <c r="F2246" s="48"/>
      <c r="G2246" s="48"/>
    </row>
    <row r="2247" spans="1:7">
      <c r="A2247" s="48"/>
      <c r="B2247" s="48"/>
      <c r="C2247" s="48"/>
      <c r="D2247" s="48"/>
      <c r="E2247" s="48"/>
      <c r="F2247" s="48"/>
      <c r="G2247" s="48"/>
    </row>
    <row r="2248" spans="1:7">
      <c r="A2248" s="48"/>
      <c r="B2248" s="48"/>
      <c r="C2248" s="48"/>
      <c r="D2248" s="48"/>
      <c r="E2248" s="48"/>
      <c r="F2248" s="48"/>
      <c r="G2248" s="48"/>
    </row>
    <row r="2249" spans="1:7">
      <c r="A2249" s="48"/>
      <c r="B2249" s="48"/>
      <c r="C2249" s="48"/>
      <c r="D2249" s="48"/>
      <c r="E2249" s="48"/>
      <c r="F2249" s="48"/>
      <c r="G2249" s="48"/>
    </row>
    <row r="2250" spans="1:7">
      <c r="A2250" s="48"/>
      <c r="B2250" s="48"/>
      <c r="C2250" s="48"/>
      <c r="D2250" s="48"/>
      <c r="E2250" s="48"/>
      <c r="F2250" s="48"/>
      <c r="G2250" s="48"/>
    </row>
    <row r="2251" spans="1:7">
      <c r="A2251" s="48"/>
      <c r="B2251" s="48"/>
      <c r="C2251" s="48"/>
      <c r="D2251" s="48"/>
      <c r="E2251" s="48"/>
      <c r="F2251" s="48"/>
      <c r="G2251" s="48"/>
    </row>
    <row r="2252" spans="1:7">
      <c r="A2252" s="48"/>
      <c r="B2252" s="48"/>
      <c r="C2252" s="48"/>
      <c r="D2252" s="48"/>
      <c r="E2252" s="48"/>
      <c r="F2252" s="48"/>
      <c r="G2252" s="48"/>
    </row>
    <row r="2253" spans="1:7">
      <c r="A2253" s="48"/>
      <c r="B2253" s="48"/>
      <c r="C2253" s="48"/>
      <c r="D2253" s="48"/>
      <c r="E2253" s="48"/>
      <c r="F2253" s="48"/>
      <c r="G2253" s="48"/>
    </row>
    <row r="2254" spans="1:7">
      <c r="A2254" s="48"/>
      <c r="B2254" s="48"/>
      <c r="C2254" s="48"/>
      <c r="D2254" s="48"/>
      <c r="E2254" s="48"/>
      <c r="F2254" s="48"/>
      <c r="G2254" s="48"/>
    </row>
    <row r="2255" spans="1:7">
      <c r="A2255" s="48"/>
      <c r="B2255" s="48"/>
      <c r="C2255" s="48"/>
      <c r="D2255" s="48"/>
      <c r="E2255" s="48"/>
      <c r="F2255" s="48"/>
      <c r="G2255" s="48"/>
    </row>
    <row r="2256" spans="1:7">
      <c r="A2256" s="48"/>
      <c r="B2256" s="48"/>
      <c r="C2256" s="48"/>
      <c r="D2256" s="48"/>
      <c r="E2256" s="48"/>
      <c r="F2256" s="48"/>
      <c r="G2256" s="48"/>
    </row>
    <row r="2257" spans="1:7">
      <c r="A2257" s="48"/>
      <c r="B2257" s="48"/>
      <c r="C2257" s="48"/>
      <c r="D2257" s="48"/>
      <c r="E2257" s="48"/>
      <c r="F2257" s="48"/>
      <c r="G2257" s="48"/>
    </row>
    <row r="2258" spans="1:7">
      <c r="A2258" s="48"/>
      <c r="B2258" s="48"/>
      <c r="C2258" s="48"/>
      <c r="D2258" s="48"/>
      <c r="E2258" s="48"/>
      <c r="F2258" s="48"/>
      <c r="G2258" s="48"/>
    </row>
    <row r="2259" spans="1:7">
      <c r="A2259" s="48"/>
      <c r="B2259" s="48"/>
      <c r="C2259" s="48"/>
      <c r="D2259" s="48"/>
      <c r="E2259" s="48"/>
      <c r="F2259" s="48"/>
      <c r="G2259" s="48"/>
    </row>
    <row r="2260" spans="1:7">
      <c r="A2260" s="48"/>
      <c r="B2260" s="48"/>
      <c r="C2260" s="48"/>
      <c r="D2260" s="48"/>
      <c r="E2260" s="48"/>
      <c r="F2260" s="48"/>
      <c r="G2260" s="48"/>
    </row>
    <row r="2261" spans="1:7">
      <c r="A2261" s="48"/>
      <c r="B2261" s="48"/>
      <c r="C2261" s="48"/>
      <c r="D2261" s="48"/>
      <c r="E2261" s="48"/>
      <c r="F2261" s="48"/>
      <c r="G2261" s="48"/>
    </row>
    <row r="2262" spans="1:7">
      <c r="A2262" s="48"/>
      <c r="B2262" s="48"/>
      <c r="C2262" s="48"/>
      <c r="D2262" s="48"/>
      <c r="E2262" s="48"/>
      <c r="F2262" s="48"/>
      <c r="G2262" s="48"/>
    </row>
    <row r="2263" spans="1:7">
      <c r="A2263" s="48"/>
      <c r="B2263" s="48"/>
      <c r="C2263" s="48"/>
      <c r="D2263" s="48"/>
      <c r="E2263" s="48"/>
      <c r="F2263" s="48"/>
      <c r="G2263" s="48"/>
    </row>
    <row r="2264" spans="1:7">
      <c r="A2264" s="48"/>
      <c r="B2264" s="48"/>
      <c r="C2264" s="48"/>
      <c r="D2264" s="48"/>
      <c r="E2264" s="48"/>
      <c r="F2264" s="48"/>
      <c r="G2264" s="48"/>
    </row>
    <row r="2265" spans="1:7">
      <c r="A2265" s="48"/>
      <c r="B2265" s="48"/>
      <c r="C2265" s="48"/>
      <c r="D2265" s="48"/>
      <c r="E2265" s="48"/>
      <c r="F2265" s="48"/>
      <c r="G2265" s="48"/>
    </row>
    <row r="2266" spans="1:7">
      <c r="A2266" s="48"/>
      <c r="B2266" s="48"/>
      <c r="C2266" s="48"/>
      <c r="D2266" s="48"/>
      <c r="E2266" s="48"/>
      <c r="F2266" s="48"/>
      <c r="G2266" s="48"/>
    </row>
    <row r="2267" spans="1:7">
      <c r="A2267" s="48"/>
      <c r="B2267" s="48"/>
      <c r="C2267" s="48"/>
      <c r="D2267" s="48"/>
      <c r="E2267" s="48"/>
      <c r="F2267" s="48"/>
      <c r="G2267" s="48"/>
    </row>
    <row r="2268" spans="1:7">
      <c r="A2268" s="48"/>
      <c r="B2268" s="48"/>
      <c r="C2268" s="48"/>
      <c r="D2268" s="48"/>
      <c r="E2268" s="48"/>
      <c r="F2268" s="48"/>
      <c r="G2268" s="48"/>
    </row>
    <row r="2269" spans="1:7">
      <c r="A2269" s="48"/>
      <c r="B2269" s="48"/>
      <c r="C2269" s="48"/>
      <c r="D2269" s="48"/>
      <c r="E2269" s="48"/>
      <c r="F2269" s="48"/>
      <c r="G2269" s="48"/>
    </row>
    <row r="2270" spans="1:7">
      <c r="A2270" s="48"/>
      <c r="B2270" s="48"/>
      <c r="C2270" s="48"/>
      <c r="D2270" s="48"/>
      <c r="E2270" s="48"/>
      <c r="F2270" s="48"/>
      <c r="G2270" s="48"/>
    </row>
    <row r="2271" spans="1:7">
      <c r="A2271" s="48"/>
      <c r="B2271" s="48"/>
      <c r="C2271" s="48"/>
      <c r="D2271" s="48"/>
      <c r="E2271" s="48"/>
      <c r="F2271" s="48"/>
      <c r="G2271" s="48"/>
    </row>
    <row r="2272" spans="1:7">
      <c r="A2272" s="48"/>
      <c r="B2272" s="48"/>
      <c r="C2272" s="48"/>
      <c r="D2272" s="48"/>
      <c r="E2272" s="48"/>
      <c r="F2272" s="48"/>
      <c r="G2272" s="48"/>
    </row>
    <row r="2273" spans="1:7">
      <c r="A2273" s="48"/>
      <c r="B2273" s="48"/>
      <c r="C2273" s="48"/>
      <c r="D2273" s="48"/>
      <c r="E2273" s="48"/>
      <c r="F2273" s="48"/>
      <c r="G2273" s="48"/>
    </row>
    <row r="2274" spans="1:7">
      <c r="A2274" s="48"/>
      <c r="B2274" s="48"/>
      <c r="C2274" s="48"/>
      <c r="D2274" s="48"/>
      <c r="E2274" s="48"/>
      <c r="F2274" s="48"/>
      <c r="G2274" s="48"/>
    </row>
    <row r="2275" spans="1:7">
      <c r="A2275" s="48"/>
      <c r="B2275" s="48"/>
      <c r="C2275" s="48"/>
      <c r="D2275" s="48"/>
      <c r="E2275" s="48"/>
      <c r="F2275" s="48"/>
      <c r="G2275" s="48"/>
    </row>
    <row r="2276" spans="1:7">
      <c r="A2276" s="48"/>
      <c r="B2276" s="48"/>
      <c r="C2276" s="48"/>
      <c r="D2276" s="48"/>
      <c r="E2276" s="48"/>
      <c r="F2276" s="48"/>
      <c r="G2276" s="48"/>
    </row>
    <row r="2277" spans="1:7">
      <c r="A2277" s="48"/>
      <c r="B2277" s="48"/>
      <c r="C2277" s="48"/>
      <c r="D2277" s="48"/>
      <c r="E2277" s="48"/>
      <c r="F2277" s="48"/>
      <c r="G2277" s="48"/>
    </row>
    <row r="2278" spans="1:7">
      <c r="A2278" s="48"/>
      <c r="B2278" s="48"/>
      <c r="C2278" s="48"/>
      <c r="D2278" s="48"/>
      <c r="E2278" s="48"/>
      <c r="F2278" s="48"/>
      <c r="G2278" s="48"/>
    </row>
    <row r="2279" spans="1:7">
      <c r="A2279" s="48"/>
      <c r="B2279" s="48"/>
      <c r="C2279" s="48"/>
      <c r="D2279" s="48"/>
      <c r="E2279" s="48"/>
      <c r="F2279" s="48"/>
      <c r="G2279" s="48"/>
    </row>
    <row r="2280" spans="1:7">
      <c r="A2280" s="48"/>
      <c r="B2280" s="48"/>
      <c r="C2280" s="48"/>
      <c r="D2280" s="48"/>
      <c r="E2280" s="48"/>
      <c r="F2280" s="48"/>
      <c r="G2280" s="48"/>
    </row>
    <row r="2281" spans="1:7">
      <c r="A2281" s="48"/>
      <c r="B2281" s="48"/>
      <c r="C2281" s="48"/>
      <c r="D2281" s="48"/>
      <c r="E2281" s="48"/>
      <c r="F2281" s="48"/>
      <c r="G2281" s="48"/>
    </row>
    <row r="2282" spans="1:7">
      <c r="A2282" s="48"/>
      <c r="B2282" s="48"/>
      <c r="C2282" s="48"/>
      <c r="D2282" s="48"/>
      <c r="E2282" s="48"/>
      <c r="F2282" s="48"/>
      <c r="G2282" s="48"/>
    </row>
    <row r="2283" spans="1:7">
      <c r="A2283" s="48"/>
      <c r="B2283" s="48"/>
      <c r="C2283" s="48"/>
      <c r="D2283" s="48"/>
      <c r="E2283" s="48"/>
      <c r="F2283" s="48"/>
      <c r="G2283" s="48"/>
    </row>
    <row r="2284" spans="1:7">
      <c r="A2284" s="48"/>
      <c r="B2284" s="48"/>
      <c r="C2284" s="48"/>
      <c r="D2284" s="48"/>
      <c r="E2284" s="48"/>
      <c r="F2284" s="48"/>
      <c r="G2284" s="48"/>
    </row>
    <row r="2285" spans="1:7">
      <c r="A2285" s="48"/>
      <c r="B2285" s="48"/>
      <c r="C2285" s="48"/>
      <c r="D2285" s="48"/>
      <c r="E2285" s="48"/>
      <c r="F2285" s="48"/>
      <c r="G2285" s="48"/>
    </row>
    <row r="2286" spans="1:7">
      <c r="A2286" s="48"/>
      <c r="B2286" s="48"/>
      <c r="C2286" s="48"/>
      <c r="D2286" s="48"/>
      <c r="E2286" s="48"/>
      <c r="F2286" s="48"/>
      <c r="G2286" s="48"/>
    </row>
    <row r="2287" spans="1:7">
      <c r="A2287" s="48"/>
      <c r="B2287" s="48"/>
      <c r="C2287" s="48"/>
      <c r="D2287" s="48"/>
      <c r="E2287" s="48"/>
      <c r="F2287" s="48"/>
      <c r="G2287" s="48"/>
    </row>
    <row r="2288" spans="1:7">
      <c r="A2288" s="48"/>
      <c r="B2288" s="48"/>
      <c r="C2288" s="48"/>
      <c r="D2288" s="48"/>
      <c r="E2288" s="48"/>
      <c r="F2288" s="48"/>
      <c r="G2288" s="48"/>
    </row>
    <row r="2289" spans="1:7">
      <c r="A2289" s="48"/>
      <c r="B2289" s="48"/>
      <c r="C2289" s="48"/>
      <c r="D2289" s="48"/>
      <c r="E2289" s="48"/>
      <c r="F2289" s="48"/>
      <c r="G2289" s="48"/>
    </row>
    <row r="2290" spans="1:7">
      <c r="A2290" s="48"/>
      <c r="B2290" s="48"/>
      <c r="C2290" s="48"/>
      <c r="D2290" s="48"/>
      <c r="E2290" s="48"/>
      <c r="F2290" s="48"/>
      <c r="G2290" s="48"/>
    </row>
    <row r="2291" spans="1:7">
      <c r="A2291" s="48"/>
      <c r="B2291" s="48"/>
      <c r="C2291" s="48"/>
      <c r="D2291" s="48"/>
      <c r="E2291" s="48"/>
      <c r="F2291" s="48"/>
      <c r="G2291" s="48"/>
    </row>
    <row r="2292" spans="1:7">
      <c r="A2292" s="48"/>
      <c r="B2292" s="48"/>
      <c r="C2292" s="48"/>
      <c r="D2292" s="48"/>
      <c r="E2292" s="48"/>
      <c r="F2292" s="48"/>
      <c r="G2292" s="48"/>
    </row>
    <row r="2293" spans="1:7">
      <c r="A2293" s="48"/>
      <c r="B2293" s="48"/>
      <c r="C2293" s="48"/>
      <c r="D2293" s="48"/>
      <c r="E2293" s="48"/>
      <c r="F2293" s="48"/>
      <c r="G2293" s="48"/>
    </row>
    <row r="2294" spans="1:7">
      <c r="A2294" s="48"/>
      <c r="B2294" s="48"/>
      <c r="C2294" s="48"/>
      <c r="D2294" s="48"/>
      <c r="E2294" s="48"/>
      <c r="F2294" s="48"/>
      <c r="G2294" s="48"/>
    </row>
    <row r="2295" spans="1:7">
      <c r="A2295" s="48"/>
      <c r="B2295" s="48"/>
      <c r="C2295" s="48"/>
      <c r="D2295" s="48"/>
      <c r="E2295" s="48"/>
      <c r="F2295" s="48"/>
      <c r="G2295" s="48"/>
    </row>
    <row r="2296" spans="1:7">
      <c r="A2296" s="48"/>
      <c r="B2296" s="48"/>
      <c r="C2296" s="48"/>
      <c r="D2296" s="48"/>
      <c r="E2296" s="48"/>
      <c r="F2296" s="48"/>
      <c r="G2296" s="48"/>
    </row>
    <row r="2297" spans="1:7">
      <c r="A2297" s="48"/>
      <c r="B2297" s="48"/>
      <c r="C2297" s="48"/>
      <c r="D2297" s="48"/>
      <c r="E2297" s="48"/>
      <c r="F2297" s="48"/>
      <c r="G2297" s="48"/>
    </row>
    <row r="2298" spans="1:7">
      <c r="A2298" s="48"/>
      <c r="B2298" s="48"/>
      <c r="C2298" s="48"/>
      <c r="D2298" s="48"/>
      <c r="E2298" s="48"/>
      <c r="F2298" s="48"/>
      <c r="G2298" s="48"/>
    </row>
    <row r="2299" spans="1:7">
      <c r="A2299" s="48"/>
      <c r="B2299" s="48"/>
      <c r="C2299" s="48"/>
      <c r="D2299" s="48"/>
      <c r="E2299" s="48"/>
      <c r="F2299" s="48"/>
      <c r="G2299" s="48"/>
    </row>
    <row r="2300" spans="1:7">
      <c r="A2300" s="48"/>
      <c r="B2300" s="48"/>
      <c r="C2300" s="48"/>
      <c r="D2300" s="48"/>
      <c r="E2300" s="48"/>
      <c r="F2300" s="48"/>
      <c r="G2300" s="48"/>
    </row>
    <row r="2301" spans="1:7">
      <c r="A2301" s="48"/>
      <c r="B2301" s="48"/>
      <c r="C2301" s="48"/>
      <c r="D2301" s="48"/>
      <c r="E2301" s="48"/>
      <c r="F2301" s="48"/>
      <c r="G2301" s="48"/>
    </row>
    <row r="2302" spans="1:7">
      <c r="A2302" s="48"/>
      <c r="B2302" s="48"/>
      <c r="C2302" s="48"/>
      <c r="D2302" s="48"/>
      <c r="E2302" s="48"/>
      <c r="F2302" s="48"/>
      <c r="G2302" s="48"/>
    </row>
    <row r="2303" spans="1:7">
      <c r="A2303" s="48"/>
      <c r="B2303" s="48"/>
      <c r="C2303" s="48"/>
      <c r="D2303" s="48"/>
      <c r="E2303" s="48"/>
      <c r="F2303" s="48"/>
      <c r="G2303" s="48"/>
    </row>
    <row r="2304" spans="1:7">
      <c r="A2304" s="48"/>
      <c r="B2304" s="48"/>
      <c r="C2304" s="48"/>
      <c r="D2304" s="48"/>
      <c r="E2304" s="48"/>
      <c r="F2304" s="48"/>
      <c r="G2304" s="48"/>
    </row>
    <row r="2305" spans="1:7">
      <c r="A2305" s="48"/>
      <c r="B2305" s="48"/>
      <c r="C2305" s="48"/>
      <c r="D2305" s="48"/>
      <c r="E2305" s="48"/>
      <c r="F2305" s="48"/>
      <c r="G2305" s="48"/>
    </row>
    <row r="2306" spans="1:7">
      <c r="A2306" s="48"/>
      <c r="B2306" s="48"/>
      <c r="C2306" s="48"/>
      <c r="D2306" s="48"/>
      <c r="E2306" s="48"/>
      <c r="F2306" s="48"/>
      <c r="G2306" s="48"/>
    </row>
    <row r="2307" spans="1:7">
      <c r="A2307" s="48"/>
      <c r="B2307" s="48"/>
      <c r="C2307" s="48"/>
      <c r="D2307" s="48"/>
      <c r="E2307" s="48"/>
      <c r="F2307" s="48"/>
      <c r="G2307" s="48"/>
    </row>
    <row r="2308" spans="1:7">
      <c r="A2308" s="48"/>
      <c r="B2308" s="48"/>
      <c r="C2308" s="48"/>
      <c r="D2308" s="48"/>
      <c r="E2308" s="48"/>
      <c r="F2308" s="48"/>
      <c r="G2308" s="48"/>
    </row>
    <row r="2309" spans="1:7">
      <c r="A2309" s="48"/>
      <c r="B2309" s="48"/>
      <c r="C2309" s="48"/>
      <c r="D2309" s="48"/>
      <c r="E2309" s="48"/>
      <c r="F2309" s="48"/>
      <c r="G2309" s="48"/>
    </row>
    <row r="2310" spans="1:7">
      <c r="A2310" s="48"/>
      <c r="B2310" s="48"/>
      <c r="C2310" s="48"/>
      <c r="D2310" s="48"/>
      <c r="E2310" s="48"/>
      <c r="F2310" s="48"/>
      <c r="G2310" s="48"/>
    </row>
    <row r="2311" spans="1:7">
      <c r="A2311" s="48"/>
      <c r="B2311" s="48"/>
      <c r="C2311" s="48"/>
      <c r="D2311" s="48"/>
      <c r="E2311" s="48"/>
      <c r="F2311" s="48"/>
      <c r="G2311" s="48"/>
    </row>
    <row r="2312" spans="1:7">
      <c r="A2312" s="48"/>
      <c r="B2312" s="48"/>
      <c r="C2312" s="48"/>
      <c r="D2312" s="48"/>
      <c r="E2312" s="48"/>
      <c r="F2312" s="48"/>
      <c r="G2312" s="48"/>
    </row>
    <row r="2313" spans="1:7">
      <c r="A2313" s="48"/>
      <c r="B2313" s="48"/>
      <c r="C2313" s="48"/>
      <c r="D2313" s="48"/>
      <c r="E2313" s="48"/>
      <c r="F2313" s="48"/>
      <c r="G2313" s="48"/>
    </row>
    <row r="2314" spans="1:7">
      <c r="A2314" s="48"/>
      <c r="B2314" s="48"/>
      <c r="C2314" s="48"/>
      <c r="D2314" s="48"/>
      <c r="E2314" s="48"/>
      <c r="F2314" s="48"/>
      <c r="G2314" s="48"/>
    </row>
    <row r="2315" spans="1:7">
      <c r="A2315" s="48"/>
      <c r="B2315" s="48"/>
      <c r="C2315" s="48"/>
      <c r="D2315" s="48"/>
      <c r="E2315" s="48"/>
      <c r="F2315" s="48"/>
      <c r="G2315" s="48"/>
    </row>
    <row r="2316" spans="1:7">
      <c r="A2316" s="48"/>
      <c r="B2316" s="48"/>
      <c r="C2316" s="48"/>
      <c r="D2316" s="48"/>
      <c r="E2316" s="48"/>
      <c r="F2316" s="48"/>
      <c r="G2316" s="48"/>
    </row>
    <row r="2317" spans="1:7">
      <c r="A2317" s="48"/>
      <c r="B2317" s="48"/>
      <c r="C2317" s="48"/>
      <c r="D2317" s="48"/>
      <c r="E2317" s="48"/>
      <c r="F2317" s="48"/>
      <c r="G2317" s="48"/>
    </row>
    <row r="2318" spans="1:7">
      <c r="A2318" s="48"/>
      <c r="B2318" s="48"/>
      <c r="C2318" s="48"/>
      <c r="D2318" s="48"/>
      <c r="E2318" s="48"/>
      <c r="F2318" s="48"/>
      <c r="G2318" s="48"/>
    </row>
    <row r="2319" spans="1:7">
      <c r="A2319" s="48"/>
      <c r="B2319" s="48"/>
      <c r="C2319" s="48"/>
      <c r="D2319" s="48"/>
      <c r="E2319" s="48"/>
      <c r="F2319" s="48"/>
      <c r="G2319" s="48"/>
    </row>
    <row r="2320" spans="1:7">
      <c r="A2320" s="48"/>
      <c r="B2320" s="48"/>
      <c r="C2320" s="48"/>
      <c r="D2320" s="48"/>
      <c r="E2320" s="48"/>
      <c r="F2320" s="48"/>
      <c r="G2320" s="48"/>
    </row>
    <row r="2321" spans="1:7">
      <c r="A2321" s="48"/>
      <c r="B2321" s="48"/>
      <c r="C2321" s="48"/>
      <c r="D2321" s="48"/>
      <c r="E2321" s="48"/>
      <c r="F2321" s="48"/>
      <c r="G2321" s="48"/>
    </row>
    <row r="2322" spans="1:7">
      <c r="A2322" s="48"/>
      <c r="B2322" s="48"/>
      <c r="C2322" s="48"/>
      <c r="D2322" s="48"/>
      <c r="E2322" s="48"/>
      <c r="F2322" s="48"/>
      <c r="G2322" s="48"/>
    </row>
    <row r="2323" spans="1:7">
      <c r="A2323" s="48"/>
      <c r="B2323" s="48"/>
      <c r="C2323" s="48"/>
      <c r="D2323" s="48"/>
      <c r="E2323" s="48"/>
      <c r="F2323" s="48"/>
      <c r="G2323" s="48"/>
    </row>
    <row r="2324" spans="1:7">
      <c r="A2324" s="48"/>
      <c r="B2324" s="48"/>
      <c r="C2324" s="48"/>
      <c r="D2324" s="48"/>
      <c r="E2324" s="48"/>
      <c r="F2324" s="48"/>
      <c r="G2324" s="48"/>
    </row>
    <row r="2325" spans="1:7">
      <c r="A2325" s="48"/>
      <c r="B2325" s="48"/>
      <c r="C2325" s="48"/>
      <c r="D2325" s="48"/>
      <c r="E2325" s="48"/>
      <c r="F2325" s="48"/>
      <c r="G2325" s="48"/>
    </row>
    <row r="2326" spans="1:7">
      <c r="A2326" s="48"/>
      <c r="B2326" s="48"/>
      <c r="C2326" s="48"/>
      <c r="D2326" s="48"/>
      <c r="E2326" s="48"/>
      <c r="F2326" s="48"/>
      <c r="G2326" s="48"/>
    </row>
    <row r="2327" spans="1:7">
      <c r="A2327" s="48"/>
      <c r="B2327" s="48"/>
      <c r="C2327" s="48"/>
      <c r="D2327" s="48"/>
      <c r="E2327" s="48"/>
      <c r="F2327" s="48"/>
      <c r="G2327" s="48"/>
    </row>
    <row r="2328" spans="1:7">
      <c r="A2328" s="48"/>
      <c r="B2328" s="48"/>
      <c r="C2328" s="48"/>
      <c r="D2328" s="48"/>
      <c r="E2328" s="48"/>
      <c r="F2328" s="48"/>
      <c r="G2328" s="48"/>
    </row>
    <row r="2329" spans="1:7">
      <c r="A2329" s="48"/>
      <c r="B2329" s="48"/>
      <c r="C2329" s="48"/>
      <c r="D2329" s="48"/>
      <c r="E2329" s="48"/>
      <c r="F2329" s="48"/>
      <c r="G2329" s="48"/>
    </row>
    <row r="2330" spans="1:7">
      <c r="A2330" s="48"/>
      <c r="B2330" s="48"/>
      <c r="C2330" s="48"/>
      <c r="D2330" s="48"/>
      <c r="E2330" s="48"/>
      <c r="F2330" s="48"/>
      <c r="G2330" s="48"/>
    </row>
    <row r="2331" spans="1:7">
      <c r="A2331" s="48"/>
      <c r="B2331" s="48"/>
      <c r="C2331" s="48"/>
      <c r="D2331" s="48"/>
      <c r="E2331" s="48"/>
      <c r="F2331" s="48"/>
      <c r="G2331" s="48"/>
    </row>
    <row r="2332" spans="1:7">
      <c r="A2332" s="48"/>
      <c r="B2332" s="48"/>
      <c r="C2332" s="48"/>
      <c r="D2332" s="48"/>
      <c r="E2332" s="48"/>
      <c r="F2332" s="48"/>
      <c r="G2332" s="48"/>
    </row>
    <row r="2333" spans="1:7">
      <c r="A2333" s="48"/>
      <c r="B2333" s="48"/>
      <c r="C2333" s="48"/>
      <c r="D2333" s="48"/>
      <c r="E2333" s="48"/>
      <c r="F2333" s="48"/>
      <c r="G2333" s="48"/>
    </row>
    <row r="2334" spans="1:7">
      <c r="A2334" s="48"/>
      <c r="B2334" s="48"/>
      <c r="C2334" s="48"/>
      <c r="D2334" s="48"/>
      <c r="E2334" s="48"/>
      <c r="F2334" s="48"/>
      <c r="G2334" s="48"/>
    </row>
    <row r="2335" spans="1:7">
      <c r="A2335" s="48"/>
      <c r="B2335" s="48"/>
      <c r="C2335" s="48"/>
      <c r="D2335" s="48"/>
      <c r="E2335" s="48"/>
      <c r="F2335" s="48"/>
      <c r="G2335" s="48"/>
    </row>
    <row r="2336" spans="1:7">
      <c r="A2336" s="48"/>
      <c r="B2336" s="48"/>
      <c r="C2336" s="48"/>
      <c r="D2336" s="48"/>
      <c r="E2336" s="48"/>
      <c r="F2336" s="48"/>
      <c r="G2336" s="48"/>
    </row>
    <row r="2337" spans="1:7">
      <c r="A2337" s="48"/>
      <c r="B2337" s="48"/>
      <c r="C2337" s="48"/>
      <c r="D2337" s="48"/>
      <c r="E2337" s="48"/>
      <c r="F2337" s="48"/>
      <c r="G2337" s="48"/>
    </row>
    <row r="2338" spans="1:7">
      <c r="A2338" s="48"/>
      <c r="B2338" s="48"/>
      <c r="C2338" s="48"/>
      <c r="D2338" s="48"/>
      <c r="E2338" s="48"/>
      <c r="F2338" s="48"/>
      <c r="G2338" s="48"/>
    </row>
    <row r="2339" spans="1:7">
      <c r="A2339" s="48"/>
      <c r="B2339" s="48"/>
      <c r="C2339" s="48"/>
      <c r="D2339" s="48"/>
      <c r="E2339" s="48"/>
      <c r="F2339" s="48"/>
      <c r="G2339" s="48"/>
    </row>
    <row r="2340" spans="1:7">
      <c r="A2340" s="48"/>
      <c r="B2340" s="48"/>
      <c r="C2340" s="48"/>
      <c r="D2340" s="48"/>
      <c r="E2340" s="48"/>
      <c r="F2340" s="48"/>
      <c r="G2340" s="48"/>
    </row>
    <row r="2341" spans="1:7">
      <c r="A2341" s="48"/>
      <c r="B2341" s="48"/>
      <c r="C2341" s="48"/>
      <c r="D2341" s="48"/>
      <c r="E2341" s="48"/>
      <c r="F2341" s="48"/>
      <c r="G2341" s="48"/>
    </row>
    <row r="2342" spans="1:7">
      <c r="A2342" s="48"/>
      <c r="B2342" s="48"/>
      <c r="C2342" s="48"/>
      <c r="D2342" s="48"/>
      <c r="E2342" s="48"/>
      <c r="F2342" s="48"/>
      <c r="G2342" s="48"/>
    </row>
    <row r="2343" spans="1:7">
      <c r="A2343" s="48"/>
      <c r="B2343" s="48"/>
      <c r="C2343" s="48"/>
      <c r="D2343" s="48"/>
      <c r="E2343" s="48"/>
      <c r="F2343" s="48"/>
      <c r="G2343" s="48"/>
    </row>
    <row r="2344" spans="1:7">
      <c r="A2344" s="48"/>
      <c r="B2344" s="48"/>
      <c r="C2344" s="48"/>
      <c r="D2344" s="48"/>
      <c r="E2344" s="48"/>
      <c r="F2344" s="48"/>
      <c r="G2344" s="48"/>
    </row>
    <row r="2345" spans="1:7">
      <c r="A2345" s="48"/>
      <c r="B2345" s="48"/>
      <c r="C2345" s="48"/>
      <c r="D2345" s="48"/>
      <c r="E2345" s="48"/>
      <c r="F2345" s="48"/>
      <c r="G2345" s="48"/>
    </row>
    <row r="2346" spans="1:7">
      <c r="A2346" s="48"/>
      <c r="B2346" s="48"/>
      <c r="C2346" s="48"/>
      <c r="D2346" s="48"/>
      <c r="E2346" s="48"/>
      <c r="F2346" s="48"/>
      <c r="G2346" s="48"/>
    </row>
    <row r="2347" spans="1:7">
      <c r="A2347" s="48"/>
      <c r="B2347" s="48"/>
      <c r="C2347" s="48"/>
      <c r="D2347" s="48"/>
      <c r="E2347" s="48"/>
      <c r="F2347" s="48"/>
      <c r="G2347" s="48"/>
    </row>
    <row r="2348" spans="1:7">
      <c r="A2348" s="48"/>
      <c r="B2348" s="48"/>
      <c r="C2348" s="48"/>
      <c r="D2348" s="48"/>
      <c r="E2348" s="48"/>
      <c r="F2348" s="48"/>
      <c r="G2348" s="48"/>
    </row>
    <row r="2349" spans="1:7">
      <c r="A2349" s="48"/>
      <c r="B2349" s="48"/>
      <c r="C2349" s="48"/>
      <c r="D2349" s="48"/>
      <c r="E2349" s="48"/>
      <c r="F2349" s="48"/>
      <c r="G2349" s="48"/>
    </row>
    <row r="2350" spans="1:7">
      <c r="A2350" s="48"/>
      <c r="B2350" s="48"/>
      <c r="C2350" s="48"/>
      <c r="D2350" s="48"/>
      <c r="E2350" s="48"/>
      <c r="F2350" s="48"/>
      <c r="G2350" s="48"/>
    </row>
    <row r="2351" spans="1:7">
      <c r="A2351" s="48"/>
      <c r="B2351" s="48"/>
      <c r="C2351" s="48"/>
      <c r="D2351" s="48"/>
      <c r="E2351" s="48"/>
      <c r="F2351" s="48"/>
      <c r="G2351" s="48"/>
    </row>
    <row r="2352" spans="1:7">
      <c r="A2352" s="48"/>
      <c r="B2352" s="48"/>
      <c r="C2352" s="48"/>
      <c r="D2352" s="48"/>
      <c r="E2352" s="48"/>
      <c r="F2352" s="48"/>
      <c r="G2352" s="48"/>
    </row>
    <row r="2353" spans="1:7">
      <c r="A2353" s="48"/>
      <c r="B2353" s="48"/>
      <c r="C2353" s="48"/>
      <c r="D2353" s="48"/>
      <c r="E2353" s="48"/>
      <c r="F2353" s="48"/>
      <c r="G2353" s="48"/>
    </row>
    <row r="2354" spans="1:7">
      <c r="A2354" s="48"/>
      <c r="B2354" s="48"/>
      <c r="C2354" s="48"/>
      <c r="D2354" s="48"/>
      <c r="E2354" s="48"/>
      <c r="F2354" s="48"/>
      <c r="G2354" s="48"/>
    </row>
    <row r="2355" spans="1:7">
      <c r="A2355" s="48"/>
      <c r="B2355" s="48"/>
      <c r="C2355" s="48"/>
      <c r="D2355" s="48"/>
      <c r="E2355" s="48"/>
      <c r="F2355" s="48"/>
      <c r="G2355" s="48"/>
    </row>
    <row r="2356" spans="1:7">
      <c r="A2356" s="48"/>
      <c r="B2356" s="48"/>
      <c r="C2356" s="48"/>
      <c r="D2356" s="48"/>
      <c r="E2356" s="48"/>
      <c r="F2356" s="48"/>
      <c r="G2356" s="48"/>
    </row>
    <row r="2357" spans="1:7">
      <c r="A2357" s="48"/>
      <c r="B2357" s="48"/>
      <c r="C2357" s="48"/>
      <c r="D2357" s="48"/>
      <c r="E2357" s="48"/>
      <c r="F2357" s="48"/>
      <c r="G2357" s="48"/>
    </row>
    <row r="2358" spans="1:7">
      <c r="A2358" s="48"/>
      <c r="B2358" s="48"/>
      <c r="C2358" s="48"/>
      <c r="D2358" s="48"/>
      <c r="E2358" s="48"/>
      <c r="F2358" s="48"/>
      <c r="G2358" s="48"/>
    </row>
    <row r="2359" spans="1:7">
      <c r="A2359" s="48"/>
      <c r="B2359" s="48"/>
      <c r="C2359" s="48"/>
      <c r="D2359" s="48"/>
      <c r="E2359" s="48"/>
      <c r="F2359" s="48"/>
      <c r="G2359" s="48"/>
    </row>
    <row r="2360" spans="1:7">
      <c r="A2360" s="48"/>
      <c r="B2360" s="48"/>
      <c r="C2360" s="48"/>
      <c r="D2360" s="48"/>
      <c r="E2360" s="48"/>
      <c r="F2360" s="48"/>
      <c r="G2360" s="48"/>
    </row>
    <row r="2361" spans="1:7">
      <c r="A2361" s="48"/>
      <c r="B2361" s="48"/>
      <c r="C2361" s="48"/>
      <c r="D2361" s="48"/>
      <c r="E2361" s="48"/>
      <c r="F2361" s="48"/>
      <c r="G2361" s="48"/>
    </row>
    <row r="2362" spans="1:7">
      <c r="A2362" s="48"/>
      <c r="B2362" s="48"/>
      <c r="C2362" s="48"/>
      <c r="D2362" s="48"/>
      <c r="E2362" s="48"/>
      <c r="F2362" s="48"/>
      <c r="G2362" s="48"/>
    </row>
    <row r="2363" spans="1:7">
      <c r="A2363" s="48"/>
      <c r="B2363" s="48"/>
      <c r="C2363" s="48"/>
      <c r="D2363" s="48"/>
      <c r="E2363" s="48"/>
      <c r="F2363" s="48"/>
      <c r="G2363" s="48"/>
    </row>
    <row r="2364" spans="1:7">
      <c r="A2364" s="48"/>
      <c r="B2364" s="48"/>
      <c r="C2364" s="48"/>
      <c r="D2364" s="48"/>
      <c r="E2364" s="48"/>
      <c r="F2364" s="48"/>
      <c r="G2364" s="48"/>
    </row>
    <row r="2365" spans="1:7">
      <c r="A2365" s="48"/>
      <c r="B2365" s="48"/>
      <c r="C2365" s="48"/>
      <c r="D2365" s="48"/>
      <c r="E2365" s="48"/>
      <c r="F2365" s="48"/>
      <c r="G2365" s="48"/>
    </row>
    <row r="2366" spans="1:7">
      <c r="A2366" s="48"/>
      <c r="B2366" s="48"/>
      <c r="C2366" s="48"/>
      <c r="D2366" s="48"/>
      <c r="E2366" s="48"/>
      <c r="F2366" s="48"/>
      <c r="G2366" s="48"/>
    </row>
    <row r="2367" spans="1:7">
      <c r="A2367" s="48"/>
      <c r="B2367" s="48"/>
      <c r="C2367" s="48"/>
      <c r="D2367" s="48"/>
      <c r="E2367" s="48"/>
      <c r="F2367" s="48"/>
      <c r="G2367" s="48"/>
    </row>
    <row r="2368" spans="1:7">
      <c r="A2368" s="48"/>
      <c r="B2368" s="48"/>
      <c r="C2368" s="48"/>
      <c r="D2368" s="48"/>
      <c r="E2368" s="48"/>
      <c r="F2368" s="48"/>
      <c r="G2368" s="48"/>
    </row>
    <row r="2369" spans="1:7">
      <c r="A2369" s="48"/>
      <c r="B2369" s="48"/>
      <c r="C2369" s="48"/>
      <c r="D2369" s="48"/>
      <c r="E2369" s="48"/>
      <c r="F2369" s="48"/>
      <c r="G2369" s="48"/>
    </row>
    <row r="2370" spans="1:7">
      <c r="A2370" s="48"/>
      <c r="B2370" s="48"/>
      <c r="C2370" s="48"/>
      <c r="D2370" s="48"/>
      <c r="E2370" s="48"/>
      <c r="F2370" s="48"/>
      <c r="G2370" s="48"/>
    </row>
    <row r="2371" spans="1:7">
      <c r="A2371" s="48"/>
      <c r="B2371" s="48"/>
      <c r="C2371" s="48"/>
      <c r="D2371" s="48"/>
      <c r="E2371" s="48"/>
      <c r="F2371" s="48"/>
      <c r="G2371" s="48"/>
    </row>
    <row r="2372" spans="1:7">
      <c r="A2372" s="48"/>
      <c r="B2372" s="48"/>
      <c r="C2372" s="48"/>
      <c r="D2372" s="48"/>
      <c r="E2372" s="48"/>
      <c r="F2372" s="48"/>
      <c r="G2372" s="48"/>
    </row>
    <row r="2373" spans="1:7">
      <c r="A2373" s="48"/>
      <c r="B2373" s="48"/>
      <c r="C2373" s="48"/>
      <c r="D2373" s="48"/>
      <c r="E2373" s="48"/>
      <c r="F2373" s="48"/>
      <c r="G2373" s="48"/>
    </row>
    <row r="2374" spans="1:7">
      <c r="A2374" s="48"/>
      <c r="B2374" s="48"/>
      <c r="C2374" s="48"/>
      <c r="D2374" s="48"/>
      <c r="E2374" s="48"/>
      <c r="F2374" s="48"/>
      <c r="G2374" s="48"/>
    </row>
    <row r="2375" spans="1:7">
      <c r="A2375" s="48"/>
      <c r="B2375" s="48"/>
      <c r="C2375" s="48"/>
      <c r="D2375" s="48"/>
      <c r="E2375" s="48"/>
      <c r="F2375" s="48"/>
      <c r="G2375" s="48"/>
    </row>
    <row r="2376" spans="1:7">
      <c r="A2376" s="48"/>
      <c r="B2376" s="48"/>
      <c r="C2376" s="48"/>
      <c r="D2376" s="48"/>
      <c r="E2376" s="48"/>
      <c r="F2376" s="48"/>
      <c r="G2376" s="48"/>
    </row>
    <row r="2377" spans="1:7">
      <c r="A2377" s="48"/>
      <c r="B2377" s="48"/>
      <c r="C2377" s="48"/>
      <c r="D2377" s="48"/>
      <c r="E2377" s="48"/>
      <c r="F2377" s="48"/>
      <c r="G2377" s="48"/>
    </row>
    <row r="2378" spans="1:7">
      <c r="A2378" s="48"/>
      <c r="B2378" s="48"/>
      <c r="C2378" s="48"/>
      <c r="D2378" s="48"/>
      <c r="E2378" s="48"/>
      <c r="F2378" s="48"/>
      <c r="G2378" s="48"/>
    </row>
    <row r="2379" spans="1:7">
      <c r="A2379" s="48"/>
      <c r="B2379" s="48"/>
      <c r="C2379" s="48"/>
      <c r="D2379" s="48"/>
      <c r="E2379" s="48"/>
      <c r="F2379" s="48"/>
      <c r="G2379" s="48"/>
    </row>
    <row r="2380" spans="1:7">
      <c r="A2380" s="48"/>
      <c r="B2380" s="48"/>
      <c r="C2380" s="48"/>
      <c r="D2380" s="48"/>
      <c r="E2380" s="48"/>
      <c r="F2380" s="48"/>
      <c r="G2380" s="48"/>
    </row>
    <row r="2381" spans="1:7">
      <c r="A2381" s="48"/>
      <c r="B2381" s="48"/>
      <c r="C2381" s="48"/>
      <c r="D2381" s="48"/>
      <c r="E2381" s="48"/>
      <c r="F2381" s="48"/>
      <c r="G2381" s="48"/>
    </row>
    <row r="2382" spans="1:7">
      <c r="A2382" s="48"/>
      <c r="B2382" s="48"/>
      <c r="C2382" s="48"/>
      <c r="D2382" s="48"/>
      <c r="E2382" s="48"/>
      <c r="F2382" s="48"/>
      <c r="G2382" s="48"/>
    </row>
    <row r="2383" spans="1:7">
      <c r="A2383" s="48"/>
      <c r="B2383" s="48"/>
      <c r="C2383" s="48"/>
      <c r="D2383" s="48"/>
      <c r="E2383" s="48"/>
      <c r="F2383" s="48"/>
      <c r="G2383" s="48"/>
    </row>
    <row r="2384" spans="1:7">
      <c r="A2384" s="48"/>
      <c r="B2384" s="48"/>
      <c r="C2384" s="48"/>
      <c r="D2384" s="48"/>
      <c r="E2384" s="48"/>
      <c r="F2384" s="48"/>
      <c r="G2384" s="48"/>
    </row>
    <row r="2385" spans="1:7">
      <c r="A2385" s="48"/>
      <c r="B2385" s="48"/>
      <c r="C2385" s="48"/>
      <c r="D2385" s="48"/>
      <c r="E2385" s="48"/>
      <c r="F2385" s="48"/>
      <c r="G2385" s="48"/>
    </row>
    <row r="2386" spans="1:7">
      <c r="A2386" s="48"/>
      <c r="B2386" s="48"/>
      <c r="C2386" s="48"/>
      <c r="D2386" s="48"/>
      <c r="E2386" s="48"/>
      <c r="F2386" s="48"/>
      <c r="G2386" s="48"/>
    </row>
    <row r="2387" spans="1:7">
      <c r="A2387" s="48"/>
      <c r="B2387" s="48"/>
      <c r="C2387" s="48"/>
      <c r="D2387" s="48"/>
      <c r="E2387" s="48"/>
      <c r="F2387" s="48"/>
      <c r="G2387" s="48"/>
    </row>
    <row r="2388" spans="1:7">
      <c r="A2388" s="48"/>
      <c r="B2388" s="48"/>
      <c r="C2388" s="48"/>
      <c r="D2388" s="48"/>
      <c r="E2388" s="48"/>
      <c r="F2388" s="48"/>
      <c r="G2388" s="48"/>
    </row>
    <row r="2389" spans="1:7">
      <c r="A2389" s="48"/>
      <c r="B2389" s="48"/>
      <c r="C2389" s="48"/>
      <c r="D2389" s="48"/>
      <c r="E2389" s="48"/>
      <c r="F2389" s="48"/>
      <c r="G2389" s="48"/>
    </row>
    <row r="2390" spans="1:7">
      <c r="A2390" s="48"/>
      <c r="B2390" s="48"/>
      <c r="C2390" s="48"/>
      <c r="D2390" s="48"/>
      <c r="E2390" s="48"/>
      <c r="F2390" s="48"/>
      <c r="G2390" s="48"/>
    </row>
    <row r="2391" spans="1:7">
      <c r="A2391" s="48"/>
      <c r="B2391" s="48"/>
      <c r="C2391" s="48"/>
      <c r="D2391" s="48"/>
      <c r="E2391" s="48"/>
      <c r="F2391" s="48"/>
      <c r="G2391" s="48"/>
    </row>
    <row r="2392" spans="1:7">
      <c r="A2392" s="48"/>
      <c r="B2392" s="48"/>
      <c r="C2392" s="48"/>
      <c r="D2392" s="48"/>
      <c r="E2392" s="48"/>
      <c r="F2392" s="48"/>
      <c r="G2392" s="48"/>
    </row>
    <row r="2393" spans="1:7">
      <c r="A2393" s="48"/>
      <c r="B2393" s="48"/>
      <c r="C2393" s="48"/>
      <c r="D2393" s="48"/>
      <c r="E2393" s="48"/>
      <c r="F2393" s="48"/>
      <c r="G2393" s="48"/>
    </row>
    <row r="2394" spans="1:7">
      <c r="A2394" s="48"/>
      <c r="B2394" s="48"/>
      <c r="C2394" s="48"/>
      <c r="D2394" s="48"/>
      <c r="E2394" s="48"/>
      <c r="F2394" s="48"/>
      <c r="G2394" s="48"/>
    </row>
    <row r="2395" spans="1:7">
      <c r="A2395" s="48"/>
      <c r="B2395" s="48"/>
      <c r="C2395" s="48"/>
      <c r="D2395" s="48"/>
      <c r="E2395" s="48"/>
      <c r="F2395" s="48"/>
      <c r="G2395" s="48"/>
    </row>
    <row r="2396" spans="1:7">
      <c r="A2396" s="48"/>
      <c r="B2396" s="48"/>
      <c r="C2396" s="48"/>
      <c r="D2396" s="48"/>
      <c r="E2396" s="48"/>
      <c r="F2396" s="48"/>
      <c r="G2396" s="48"/>
    </row>
    <row r="2397" spans="1:7">
      <c r="A2397" s="48"/>
      <c r="B2397" s="48"/>
      <c r="C2397" s="48"/>
      <c r="D2397" s="48"/>
      <c r="E2397" s="48"/>
      <c r="F2397" s="48"/>
      <c r="G2397" s="48"/>
    </row>
    <row r="2398" spans="1:7">
      <c r="A2398" s="48"/>
      <c r="B2398" s="48"/>
      <c r="C2398" s="48"/>
      <c r="D2398" s="48"/>
      <c r="E2398" s="48"/>
      <c r="F2398" s="48"/>
      <c r="G2398" s="48"/>
    </row>
    <row r="2399" spans="1:7">
      <c r="A2399" s="48"/>
      <c r="B2399" s="48"/>
      <c r="C2399" s="48"/>
      <c r="D2399" s="48"/>
      <c r="E2399" s="48"/>
      <c r="F2399" s="48"/>
      <c r="G2399" s="48"/>
    </row>
    <row r="2400" spans="1:7">
      <c r="A2400" s="48"/>
      <c r="B2400" s="48"/>
      <c r="C2400" s="48"/>
      <c r="D2400" s="48"/>
      <c r="E2400" s="48"/>
      <c r="F2400" s="48"/>
      <c r="G2400" s="48"/>
    </row>
    <row r="2401" spans="1:7">
      <c r="A2401" s="48"/>
      <c r="B2401" s="48"/>
      <c r="C2401" s="48"/>
      <c r="D2401" s="48"/>
      <c r="E2401" s="48"/>
      <c r="F2401" s="48"/>
      <c r="G2401" s="48"/>
    </row>
    <row r="2402" spans="1:7">
      <c r="A2402" s="48"/>
      <c r="B2402" s="48"/>
      <c r="C2402" s="48"/>
      <c r="D2402" s="48"/>
      <c r="E2402" s="48"/>
      <c r="F2402" s="48"/>
      <c r="G2402" s="48"/>
    </row>
    <row r="2403" spans="1:7">
      <c r="A2403" s="48"/>
      <c r="B2403" s="48"/>
      <c r="C2403" s="48"/>
      <c r="D2403" s="48"/>
      <c r="E2403" s="48"/>
      <c r="F2403" s="48"/>
      <c r="G2403" s="48"/>
    </row>
    <row r="2404" spans="1:7">
      <c r="A2404" s="48"/>
      <c r="B2404" s="48"/>
      <c r="C2404" s="48"/>
      <c r="D2404" s="48"/>
      <c r="E2404" s="48"/>
      <c r="F2404" s="48"/>
      <c r="G2404" s="48"/>
    </row>
    <row r="2405" spans="1:7">
      <c r="A2405" s="48"/>
      <c r="B2405" s="48"/>
      <c r="C2405" s="48"/>
      <c r="D2405" s="48"/>
      <c r="E2405" s="48"/>
      <c r="F2405" s="48"/>
      <c r="G2405" s="48"/>
    </row>
    <row r="2406" spans="1:7">
      <c r="A2406" s="48"/>
      <c r="B2406" s="48"/>
      <c r="C2406" s="48"/>
      <c r="D2406" s="48"/>
      <c r="E2406" s="48"/>
      <c r="F2406" s="48"/>
      <c r="G2406" s="48"/>
    </row>
    <row r="2407" spans="1:7">
      <c r="A2407" s="48"/>
      <c r="B2407" s="48"/>
      <c r="C2407" s="48"/>
      <c r="D2407" s="48"/>
      <c r="E2407" s="48"/>
      <c r="F2407" s="48"/>
      <c r="G2407" s="48"/>
    </row>
    <row r="2408" spans="1:7">
      <c r="A2408" s="48"/>
      <c r="B2408" s="48"/>
      <c r="C2408" s="48"/>
      <c r="D2408" s="48"/>
      <c r="E2408" s="48"/>
      <c r="F2408" s="48"/>
      <c r="G2408" s="48"/>
    </row>
    <row r="2409" spans="1:7">
      <c r="A2409" s="48"/>
      <c r="B2409" s="48"/>
      <c r="C2409" s="48"/>
      <c r="D2409" s="48"/>
      <c r="E2409" s="48"/>
      <c r="F2409" s="48"/>
      <c r="G2409" s="48"/>
    </row>
    <row r="2410" spans="1:7">
      <c r="A2410" s="48"/>
      <c r="B2410" s="48"/>
      <c r="C2410" s="48"/>
      <c r="D2410" s="48"/>
      <c r="E2410" s="48"/>
      <c r="F2410" s="48"/>
      <c r="G2410" s="48"/>
    </row>
    <row r="2411" spans="1:7">
      <c r="A2411" s="48"/>
      <c r="B2411" s="48"/>
      <c r="C2411" s="48"/>
      <c r="D2411" s="48"/>
      <c r="E2411" s="48"/>
      <c r="F2411" s="48"/>
      <c r="G2411" s="48"/>
    </row>
    <row r="2412" spans="1:7">
      <c r="A2412" s="48"/>
      <c r="B2412" s="48"/>
      <c r="C2412" s="48"/>
      <c r="D2412" s="48"/>
      <c r="E2412" s="48"/>
      <c r="F2412" s="48"/>
      <c r="G2412" s="48"/>
    </row>
    <row r="2413" spans="1:7">
      <c r="A2413" s="48"/>
      <c r="B2413" s="48"/>
      <c r="C2413" s="48"/>
      <c r="D2413" s="48"/>
      <c r="E2413" s="48"/>
      <c r="F2413" s="48"/>
      <c r="G2413" s="48"/>
    </row>
    <row r="2414" spans="1:7">
      <c r="A2414" s="48"/>
      <c r="B2414" s="48"/>
      <c r="C2414" s="48"/>
      <c r="D2414" s="48"/>
      <c r="E2414" s="48"/>
      <c r="F2414" s="48"/>
      <c r="G2414" s="48"/>
    </row>
    <row r="2415" spans="1:7">
      <c r="A2415" s="48"/>
      <c r="B2415" s="48"/>
      <c r="C2415" s="48"/>
      <c r="D2415" s="48"/>
      <c r="E2415" s="48"/>
      <c r="F2415" s="48"/>
      <c r="G2415" s="48"/>
    </row>
    <row r="2416" spans="1:7">
      <c r="A2416" s="48"/>
      <c r="B2416" s="48"/>
      <c r="C2416" s="48"/>
      <c r="D2416" s="48"/>
      <c r="E2416" s="48"/>
      <c r="F2416" s="48"/>
      <c r="G2416" s="48"/>
    </row>
    <row r="2417" spans="1:7">
      <c r="A2417" s="48"/>
      <c r="B2417" s="48"/>
      <c r="C2417" s="48"/>
      <c r="D2417" s="48"/>
      <c r="E2417" s="48"/>
      <c r="F2417" s="48"/>
      <c r="G2417" s="48"/>
    </row>
    <row r="2418" spans="1:7">
      <c r="A2418" s="48"/>
      <c r="B2418" s="48"/>
      <c r="C2418" s="48"/>
      <c r="D2418" s="48"/>
      <c r="E2418" s="48"/>
      <c r="F2418" s="48"/>
      <c r="G2418" s="48"/>
    </row>
    <row r="2419" spans="1:7">
      <c r="A2419" s="48"/>
      <c r="B2419" s="48"/>
      <c r="C2419" s="48"/>
      <c r="D2419" s="48"/>
      <c r="E2419" s="48"/>
      <c r="F2419" s="48"/>
      <c r="G2419" s="48"/>
    </row>
    <row r="2420" spans="1:7">
      <c r="A2420" s="48"/>
      <c r="B2420" s="48"/>
      <c r="C2420" s="48"/>
      <c r="D2420" s="48"/>
      <c r="E2420" s="48"/>
      <c r="F2420" s="48"/>
      <c r="G2420" s="48"/>
    </row>
    <row r="2421" spans="1:7">
      <c r="A2421" s="48"/>
      <c r="B2421" s="48"/>
      <c r="C2421" s="48"/>
      <c r="D2421" s="48"/>
      <c r="E2421" s="48"/>
      <c r="F2421" s="48"/>
      <c r="G2421" s="48"/>
    </row>
    <row r="2422" spans="1:7">
      <c r="A2422" s="48"/>
      <c r="B2422" s="48"/>
      <c r="C2422" s="48"/>
      <c r="D2422" s="48"/>
      <c r="E2422" s="48"/>
      <c r="F2422" s="48"/>
      <c r="G2422" s="48"/>
    </row>
    <row r="2423" spans="1:7">
      <c r="A2423" s="48"/>
      <c r="B2423" s="48"/>
      <c r="C2423" s="48"/>
      <c r="D2423" s="48"/>
      <c r="E2423" s="48"/>
      <c r="F2423" s="48"/>
      <c r="G2423" s="48"/>
    </row>
    <row r="2424" spans="1:7">
      <c r="A2424" s="48"/>
      <c r="B2424" s="48"/>
      <c r="C2424" s="48"/>
      <c r="D2424" s="48"/>
      <c r="E2424" s="48"/>
      <c r="F2424" s="48"/>
      <c r="G2424" s="48"/>
    </row>
    <row r="2425" spans="1:7">
      <c r="A2425" s="48"/>
      <c r="B2425" s="48"/>
      <c r="C2425" s="48"/>
      <c r="D2425" s="48"/>
      <c r="E2425" s="48"/>
      <c r="F2425" s="48"/>
      <c r="G2425" s="48"/>
    </row>
    <row r="2426" spans="1:7">
      <c r="A2426" s="48"/>
      <c r="B2426" s="48"/>
      <c r="C2426" s="48"/>
      <c r="D2426" s="48"/>
      <c r="E2426" s="48"/>
      <c r="F2426" s="48"/>
      <c r="G2426" s="48"/>
    </row>
    <row r="2427" spans="1:7">
      <c r="A2427" s="48"/>
      <c r="B2427" s="48"/>
      <c r="C2427" s="48"/>
      <c r="D2427" s="48"/>
      <c r="E2427" s="48"/>
      <c r="F2427" s="48"/>
      <c r="G2427" s="48"/>
    </row>
    <row r="2428" spans="1:7">
      <c r="A2428" s="48"/>
      <c r="B2428" s="48"/>
      <c r="C2428" s="48"/>
      <c r="D2428" s="48"/>
      <c r="E2428" s="48"/>
      <c r="F2428" s="48"/>
      <c r="G2428" s="48"/>
    </row>
    <row r="2429" spans="1:7">
      <c r="A2429" s="48"/>
      <c r="B2429" s="48"/>
      <c r="C2429" s="48"/>
      <c r="D2429" s="48"/>
      <c r="E2429" s="48"/>
      <c r="F2429" s="48"/>
      <c r="G2429" s="48"/>
    </row>
    <row r="2430" spans="1:7">
      <c r="A2430" s="48"/>
      <c r="B2430" s="48"/>
      <c r="C2430" s="48"/>
      <c r="D2430" s="48"/>
      <c r="E2430" s="48"/>
      <c r="F2430" s="48"/>
      <c r="G2430" s="48"/>
    </row>
    <row r="2431" spans="1:7">
      <c r="A2431" s="48"/>
      <c r="B2431" s="48"/>
      <c r="C2431" s="48"/>
      <c r="D2431" s="48"/>
      <c r="E2431" s="48"/>
      <c r="F2431" s="48"/>
      <c r="G2431" s="48"/>
    </row>
    <row r="2432" spans="1:7">
      <c r="A2432" s="48"/>
      <c r="B2432" s="48"/>
      <c r="C2432" s="48"/>
      <c r="D2432" s="48"/>
      <c r="E2432" s="48"/>
      <c r="F2432" s="48"/>
      <c r="G2432" s="48"/>
    </row>
    <row r="2433" spans="1:7">
      <c r="A2433" s="48"/>
      <c r="B2433" s="48"/>
      <c r="C2433" s="48"/>
      <c r="D2433" s="48"/>
      <c r="E2433" s="48"/>
      <c r="F2433" s="48"/>
      <c r="G2433" s="48"/>
    </row>
    <row r="2434" spans="1:7">
      <c r="A2434" s="48"/>
      <c r="B2434" s="48"/>
      <c r="C2434" s="48"/>
      <c r="D2434" s="48"/>
      <c r="E2434" s="48"/>
      <c r="F2434" s="48"/>
      <c r="G2434" s="48"/>
    </row>
    <row r="2435" spans="1:7">
      <c r="A2435" s="48"/>
      <c r="B2435" s="48"/>
      <c r="C2435" s="48"/>
      <c r="D2435" s="48"/>
      <c r="E2435" s="48"/>
      <c r="F2435" s="48"/>
      <c r="G2435" s="48"/>
    </row>
    <row r="2436" spans="1:7">
      <c r="A2436" s="48"/>
      <c r="B2436" s="48"/>
      <c r="C2436" s="48"/>
      <c r="D2436" s="48"/>
      <c r="E2436" s="48"/>
      <c r="F2436" s="48"/>
      <c r="G2436" s="48"/>
    </row>
    <row r="2437" spans="1:7">
      <c r="A2437" s="48"/>
      <c r="B2437" s="48"/>
      <c r="C2437" s="48"/>
      <c r="D2437" s="48"/>
      <c r="E2437" s="48"/>
      <c r="F2437" s="48"/>
      <c r="G2437" s="48"/>
    </row>
    <row r="2438" spans="1:7">
      <c r="A2438" s="48"/>
      <c r="B2438" s="48"/>
      <c r="C2438" s="48"/>
      <c r="D2438" s="48"/>
      <c r="E2438" s="48"/>
      <c r="F2438" s="48"/>
      <c r="G2438" s="48"/>
    </row>
    <row r="2439" spans="1:7">
      <c r="A2439" s="48"/>
      <c r="B2439" s="48"/>
      <c r="C2439" s="48"/>
      <c r="D2439" s="48"/>
      <c r="E2439" s="48"/>
      <c r="F2439" s="48"/>
      <c r="G2439" s="48"/>
    </row>
    <row r="2440" spans="1:7">
      <c r="A2440" s="48"/>
      <c r="B2440" s="48"/>
      <c r="C2440" s="48"/>
      <c r="D2440" s="48"/>
      <c r="E2440" s="48"/>
      <c r="F2440" s="48"/>
      <c r="G2440" s="48"/>
    </row>
    <row r="2441" spans="1:7">
      <c r="A2441" s="48"/>
      <c r="B2441" s="48"/>
      <c r="C2441" s="48"/>
      <c r="D2441" s="48"/>
      <c r="E2441" s="48"/>
      <c r="F2441" s="48"/>
      <c r="G2441" s="48"/>
    </row>
    <row r="2442" spans="1:7">
      <c r="A2442" s="48"/>
      <c r="B2442" s="48"/>
      <c r="C2442" s="48"/>
      <c r="D2442" s="48"/>
      <c r="E2442" s="48"/>
      <c r="F2442" s="48"/>
      <c r="G2442" s="48"/>
    </row>
    <row r="2443" spans="1:7">
      <c r="A2443" s="48"/>
      <c r="B2443" s="48"/>
      <c r="C2443" s="48"/>
      <c r="D2443" s="48"/>
      <c r="E2443" s="48"/>
      <c r="F2443" s="48"/>
      <c r="G2443" s="48"/>
    </row>
    <row r="2444" spans="1:7">
      <c r="A2444" s="48"/>
      <c r="B2444" s="48"/>
      <c r="C2444" s="48"/>
      <c r="D2444" s="48"/>
      <c r="E2444" s="48"/>
      <c r="F2444" s="48"/>
      <c r="G2444" s="48"/>
    </row>
    <row r="2445" spans="1:7">
      <c r="A2445" s="48"/>
      <c r="B2445" s="48"/>
      <c r="C2445" s="48"/>
      <c r="D2445" s="48"/>
      <c r="E2445" s="48"/>
      <c r="F2445" s="48"/>
      <c r="G2445" s="48"/>
    </row>
    <row r="2446" spans="1:7">
      <c r="A2446" s="48"/>
      <c r="B2446" s="48"/>
      <c r="C2446" s="48"/>
      <c r="D2446" s="48"/>
      <c r="E2446" s="48"/>
      <c r="F2446" s="48"/>
      <c r="G2446" s="48"/>
    </row>
    <row r="2447" spans="1:7">
      <c r="A2447" s="48"/>
      <c r="B2447" s="48"/>
      <c r="C2447" s="48"/>
      <c r="D2447" s="48"/>
      <c r="E2447" s="48"/>
      <c r="F2447" s="48"/>
      <c r="G2447" s="48"/>
    </row>
    <row r="2448" spans="1:7">
      <c r="A2448" s="48"/>
      <c r="B2448" s="48"/>
      <c r="C2448" s="48"/>
      <c r="D2448" s="48"/>
      <c r="E2448" s="48"/>
      <c r="F2448" s="48"/>
      <c r="G2448" s="48"/>
    </row>
    <row r="2449" spans="1:7">
      <c r="A2449" s="48"/>
      <c r="B2449" s="48"/>
      <c r="C2449" s="48"/>
      <c r="D2449" s="48"/>
      <c r="E2449" s="48"/>
      <c r="F2449" s="48"/>
      <c r="G2449" s="48"/>
    </row>
    <row r="2450" spans="1:7">
      <c r="A2450" s="48"/>
      <c r="B2450" s="48"/>
      <c r="C2450" s="48"/>
      <c r="D2450" s="48"/>
      <c r="E2450" s="48"/>
      <c r="F2450" s="48"/>
      <c r="G2450" s="48"/>
    </row>
    <row r="2451" spans="1:7">
      <c r="A2451" s="48"/>
      <c r="B2451" s="48"/>
      <c r="C2451" s="48"/>
      <c r="D2451" s="48"/>
      <c r="E2451" s="48"/>
      <c r="F2451" s="48"/>
      <c r="G2451" s="48"/>
    </row>
    <row r="2452" spans="1:7">
      <c r="A2452" s="48"/>
      <c r="B2452" s="48"/>
      <c r="C2452" s="48"/>
      <c r="D2452" s="48"/>
      <c r="E2452" s="48"/>
      <c r="F2452" s="48"/>
      <c r="G2452" s="48"/>
    </row>
    <row r="2453" spans="1:7">
      <c r="A2453" s="48"/>
      <c r="B2453" s="48"/>
      <c r="C2453" s="48"/>
      <c r="D2453" s="48"/>
      <c r="E2453" s="48"/>
      <c r="F2453" s="48"/>
      <c r="G2453" s="48"/>
    </row>
    <row r="2454" spans="1:7">
      <c r="A2454" s="48"/>
      <c r="B2454" s="48"/>
      <c r="C2454" s="48"/>
      <c r="D2454" s="48"/>
      <c r="E2454" s="48"/>
      <c r="F2454" s="48"/>
      <c r="G2454" s="48"/>
    </row>
    <row r="2455" spans="1:7">
      <c r="A2455" s="48"/>
      <c r="B2455" s="48"/>
      <c r="C2455" s="48"/>
      <c r="D2455" s="48"/>
      <c r="E2455" s="48"/>
      <c r="F2455" s="48"/>
      <c r="G2455" s="48"/>
    </row>
    <row r="2456" spans="1:7">
      <c r="A2456" s="48"/>
      <c r="B2456" s="48"/>
      <c r="C2456" s="48"/>
      <c r="D2456" s="48"/>
      <c r="E2456" s="48"/>
      <c r="F2456" s="48"/>
      <c r="G2456" s="48"/>
    </row>
    <row r="2457" spans="1:7">
      <c r="A2457" s="48"/>
      <c r="B2457" s="48"/>
      <c r="C2457" s="48"/>
      <c r="D2457" s="48"/>
      <c r="E2457" s="48"/>
      <c r="F2457" s="48"/>
      <c r="G2457" s="48"/>
    </row>
    <row r="2458" spans="1:7">
      <c r="A2458" s="48"/>
      <c r="B2458" s="48"/>
      <c r="C2458" s="48"/>
      <c r="D2458" s="48"/>
      <c r="E2458" s="48"/>
      <c r="F2458" s="48"/>
      <c r="G2458" s="48"/>
    </row>
    <row r="2459" spans="1:7">
      <c r="A2459" s="48"/>
      <c r="B2459" s="48"/>
      <c r="C2459" s="48"/>
      <c r="D2459" s="48"/>
      <c r="E2459" s="48"/>
      <c r="F2459" s="48"/>
      <c r="G2459" s="48"/>
    </row>
    <row r="2460" spans="1:7">
      <c r="A2460" s="48"/>
      <c r="B2460" s="48"/>
      <c r="C2460" s="48"/>
      <c r="D2460" s="48"/>
      <c r="E2460" s="48"/>
      <c r="F2460" s="48"/>
      <c r="G2460" s="48"/>
    </row>
    <row r="2461" spans="1:7">
      <c r="A2461" s="48"/>
      <c r="B2461" s="48"/>
      <c r="C2461" s="48"/>
      <c r="D2461" s="48"/>
      <c r="E2461" s="48"/>
      <c r="F2461" s="48"/>
      <c r="G2461" s="48"/>
    </row>
    <row r="2462" spans="1:7">
      <c r="A2462" s="48"/>
      <c r="B2462" s="48"/>
      <c r="C2462" s="48"/>
      <c r="D2462" s="48"/>
      <c r="E2462" s="48"/>
      <c r="F2462" s="48"/>
      <c r="G2462" s="48"/>
    </row>
    <row r="2463" spans="1:7">
      <c r="A2463" s="48"/>
      <c r="B2463" s="48"/>
      <c r="C2463" s="48"/>
      <c r="D2463" s="48"/>
      <c r="E2463" s="48"/>
      <c r="F2463" s="48"/>
      <c r="G2463" s="48"/>
    </row>
    <row r="2464" spans="1:7">
      <c r="A2464" s="48"/>
      <c r="B2464" s="48"/>
      <c r="C2464" s="48"/>
      <c r="D2464" s="48"/>
      <c r="E2464" s="48"/>
      <c r="F2464" s="48"/>
      <c r="G2464" s="48"/>
    </row>
    <row r="2465" spans="1:7">
      <c r="A2465" s="48"/>
      <c r="B2465" s="48"/>
      <c r="C2465" s="48"/>
      <c r="D2465" s="48"/>
      <c r="E2465" s="48"/>
      <c r="F2465" s="48"/>
      <c r="G2465" s="48"/>
    </row>
    <row r="2466" spans="1:7">
      <c r="A2466" s="48"/>
      <c r="B2466" s="48"/>
      <c r="C2466" s="48"/>
      <c r="D2466" s="48"/>
      <c r="E2466" s="48"/>
      <c r="F2466" s="48"/>
      <c r="G2466" s="48"/>
    </row>
    <row r="2467" spans="1:7">
      <c r="A2467" s="48"/>
      <c r="B2467" s="48"/>
      <c r="C2467" s="48"/>
      <c r="D2467" s="48"/>
      <c r="E2467" s="48"/>
      <c r="F2467" s="48"/>
      <c r="G2467" s="48"/>
    </row>
    <row r="2468" spans="1:7">
      <c r="A2468" s="48"/>
      <c r="B2468" s="48"/>
      <c r="C2468" s="48"/>
      <c r="D2468" s="48"/>
      <c r="E2468" s="48"/>
      <c r="F2468" s="48"/>
      <c r="G2468" s="48"/>
    </row>
    <row r="2469" spans="1:7">
      <c r="A2469" s="48"/>
      <c r="B2469" s="48"/>
      <c r="C2469" s="48"/>
      <c r="D2469" s="48"/>
      <c r="E2469" s="48"/>
      <c r="F2469" s="48"/>
      <c r="G2469" s="48"/>
    </row>
    <row r="2470" spans="1:7">
      <c r="A2470" s="48"/>
      <c r="B2470" s="48"/>
      <c r="C2470" s="48"/>
      <c r="D2470" s="48"/>
      <c r="E2470" s="48"/>
      <c r="F2470" s="48"/>
      <c r="G2470" s="48"/>
    </row>
    <row r="2471" spans="1:7">
      <c r="A2471" s="48"/>
      <c r="B2471" s="48"/>
      <c r="C2471" s="48"/>
      <c r="D2471" s="48"/>
      <c r="E2471" s="48"/>
      <c r="F2471" s="48"/>
      <c r="G2471" s="48"/>
    </row>
    <row r="2472" spans="1:7">
      <c r="A2472" s="48"/>
      <c r="B2472" s="48"/>
      <c r="C2472" s="48"/>
      <c r="D2472" s="48"/>
      <c r="E2472" s="48"/>
      <c r="F2472" s="48"/>
      <c r="G2472" s="48"/>
    </row>
    <row r="2473" spans="1:7">
      <c r="A2473" s="48"/>
      <c r="B2473" s="48"/>
      <c r="C2473" s="48"/>
      <c r="D2473" s="48"/>
      <c r="E2473" s="48"/>
      <c r="F2473" s="48"/>
      <c r="G2473" s="48"/>
    </row>
    <row r="2474" spans="1:7">
      <c r="A2474" s="48"/>
      <c r="B2474" s="48"/>
      <c r="C2474" s="48"/>
      <c r="D2474" s="48"/>
      <c r="E2474" s="48"/>
      <c r="F2474" s="48"/>
      <c r="G2474" s="48"/>
    </row>
    <row r="2475" spans="1:7">
      <c r="A2475" s="48"/>
      <c r="B2475" s="48"/>
      <c r="C2475" s="48"/>
      <c r="D2475" s="48"/>
      <c r="E2475" s="48"/>
      <c r="F2475" s="48"/>
      <c r="G2475" s="48"/>
    </row>
    <row r="2476" spans="1:7">
      <c r="A2476" s="48"/>
      <c r="B2476" s="48"/>
      <c r="C2476" s="48"/>
      <c r="D2476" s="48"/>
      <c r="E2476" s="48"/>
      <c r="F2476" s="48"/>
      <c r="G2476" s="48"/>
    </row>
    <row r="2477" spans="1:7">
      <c r="A2477" s="48"/>
      <c r="B2477" s="48"/>
      <c r="C2477" s="48"/>
      <c r="D2477" s="48"/>
      <c r="E2477" s="48"/>
      <c r="F2477" s="48"/>
      <c r="G2477" s="48"/>
    </row>
    <row r="2478" spans="1:7">
      <c r="A2478" s="48"/>
      <c r="B2478" s="48"/>
      <c r="C2478" s="48"/>
      <c r="D2478" s="48"/>
      <c r="E2478" s="48"/>
      <c r="F2478" s="48"/>
      <c r="G2478" s="48"/>
    </row>
    <row r="2479" spans="1:7">
      <c r="A2479" s="48"/>
      <c r="B2479" s="48"/>
      <c r="C2479" s="48"/>
      <c r="D2479" s="48"/>
      <c r="E2479" s="48"/>
      <c r="F2479" s="48"/>
      <c r="G2479" s="48"/>
    </row>
    <row r="2480" spans="1:7">
      <c r="A2480" s="48"/>
      <c r="B2480" s="48"/>
      <c r="C2480" s="48"/>
      <c r="D2480" s="48"/>
      <c r="E2480" s="48"/>
      <c r="F2480" s="48"/>
      <c r="G2480" s="48"/>
    </row>
    <row r="2481" spans="1:7">
      <c r="A2481" s="48"/>
      <c r="B2481" s="48"/>
      <c r="C2481" s="48"/>
      <c r="D2481" s="48"/>
      <c r="E2481" s="48"/>
      <c r="F2481" s="48"/>
      <c r="G2481" s="48"/>
    </row>
    <row r="2482" spans="1:7">
      <c r="A2482" s="48"/>
      <c r="B2482" s="48"/>
      <c r="C2482" s="48"/>
      <c r="D2482" s="48"/>
      <c r="E2482" s="48"/>
      <c r="F2482" s="48"/>
      <c r="G2482" s="48"/>
    </row>
    <row r="2483" spans="1:7">
      <c r="A2483" s="48"/>
      <c r="B2483" s="48"/>
      <c r="C2483" s="48"/>
      <c r="D2483" s="48"/>
      <c r="E2483" s="48"/>
      <c r="F2483" s="48"/>
      <c r="G2483" s="48"/>
    </row>
    <row r="2484" spans="1:7">
      <c r="A2484" s="48"/>
      <c r="B2484" s="48"/>
      <c r="C2484" s="48"/>
      <c r="D2484" s="48"/>
      <c r="E2484" s="48"/>
      <c r="F2484" s="48"/>
      <c r="G2484" s="48"/>
    </row>
    <row r="2485" spans="1:7">
      <c r="A2485" s="48"/>
      <c r="B2485" s="48"/>
      <c r="C2485" s="48"/>
      <c r="D2485" s="48"/>
      <c r="E2485" s="48"/>
      <c r="F2485" s="48"/>
      <c r="G2485" s="48"/>
    </row>
    <row r="2486" spans="1:7">
      <c r="A2486" s="48"/>
      <c r="B2486" s="48"/>
      <c r="C2486" s="48"/>
      <c r="D2486" s="48"/>
      <c r="E2486" s="48"/>
      <c r="F2486" s="48"/>
      <c r="G2486" s="48"/>
    </row>
    <row r="2487" spans="1:7">
      <c r="A2487" s="48"/>
      <c r="B2487" s="48"/>
      <c r="C2487" s="48"/>
      <c r="D2487" s="48"/>
      <c r="E2487" s="48"/>
      <c r="F2487" s="48"/>
      <c r="G2487" s="48"/>
    </row>
    <row r="2488" spans="1:7">
      <c r="A2488" s="48"/>
      <c r="B2488" s="48"/>
      <c r="C2488" s="48"/>
      <c r="D2488" s="48"/>
      <c r="E2488" s="48"/>
      <c r="F2488" s="48"/>
      <c r="G2488" s="48"/>
    </row>
    <row r="2489" spans="1:7">
      <c r="A2489" s="48"/>
      <c r="B2489" s="48"/>
      <c r="C2489" s="48"/>
      <c r="D2489" s="48"/>
      <c r="E2489" s="48"/>
      <c r="F2489" s="48"/>
      <c r="G2489" s="48"/>
    </row>
    <row r="2490" spans="1:7">
      <c r="A2490" s="48"/>
      <c r="B2490" s="48"/>
      <c r="C2490" s="48"/>
      <c r="D2490" s="48"/>
      <c r="E2490" s="48"/>
      <c r="F2490" s="48"/>
      <c r="G2490" s="48"/>
    </row>
    <row r="2491" spans="1:7">
      <c r="A2491" s="48"/>
      <c r="B2491" s="48"/>
      <c r="C2491" s="48"/>
      <c r="D2491" s="48"/>
      <c r="E2491" s="48"/>
      <c r="F2491" s="48"/>
      <c r="G2491" s="48"/>
    </row>
    <row r="2492" spans="1:7">
      <c r="A2492" s="48"/>
      <c r="B2492" s="48"/>
      <c r="C2492" s="48"/>
      <c r="D2492" s="48"/>
      <c r="E2492" s="48"/>
      <c r="F2492" s="48"/>
      <c r="G2492" s="48"/>
    </row>
    <row r="2493" spans="1:7">
      <c r="A2493" s="48"/>
      <c r="B2493" s="48"/>
      <c r="C2493" s="48"/>
      <c r="D2493" s="48"/>
      <c r="E2493" s="48"/>
      <c r="F2493" s="48"/>
      <c r="G2493" s="48"/>
    </row>
    <row r="2494" spans="1:7">
      <c r="A2494" s="48"/>
      <c r="B2494" s="48"/>
      <c r="C2494" s="48"/>
      <c r="D2494" s="48"/>
      <c r="E2494" s="48"/>
      <c r="F2494" s="48"/>
      <c r="G2494" s="48"/>
    </row>
    <row r="2495" spans="1:7">
      <c r="A2495" s="48"/>
      <c r="B2495" s="48"/>
      <c r="C2495" s="48"/>
      <c r="D2495" s="48"/>
      <c r="E2495" s="48"/>
      <c r="F2495" s="48"/>
      <c r="G2495" s="48"/>
    </row>
    <row r="2496" spans="1:7">
      <c r="A2496" s="48"/>
      <c r="B2496" s="48"/>
      <c r="C2496" s="48"/>
      <c r="D2496" s="48"/>
      <c r="E2496" s="48"/>
      <c r="F2496" s="48"/>
      <c r="G2496" s="48"/>
    </row>
    <row r="2497" spans="1:7">
      <c r="A2497" s="48"/>
      <c r="B2497" s="48"/>
      <c r="C2497" s="48"/>
      <c r="D2497" s="48"/>
      <c r="E2497" s="48"/>
      <c r="F2497" s="48"/>
      <c r="G2497" s="48"/>
    </row>
    <row r="2498" spans="1:7">
      <c r="A2498" s="48"/>
      <c r="B2498" s="48"/>
      <c r="C2498" s="48"/>
      <c r="D2498" s="48"/>
      <c r="E2498" s="48"/>
      <c r="F2498" s="48"/>
      <c r="G2498" s="48"/>
    </row>
    <row r="2499" spans="1:7">
      <c r="A2499" s="48"/>
      <c r="B2499" s="48"/>
      <c r="C2499" s="48"/>
      <c r="D2499" s="48"/>
      <c r="E2499" s="48"/>
      <c r="F2499" s="48"/>
      <c r="G2499" s="48"/>
    </row>
    <row r="2500" spans="1:7">
      <c r="A2500" s="48"/>
      <c r="B2500" s="48"/>
      <c r="C2500" s="48"/>
      <c r="D2500" s="48"/>
      <c r="E2500" s="48"/>
      <c r="F2500" s="48"/>
      <c r="G2500" s="48"/>
    </row>
    <row r="2501" spans="1:7">
      <c r="A2501" s="48"/>
      <c r="B2501" s="48"/>
      <c r="C2501" s="48"/>
      <c r="D2501" s="48"/>
      <c r="E2501" s="48"/>
      <c r="F2501" s="48"/>
      <c r="G2501" s="48"/>
    </row>
    <row r="2502" spans="1:7">
      <c r="A2502" s="48"/>
      <c r="B2502" s="48"/>
      <c r="C2502" s="48"/>
      <c r="D2502" s="48"/>
      <c r="E2502" s="48"/>
      <c r="F2502" s="48"/>
      <c r="G2502" s="48"/>
    </row>
    <row r="2503" spans="1:7">
      <c r="A2503" s="48"/>
      <c r="B2503" s="48"/>
      <c r="C2503" s="48"/>
      <c r="D2503" s="48"/>
      <c r="E2503" s="48"/>
      <c r="F2503" s="48"/>
      <c r="G2503" s="48"/>
    </row>
    <row r="2504" spans="1:7">
      <c r="A2504" s="48"/>
      <c r="B2504" s="48"/>
      <c r="C2504" s="48"/>
      <c r="D2504" s="48"/>
      <c r="E2504" s="48"/>
      <c r="F2504" s="48"/>
      <c r="G2504" s="48"/>
    </row>
    <row r="2505" spans="1:7">
      <c r="A2505" s="48"/>
      <c r="B2505" s="48"/>
      <c r="C2505" s="48"/>
      <c r="D2505" s="48"/>
      <c r="E2505" s="48"/>
      <c r="F2505" s="48"/>
      <c r="G2505" s="48"/>
    </row>
    <row r="2506" spans="1:7">
      <c r="A2506" s="48"/>
      <c r="B2506" s="48"/>
      <c r="C2506" s="48"/>
      <c r="D2506" s="48"/>
      <c r="E2506" s="48"/>
      <c r="F2506" s="48"/>
      <c r="G2506" s="48"/>
    </row>
    <row r="2507" spans="1:7">
      <c r="A2507" s="48"/>
      <c r="B2507" s="48"/>
      <c r="C2507" s="48"/>
      <c r="D2507" s="48"/>
      <c r="E2507" s="48"/>
      <c r="F2507" s="48"/>
      <c r="G2507" s="48"/>
    </row>
    <row r="2508" spans="1:7">
      <c r="A2508" s="48"/>
      <c r="B2508" s="48"/>
      <c r="C2508" s="48"/>
      <c r="D2508" s="48"/>
      <c r="E2508" s="48"/>
      <c r="F2508" s="48"/>
      <c r="G2508" s="48"/>
    </row>
    <row r="2509" spans="1:7">
      <c r="A2509" s="48"/>
      <c r="B2509" s="48"/>
      <c r="C2509" s="48"/>
      <c r="D2509" s="48"/>
      <c r="E2509" s="48"/>
      <c r="F2509" s="48"/>
      <c r="G2509" s="48"/>
    </row>
    <row r="2510" spans="1:7">
      <c r="A2510" s="48"/>
      <c r="B2510" s="48"/>
      <c r="C2510" s="48"/>
      <c r="D2510" s="48"/>
      <c r="E2510" s="48"/>
      <c r="F2510" s="48"/>
      <c r="G2510" s="48"/>
    </row>
    <row r="2511" spans="1:7">
      <c r="A2511" s="48"/>
      <c r="B2511" s="48"/>
      <c r="C2511" s="48"/>
      <c r="D2511" s="48"/>
      <c r="E2511" s="48"/>
      <c r="F2511" s="48"/>
      <c r="G2511" s="48"/>
    </row>
    <row r="2512" spans="1:7">
      <c r="A2512" s="48"/>
      <c r="B2512" s="48"/>
      <c r="C2512" s="48"/>
      <c r="D2512" s="48"/>
      <c r="E2512" s="48"/>
      <c r="F2512" s="48"/>
      <c r="G2512" s="48"/>
    </row>
    <row r="2513" spans="1:7">
      <c r="A2513" s="48"/>
      <c r="B2513" s="48"/>
      <c r="C2513" s="48"/>
      <c r="D2513" s="48"/>
      <c r="E2513" s="48"/>
      <c r="F2513" s="48"/>
      <c r="G2513" s="48"/>
    </row>
    <row r="2514" spans="1:7">
      <c r="A2514" s="48"/>
      <c r="B2514" s="48"/>
      <c r="C2514" s="48"/>
      <c r="D2514" s="48"/>
      <c r="E2514" s="48"/>
      <c r="F2514" s="48"/>
      <c r="G2514" s="48"/>
    </row>
    <row r="2515" spans="1:7">
      <c r="A2515" s="48"/>
      <c r="B2515" s="48"/>
      <c r="C2515" s="48"/>
      <c r="D2515" s="48"/>
      <c r="E2515" s="48"/>
      <c r="F2515" s="48"/>
      <c r="G2515" s="48"/>
    </row>
    <row r="2516" spans="1:7">
      <c r="A2516" s="48"/>
      <c r="B2516" s="48"/>
      <c r="C2516" s="48"/>
      <c r="D2516" s="48"/>
      <c r="E2516" s="48"/>
      <c r="F2516" s="48"/>
      <c r="G2516" s="48"/>
    </row>
    <row r="2517" spans="1:7">
      <c r="A2517" s="48"/>
      <c r="B2517" s="48"/>
      <c r="C2517" s="48"/>
      <c r="D2517" s="48"/>
      <c r="E2517" s="48"/>
      <c r="F2517" s="48"/>
      <c r="G2517" s="48"/>
    </row>
    <row r="2518" spans="1:7">
      <c r="A2518" s="48"/>
      <c r="B2518" s="48"/>
      <c r="C2518" s="48"/>
      <c r="D2518" s="48"/>
      <c r="E2518" s="48"/>
      <c r="F2518" s="48"/>
      <c r="G2518" s="48"/>
    </row>
    <row r="2519" spans="1:7">
      <c r="A2519" s="48"/>
      <c r="B2519" s="48"/>
      <c r="C2519" s="48"/>
      <c r="D2519" s="48"/>
      <c r="E2519" s="48"/>
      <c r="F2519" s="48"/>
      <c r="G2519" s="48"/>
    </row>
    <row r="2520" spans="1:7">
      <c r="A2520" s="48"/>
      <c r="B2520" s="48"/>
      <c r="C2520" s="48"/>
      <c r="D2520" s="48"/>
      <c r="E2520" s="48"/>
      <c r="F2520" s="48"/>
      <c r="G2520" s="48"/>
    </row>
    <row r="2521" spans="1:7">
      <c r="A2521" s="48"/>
      <c r="B2521" s="48"/>
      <c r="C2521" s="48"/>
      <c r="D2521" s="48"/>
      <c r="E2521" s="48"/>
      <c r="F2521" s="48"/>
      <c r="G2521" s="48"/>
    </row>
    <row r="2522" spans="1:7">
      <c r="A2522" s="48"/>
      <c r="B2522" s="48"/>
      <c r="C2522" s="48"/>
      <c r="D2522" s="48"/>
      <c r="E2522" s="48"/>
      <c r="F2522" s="48"/>
      <c r="G2522" s="48"/>
    </row>
    <row r="2523" spans="1:7">
      <c r="A2523" s="48"/>
      <c r="B2523" s="48"/>
      <c r="C2523" s="48"/>
      <c r="D2523" s="48"/>
      <c r="E2523" s="48"/>
      <c r="F2523" s="48"/>
      <c r="G2523" s="48"/>
    </row>
    <row r="2524" spans="1:7">
      <c r="A2524" s="48"/>
      <c r="B2524" s="48"/>
      <c r="C2524" s="48"/>
      <c r="D2524" s="48"/>
      <c r="E2524" s="48"/>
      <c r="F2524" s="48"/>
      <c r="G2524" s="48"/>
    </row>
    <row r="2525" spans="1:7">
      <c r="A2525" s="48"/>
      <c r="B2525" s="48"/>
      <c r="C2525" s="48"/>
      <c r="D2525" s="48"/>
      <c r="E2525" s="48"/>
      <c r="F2525" s="48"/>
      <c r="G2525" s="48"/>
    </row>
    <row r="2526" spans="1:7">
      <c r="A2526" s="48"/>
      <c r="B2526" s="48"/>
      <c r="C2526" s="48"/>
      <c r="D2526" s="48"/>
      <c r="E2526" s="48"/>
      <c r="F2526" s="48"/>
      <c r="G2526" s="48"/>
    </row>
    <row r="2527" spans="1:7">
      <c r="A2527" s="48"/>
      <c r="B2527" s="48"/>
      <c r="C2527" s="48"/>
      <c r="D2527" s="48"/>
      <c r="E2527" s="48"/>
      <c r="F2527" s="48"/>
      <c r="G2527" s="48"/>
    </row>
    <row r="2528" spans="1:7">
      <c r="A2528" s="48"/>
      <c r="B2528" s="48"/>
      <c r="C2528" s="48"/>
      <c r="D2528" s="48"/>
      <c r="E2528" s="48"/>
      <c r="F2528" s="48"/>
      <c r="G2528" s="48"/>
    </row>
    <row r="2529" spans="1:7">
      <c r="A2529" s="48"/>
      <c r="B2529" s="48"/>
      <c r="C2529" s="48"/>
      <c r="D2529" s="48"/>
      <c r="E2529" s="48"/>
      <c r="F2529" s="48"/>
      <c r="G2529" s="48"/>
    </row>
    <row r="2530" spans="1:7">
      <c r="A2530" s="48"/>
      <c r="B2530" s="48"/>
      <c r="C2530" s="48"/>
      <c r="D2530" s="48"/>
      <c r="E2530" s="48"/>
      <c r="F2530" s="48"/>
      <c r="G2530" s="48"/>
    </row>
    <row r="2531" spans="1:7">
      <c r="A2531" s="48"/>
      <c r="B2531" s="48"/>
      <c r="C2531" s="48"/>
      <c r="D2531" s="48"/>
      <c r="E2531" s="48"/>
      <c r="F2531" s="48"/>
      <c r="G2531" s="48"/>
    </row>
    <row r="2532" spans="1:7">
      <c r="A2532" s="48"/>
      <c r="B2532" s="48"/>
      <c r="C2532" s="48"/>
      <c r="D2532" s="48"/>
      <c r="E2532" s="48"/>
      <c r="F2532" s="48"/>
      <c r="G2532" s="48"/>
    </row>
    <row r="2533" spans="1:7">
      <c r="A2533" s="48"/>
      <c r="B2533" s="48"/>
      <c r="C2533" s="48"/>
      <c r="D2533" s="48"/>
      <c r="E2533" s="48"/>
      <c r="F2533" s="48"/>
      <c r="G2533" s="48"/>
    </row>
    <row r="2534" spans="1:7">
      <c r="A2534" s="48"/>
      <c r="B2534" s="48"/>
      <c r="C2534" s="48"/>
      <c r="D2534" s="48"/>
      <c r="E2534" s="48"/>
      <c r="F2534" s="48"/>
      <c r="G2534" s="48"/>
    </row>
    <row r="2535" spans="1:7">
      <c r="A2535" s="48"/>
      <c r="B2535" s="48"/>
      <c r="C2535" s="48"/>
      <c r="D2535" s="48"/>
      <c r="E2535" s="48"/>
      <c r="F2535" s="48"/>
      <c r="G2535" s="48"/>
    </row>
    <row r="2536" spans="1:7">
      <c r="A2536" s="48"/>
      <c r="B2536" s="48"/>
      <c r="C2536" s="48"/>
      <c r="D2536" s="48"/>
      <c r="E2536" s="48"/>
      <c r="F2536" s="48"/>
      <c r="G2536" s="48"/>
    </row>
    <row r="2537" spans="1:7">
      <c r="A2537" s="48"/>
      <c r="B2537" s="48"/>
      <c r="C2537" s="48"/>
      <c r="D2537" s="48"/>
      <c r="E2537" s="48"/>
      <c r="F2537" s="48"/>
      <c r="G2537" s="48"/>
    </row>
    <row r="2538" spans="1:7">
      <c r="A2538" s="48"/>
      <c r="B2538" s="48"/>
      <c r="C2538" s="48"/>
      <c r="D2538" s="48"/>
      <c r="E2538" s="48"/>
      <c r="F2538" s="48"/>
      <c r="G2538" s="48"/>
    </row>
    <row r="2539" spans="1:7">
      <c r="A2539" s="48"/>
      <c r="B2539" s="48"/>
      <c r="C2539" s="48"/>
      <c r="D2539" s="48"/>
      <c r="E2539" s="48"/>
      <c r="F2539" s="48"/>
      <c r="G2539" s="48"/>
    </row>
    <row r="2540" spans="1:7">
      <c r="A2540" s="48"/>
      <c r="B2540" s="48"/>
      <c r="C2540" s="48"/>
      <c r="D2540" s="48"/>
      <c r="E2540" s="48"/>
      <c r="F2540" s="48"/>
      <c r="G2540" s="48"/>
    </row>
    <row r="2541" spans="1:7">
      <c r="A2541" s="48"/>
      <c r="B2541" s="48"/>
      <c r="C2541" s="48"/>
      <c r="D2541" s="48"/>
      <c r="E2541" s="48"/>
      <c r="F2541" s="48"/>
      <c r="G2541" s="48"/>
    </row>
    <row r="2542" spans="1:7">
      <c r="A2542" s="48"/>
      <c r="B2542" s="48"/>
      <c r="C2542" s="48"/>
      <c r="D2542" s="48"/>
      <c r="E2542" s="48"/>
      <c r="F2542" s="48"/>
      <c r="G2542" s="48"/>
    </row>
    <row r="2543" spans="1:7">
      <c r="A2543" s="48"/>
      <c r="B2543" s="48"/>
      <c r="C2543" s="48"/>
      <c r="D2543" s="48"/>
      <c r="E2543" s="48"/>
      <c r="F2543" s="48"/>
      <c r="G2543" s="48"/>
    </row>
    <row r="2544" spans="1:7">
      <c r="A2544" s="48"/>
      <c r="B2544" s="48"/>
      <c r="C2544" s="48"/>
      <c r="D2544" s="48"/>
      <c r="E2544" s="48"/>
      <c r="F2544" s="48"/>
      <c r="G2544" s="48"/>
    </row>
    <row r="2545" spans="1:7">
      <c r="A2545" s="48"/>
      <c r="B2545" s="48"/>
      <c r="C2545" s="48"/>
      <c r="D2545" s="48"/>
      <c r="E2545" s="48"/>
      <c r="F2545" s="48"/>
      <c r="G2545" s="48"/>
    </row>
    <row r="2546" spans="1:7">
      <c r="A2546" s="48"/>
      <c r="B2546" s="48"/>
      <c r="C2546" s="48"/>
      <c r="D2546" s="48"/>
      <c r="E2546" s="48"/>
      <c r="F2546" s="48"/>
      <c r="G2546" s="48"/>
    </row>
    <row r="2547" spans="1:7">
      <c r="A2547" s="48"/>
      <c r="B2547" s="48"/>
      <c r="C2547" s="48"/>
      <c r="D2547" s="48"/>
      <c r="E2547" s="48"/>
      <c r="F2547" s="48"/>
      <c r="G2547" s="48"/>
    </row>
    <row r="2548" spans="1:7">
      <c r="A2548" s="48"/>
      <c r="B2548" s="48"/>
      <c r="C2548" s="48"/>
      <c r="D2548" s="48"/>
      <c r="E2548" s="48"/>
      <c r="F2548" s="48"/>
      <c r="G2548" s="48"/>
    </row>
    <row r="2549" spans="1:7">
      <c r="A2549" s="48"/>
      <c r="B2549" s="48"/>
      <c r="C2549" s="48"/>
      <c r="D2549" s="48"/>
      <c r="E2549" s="48"/>
      <c r="F2549" s="48"/>
      <c r="G2549" s="48"/>
    </row>
    <row r="2550" spans="1:7">
      <c r="A2550" s="48"/>
      <c r="B2550" s="48"/>
      <c r="C2550" s="48"/>
      <c r="D2550" s="48"/>
      <c r="E2550" s="48"/>
      <c r="F2550" s="48"/>
      <c r="G2550" s="48"/>
    </row>
    <row r="2551" spans="1:7">
      <c r="A2551" s="48"/>
      <c r="B2551" s="48"/>
      <c r="C2551" s="48"/>
      <c r="D2551" s="48"/>
      <c r="E2551" s="48"/>
      <c r="F2551" s="48"/>
      <c r="G2551" s="48"/>
    </row>
    <row r="2552" spans="1:7">
      <c r="A2552" s="48"/>
      <c r="B2552" s="48"/>
      <c r="C2552" s="48"/>
      <c r="D2552" s="48"/>
      <c r="E2552" s="48"/>
      <c r="F2552" s="48"/>
      <c r="G2552" s="48"/>
    </row>
    <row r="2553" spans="1:7">
      <c r="A2553" s="48"/>
      <c r="B2553" s="48"/>
      <c r="C2553" s="48"/>
      <c r="D2553" s="48"/>
      <c r="E2553" s="48"/>
      <c r="F2553" s="48"/>
      <c r="G2553" s="48"/>
    </row>
    <row r="2554" spans="1:7">
      <c r="A2554" s="48"/>
      <c r="B2554" s="48"/>
      <c r="C2554" s="48"/>
      <c r="D2554" s="48"/>
      <c r="E2554" s="48"/>
      <c r="F2554" s="48"/>
      <c r="G2554" s="48"/>
    </row>
    <row r="2555" spans="1:7">
      <c r="A2555" s="48"/>
      <c r="B2555" s="48"/>
      <c r="C2555" s="48"/>
      <c r="D2555" s="48"/>
      <c r="E2555" s="48"/>
      <c r="F2555" s="48"/>
      <c r="G2555" s="48"/>
    </row>
    <row r="2556" spans="1:7">
      <c r="A2556" s="48"/>
      <c r="B2556" s="48"/>
      <c r="C2556" s="48"/>
      <c r="D2556" s="48"/>
      <c r="E2556" s="48"/>
      <c r="F2556" s="48"/>
      <c r="G2556" s="48"/>
    </row>
    <row r="2557" spans="1:7">
      <c r="A2557" s="48"/>
      <c r="B2557" s="48"/>
      <c r="C2557" s="48"/>
      <c r="D2557" s="48"/>
      <c r="E2557" s="48"/>
      <c r="F2557" s="48"/>
      <c r="G2557" s="48"/>
    </row>
    <row r="2558" spans="1:7">
      <c r="A2558" s="48"/>
      <c r="B2558" s="48"/>
      <c r="C2558" s="48"/>
      <c r="D2558" s="48"/>
      <c r="E2558" s="48"/>
      <c r="F2558" s="48"/>
      <c r="G2558" s="48"/>
    </row>
    <row r="2559" spans="1:7">
      <c r="A2559" s="48"/>
      <c r="B2559" s="48"/>
      <c r="C2559" s="48"/>
      <c r="D2559" s="48"/>
      <c r="E2559" s="48"/>
      <c r="F2559" s="48"/>
      <c r="G2559" s="48"/>
    </row>
    <row r="2560" spans="1:7">
      <c r="A2560" s="48"/>
      <c r="B2560" s="48"/>
      <c r="C2560" s="48"/>
      <c r="D2560" s="48"/>
      <c r="E2560" s="48"/>
      <c r="F2560" s="48"/>
      <c r="G2560" s="48"/>
    </row>
    <row r="2561" spans="1:7">
      <c r="A2561" s="48"/>
      <c r="B2561" s="48"/>
      <c r="C2561" s="48"/>
      <c r="D2561" s="48"/>
      <c r="E2561" s="48"/>
      <c r="F2561" s="48"/>
      <c r="G2561" s="48"/>
    </row>
    <row r="2562" spans="1:7">
      <c r="A2562" s="48"/>
      <c r="B2562" s="48"/>
      <c r="C2562" s="48"/>
      <c r="D2562" s="48"/>
      <c r="E2562" s="48"/>
      <c r="F2562" s="48"/>
      <c r="G2562" s="48"/>
    </row>
    <row r="2563" spans="1:7">
      <c r="A2563" s="48"/>
      <c r="B2563" s="48"/>
      <c r="C2563" s="48"/>
      <c r="D2563" s="48"/>
      <c r="E2563" s="48"/>
      <c r="F2563" s="48"/>
      <c r="G2563" s="48"/>
    </row>
    <row r="2564" spans="1:7">
      <c r="A2564" s="48"/>
      <c r="B2564" s="48"/>
      <c r="C2564" s="48"/>
      <c r="D2564" s="48"/>
      <c r="E2564" s="48"/>
      <c r="F2564" s="48"/>
      <c r="G2564" s="48"/>
    </row>
    <row r="2565" spans="1:7">
      <c r="A2565" s="48"/>
      <c r="B2565" s="48"/>
      <c r="C2565" s="48"/>
      <c r="D2565" s="48"/>
      <c r="E2565" s="48"/>
      <c r="F2565" s="48"/>
      <c r="G2565" s="48"/>
    </row>
    <row r="2566" spans="1:7">
      <c r="A2566" s="48"/>
      <c r="B2566" s="48"/>
      <c r="C2566" s="48"/>
      <c r="D2566" s="48"/>
      <c r="E2566" s="48"/>
      <c r="F2566" s="48"/>
      <c r="G2566" s="48"/>
    </row>
    <row r="2567" spans="1:7">
      <c r="A2567" s="48"/>
      <c r="B2567" s="48"/>
      <c r="C2567" s="48"/>
      <c r="D2567" s="48"/>
      <c r="E2567" s="48"/>
      <c r="F2567" s="48"/>
      <c r="G2567" s="48"/>
    </row>
    <row r="2568" spans="1:7">
      <c r="A2568" s="48"/>
      <c r="B2568" s="48"/>
      <c r="C2568" s="48"/>
      <c r="D2568" s="48"/>
      <c r="E2568" s="48"/>
      <c r="F2568" s="48"/>
      <c r="G2568" s="48"/>
    </row>
    <row r="2569" spans="1:7">
      <c r="A2569" s="48"/>
      <c r="B2569" s="48"/>
      <c r="C2569" s="48"/>
      <c r="D2569" s="48"/>
      <c r="E2569" s="48"/>
      <c r="F2569" s="48"/>
      <c r="G2569" s="48"/>
    </row>
    <row r="2570" spans="1:7">
      <c r="A2570" s="48"/>
      <c r="B2570" s="48"/>
      <c r="C2570" s="48"/>
      <c r="D2570" s="48"/>
      <c r="E2570" s="48"/>
      <c r="F2570" s="48"/>
      <c r="G2570" s="48"/>
    </row>
    <row r="2571" spans="1:7">
      <c r="A2571" s="48"/>
      <c r="B2571" s="48"/>
      <c r="C2571" s="48"/>
      <c r="D2571" s="48"/>
      <c r="E2571" s="48"/>
      <c r="F2571" s="48"/>
      <c r="G2571" s="48"/>
    </row>
    <row r="2572" spans="1:7">
      <c r="A2572" s="48"/>
      <c r="B2572" s="48"/>
      <c r="C2572" s="48"/>
      <c r="D2572" s="48"/>
      <c r="E2572" s="48"/>
      <c r="F2572" s="48"/>
      <c r="G2572" s="48"/>
    </row>
    <row r="2573" spans="1:7">
      <c r="A2573" s="48"/>
      <c r="B2573" s="48"/>
      <c r="C2573" s="48"/>
      <c r="D2573" s="48"/>
      <c r="E2573" s="48"/>
      <c r="F2573" s="48"/>
      <c r="G2573" s="48"/>
    </row>
    <row r="2574" spans="1:7">
      <c r="A2574" s="48"/>
      <c r="B2574" s="48"/>
      <c r="C2574" s="48"/>
      <c r="D2574" s="48"/>
      <c r="E2574" s="48"/>
      <c r="F2574" s="48"/>
      <c r="G2574" s="48"/>
    </row>
    <row r="2575" spans="1:7">
      <c r="A2575" s="48"/>
      <c r="B2575" s="48"/>
      <c r="C2575" s="48"/>
      <c r="D2575" s="48"/>
      <c r="E2575" s="48"/>
      <c r="F2575" s="48"/>
      <c r="G2575" s="48"/>
    </row>
    <row r="2576" spans="1:7">
      <c r="A2576" s="48"/>
      <c r="B2576" s="48"/>
      <c r="C2576" s="48"/>
      <c r="D2576" s="48"/>
      <c r="E2576" s="48"/>
      <c r="F2576" s="48"/>
      <c r="G2576" s="48"/>
    </row>
    <row r="2577" spans="1:7">
      <c r="A2577" s="48"/>
      <c r="B2577" s="48"/>
      <c r="C2577" s="48"/>
      <c r="D2577" s="48"/>
      <c r="E2577" s="48"/>
      <c r="F2577" s="48"/>
      <c r="G2577" s="48"/>
    </row>
    <row r="2578" spans="1:7">
      <c r="A2578" s="48"/>
      <c r="B2578" s="48"/>
      <c r="C2578" s="48"/>
      <c r="D2578" s="48"/>
      <c r="E2578" s="48"/>
      <c r="F2578" s="48"/>
      <c r="G2578" s="48"/>
    </row>
    <row r="2579" spans="1:7">
      <c r="A2579" s="48"/>
      <c r="B2579" s="48"/>
      <c r="C2579" s="48"/>
      <c r="D2579" s="48"/>
      <c r="E2579" s="48"/>
      <c r="F2579" s="48"/>
      <c r="G2579" s="48"/>
    </row>
    <row r="2580" spans="1:7">
      <c r="A2580" s="48"/>
      <c r="B2580" s="48"/>
      <c r="C2580" s="48"/>
      <c r="D2580" s="48"/>
      <c r="E2580" s="48"/>
      <c r="F2580" s="48"/>
      <c r="G2580" s="48"/>
    </row>
    <row r="2581" spans="1:7">
      <c r="A2581" s="48"/>
      <c r="B2581" s="48"/>
      <c r="C2581" s="48"/>
      <c r="D2581" s="48"/>
      <c r="E2581" s="48"/>
      <c r="F2581" s="48"/>
      <c r="G2581" s="48"/>
    </row>
    <row r="2582" spans="1:7">
      <c r="A2582" s="48"/>
      <c r="B2582" s="48"/>
      <c r="C2582" s="48"/>
      <c r="D2582" s="48"/>
      <c r="E2582" s="48"/>
      <c r="F2582" s="48"/>
      <c r="G2582" s="48"/>
    </row>
    <row r="2583" spans="1:7">
      <c r="A2583" s="48"/>
      <c r="B2583" s="48"/>
      <c r="C2583" s="48"/>
      <c r="D2583" s="48"/>
      <c r="E2583" s="48"/>
      <c r="F2583" s="48"/>
      <c r="G2583" s="48"/>
    </row>
    <row r="2584" spans="1:7">
      <c r="A2584" s="48"/>
      <c r="B2584" s="48"/>
      <c r="C2584" s="48"/>
      <c r="D2584" s="48"/>
      <c r="E2584" s="48"/>
      <c r="F2584" s="48"/>
      <c r="G2584" s="48"/>
    </row>
    <row r="2585" spans="1:7">
      <c r="A2585" s="48"/>
      <c r="B2585" s="48"/>
      <c r="C2585" s="48"/>
      <c r="D2585" s="48"/>
      <c r="E2585" s="48"/>
      <c r="F2585" s="48"/>
      <c r="G2585" s="48"/>
    </row>
    <row r="2586" spans="1:7">
      <c r="A2586" s="48"/>
      <c r="B2586" s="48"/>
      <c r="C2586" s="48"/>
      <c r="D2586" s="48"/>
      <c r="E2586" s="48"/>
      <c r="F2586" s="48"/>
      <c r="G2586" s="48"/>
    </row>
    <row r="2587" spans="1:7">
      <c r="A2587" s="48"/>
      <c r="B2587" s="48"/>
      <c r="C2587" s="48"/>
      <c r="D2587" s="48"/>
      <c r="E2587" s="48"/>
      <c r="F2587" s="48"/>
      <c r="G2587" s="48"/>
    </row>
    <row r="2588" spans="1:7">
      <c r="A2588" s="48"/>
      <c r="B2588" s="48"/>
      <c r="C2588" s="48"/>
      <c r="D2588" s="48"/>
      <c r="E2588" s="48"/>
      <c r="F2588" s="48"/>
      <c r="G2588" s="48"/>
    </row>
    <row r="2589" spans="1:7">
      <c r="A2589" s="48"/>
      <c r="B2589" s="48"/>
      <c r="C2589" s="48"/>
      <c r="D2589" s="48"/>
      <c r="E2589" s="48"/>
      <c r="F2589" s="48"/>
      <c r="G2589" s="48"/>
    </row>
    <row r="2590" spans="1:7">
      <c r="A2590" s="48"/>
      <c r="B2590" s="48"/>
      <c r="C2590" s="48"/>
      <c r="D2590" s="48"/>
      <c r="E2590" s="48"/>
      <c r="F2590" s="48"/>
      <c r="G2590" s="48"/>
    </row>
    <row r="2591" spans="1:7">
      <c r="A2591" s="48"/>
      <c r="B2591" s="48"/>
      <c r="C2591" s="48"/>
      <c r="D2591" s="48"/>
      <c r="E2591" s="48"/>
      <c r="F2591" s="48"/>
      <c r="G2591" s="48"/>
    </row>
    <row r="2592" spans="1:7">
      <c r="A2592" s="48"/>
      <c r="B2592" s="48"/>
      <c r="C2592" s="48"/>
      <c r="D2592" s="48"/>
      <c r="E2592" s="48"/>
      <c r="F2592" s="48"/>
      <c r="G2592" s="48"/>
    </row>
    <row r="2593" spans="1:7">
      <c r="A2593" s="48"/>
      <c r="B2593" s="48"/>
      <c r="C2593" s="48"/>
      <c r="D2593" s="48"/>
      <c r="E2593" s="48"/>
      <c r="F2593" s="48"/>
      <c r="G2593" s="48"/>
    </row>
    <row r="2594" spans="1:7">
      <c r="A2594" s="48"/>
      <c r="B2594" s="48"/>
      <c r="C2594" s="48"/>
      <c r="D2594" s="48"/>
      <c r="E2594" s="48"/>
      <c r="F2594" s="48"/>
      <c r="G2594" s="48"/>
    </row>
    <row r="2595" spans="1:7">
      <c r="A2595" s="48"/>
      <c r="B2595" s="48"/>
      <c r="C2595" s="48"/>
      <c r="D2595" s="48"/>
      <c r="E2595" s="48"/>
      <c r="F2595" s="48"/>
      <c r="G2595" s="48"/>
    </row>
    <row r="2596" spans="1:7">
      <c r="A2596" s="48"/>
      <c r="B2596" s="48"/>
      <c r="C2596" s="48"/>
      <c r="D2596" s="48"/>
      <c r="E2596" s="48"/>
      <c r="F2596" s="48"/>
      <c r="G2596" s="48"/>
    </row>
    <row r="2597" spans="1:7">
      <c r="A2597" s="48"/>
      <c r="B2597" s="48"/>
      <c r="C2597" s="48"/>
      <c r="D2597" s="48"/>
      <c r="E2597" s="48"/>
      <c r="F2597" s="48"/>
      <c r="G2597" s="48"/>
    </row>
    <row r="2598" spans="1:7">
      <c r="A2598" s="48"/>
      <c r="B2598" s="48"/>
      <c r="C2598" s="48"/>
      <c r="D2598" s="48"/>
      <c r="E2598" s="48"/>
      <c r="F2598" s="48"/>
      <c r="G2598" s="48"/>
    </row>
    <row r="2599" spans="1:7">
      <c r="A2599" s="48"/>
      <c r="B2599" s="48"/>
      <c r="C2599" s="48"/>
      <c r="D2599" s="48"/>
      <c r="E2599" s="48"/>
      <c r="F2599" s="48"/>
      <c r="G2599" s="48"/>
    </row>
    <row r="2600" spans="1:7">
      <c r="A2600" s="48"/>
      <c r="B2600" s="48"/>
      <c r="C2600" s="48"/>
      <c r="D2600" s="48"/>
      <c r="E2600" s="48"/>
      <c r="F2600" s="48"/>
      <c r="G2600" s="48"/>
    </row>
    <row r="2601" spans="1:7">
      <c r="A2601" s="48"/>
      <c r="B2601" s="48"/>
      <c r="C2601" s="48"/>
      <c r="D2601" s="48"/>
      <c r="E2601" s="48"/>
      <c r="F2601" s="48"/>
      <c r="G2601" s="48"/>
    </row>
    <row r="2602" spans="1:7">
      <c r="A2602" s="48"/>
      <c r="B2602" s="48"/>
      <c r="C2602" s="48"/>
      <c r="D2602" s="48"/>
      <c r="E2602" s="48"/>
      <c r="F2602" s="48"/>
      <c r="G2602" s="48"/>
    </row>
    <row r="2603" spans="1:7">
      <c r="A2603" s="48"/>
      <c r="B2603" s="48"/>
      <c r="C2603" s="48"/>
      <c r="D2603" s="48"/>
      <c r="E2603" s="48"/>
      <c r="F2603" s="48"/>
      <c r="G2603" s="48"/>
    </row>
    <row r="2604" spans="1:7">
      <c r="A2604" s="48"/>
      <c r="B2604" s="48"/>
      <c r="C2604" s="48"/>
      <c r="D2604" s="48"/>
      <c r="E2604" s="48"/>
      <c r="F2604" s="48"/>
      <c r="G2604" s="48"/>
    </row>
    <row r="2605" spans="1:7">
      <c r="A2605" s="48"/>
      <c r="B2605" s="48"/>
      <c r="C2605" s="48"/>
      <c r="D2605" s="48"/>
      <c r="E2605" s="48"/>
      <c r="F2605" s="48"/>
      <c r="G2605" s="48"/>
    </row>
    <row r="2606" spans="1:7">
      <c r="A2606" s="48"/>
      <c r="B2606" s="48"/>
      <c r="C2606" s="48"/>
      <c r="D2606" s="48"/>
      <c r="E2606" s="48"/>
      <c r="F2606" s="48"/>
      <c r="G2606" s="48"/>
    </row>
    <row r="2607" spans="1:7">
      <c r="A2607" s="48"/>
      <c r="B2607" s="48"/>
      <c r="C2607" s="48"/>
      <c r="D2607" s="48"/>
      <c r="E2607" s="48"/>
      <c r="F2607" s="48"/>
      <c r="G2607" s="48"/>
    </row>
    <row r="2608" spans="1:7">
      <c r="A2608" s="48"/>
      <c r="B2608" s="48"/>
      <c r="C2608" s="48"/>
      <c r="D2608" s="48"/>
      <c r="E2608" s="48"/>
      <c r="F2608" s="48"/>
      <c r="G2608" s="48"/>
    </row>
    <row r="2609" spans="1:7">
      <c r="A2609" s="48"/>
      <c r="B2609" s="48"/>
      <c r="C2609" s="48"/>
      <c r="D2609" s="48"/>
      <c r="E2609" s="48"/>
      <c r="F2609" s="48"/>
      <c r="G2609" s="48"/>
    </row>
    <row r="2610" spans="1:7">
      <c r="A2610" s="48"/>
      <c r="B2610" s="48"/>
      <c r="C2610" s="48"/>
      <c r="D2610" s="48"/>
      <c r="E2610" s="48"/>
      <c r="F2610" s="48"/>
      <c r="G2610" s="48"/>
    </row>
    <row r="2611" spans="1:7">
      <c r="A2611" s="48"/>
      <c r="B2611" s="48"/>
      <c r="C2611" s="48"/>
      <c r="D2611" s="48"/>
      <c r="E2611" s="48"/>
      <c r="F2611" s="48"/>
      <c r="G2611" s="48"/>
    </row>
    <row r="2612" spans="1:7">
      <c r="A2612" s="48"/>
      <c r="B2612" s="48"/>
      <c r="C2612" s="48"/>
      <c r="D2612" s="48"/>
      <c r="E2612" s="48"/>
      <c r="F2612" s="48"/>
      <c r="G2612" s="48"/>
    </row>
    <row r="2613" spans="1:7">
      <c r="A2613" s="48"/>
      <c r="B2613" s="48"/>
      <c r="C2613" s="48"/>
      <c r="D2613" s="48"/>
      <c r="E2613" s="48"/>
      <c r="F2613" s="48"/>
      <c r="G2613" s="48"/>
    </row>
    <row r="2614" spans="1:7">
      <c r="A2614" s="48"/>
      <c r="B2614" s="48"/>
      <c r="C2614" s="48"/>
      <c r="D2614" s="48"/>
      <c r="E2614" s="48"/>
      <c r="F2614" s="48"/>
      <c r="G2614" s="48"/>
    </row>
    <row r="2615" spans="1:7">
      <c r="A2615" s="48"/>
      <c r="B2615" s="48"/>
      <c r="C2615" s="48"/>
      <c r="D2615" s="48"/>
      <c r="E2615" s="48"/>
      <c r="F2615" s="48"/>
      <c r="G2615" s="48"/>
    </row>
    <row r="2616" spans="1:7">
      <c r="A2616" s="48"/>
      <c r="B2616" s="48"/>
      <c r="C2616" s="48"/>
      <c r="D2616" s="48"/>
      <c r="E2616" s="48"/>
      <c r="F2616" s="48"/>
      <c r="G2616" s="48"/>
    </row>
    <row r="2617" spans="1:7">
      <c r="A2617" s="48"/>
      <c r="B2617" s="48"/>
      <c r="C2617" s="48"/>
      <c r="D2617" s="48"/>
      <c r="E2617" s="48"/>
      <c r="F2617" s="48"/>
      <c r="G2617" s="48"/>
    </row>
    <row r="2618" spans="1:7">
      <c r="A2618" s="48"/>
      <c r="B2618" s="48"/>
      <c r="C2618" s="48"/>
      <c r="D2618" s="48"/>
      <c r="E2618" s="48"/>
      <c r="F2618" s="48"/>
      <c r="G2618" s="48"/>
    </row>
    <row r="2619" spans="1:7">
      <c r="A2619" s="48"/>
      <c r="B2619" s="48"/>
      <c r="C2619" s="48"/>
      <c r="D2619" s="48"/>
      <c r="E2619" s="48"/>
      <c r="F2619" s="48"/>
      <c r="G2619" s="48"/>
    </row>
    <row r="2620" spans="1:7">
      <c r="A2620" s="48"/>
      <c r="B2620" s="48"/>
      <c r="C2620" s="48"/>
      <c r="D2620" s="48"/>
      <c r="E2620" s="48"/>
      <c r="F2620" s="48"/>
      <c r="G2620" s="48"/>
    </row>
    <row r="2621" spans="1:7">
      <c r="A2621" s="48"/>
      <c r="B2621" s="48"/>
      <c r="C2621" s="48"/>
      <c r="D2621" s="48"/>
      <c r="E2621" s="48"/>
      <c r="F2621" s="48"/>
      <c r="G2621" s="48"/>
    </row>
    <row r="2622" spans="1:7">
      <c r="A2622" s="48"/>
      <c r="B2622" s="48"/>
      <c r="C2622" s="48"/>
      <c r="D2622" s="48"/>
      <c r="E2622" s="48"/>
      <c r="F2622" s="48"/>
      <c r="G2622" s="48"/>
    </row>
    <row r="2623" spans="1:7">
      <c r="A2623" s="48"/>
      <c r="B2623" s="48"/>
      <c r="C2623" s="48"/>
      <c r="D2623" s="48"/>
      <c r="E2623" s="48"/>
      <c r="F2623" s="48"/>
      <c r="G2623" s="48"/>
    </row>
    <row r="2624" spans="1:7">
      <c r="A2624" s="48"/>
      <c r="B2624" s="48"/>
      <c r="C2624" s="48"/>
      <c r="D2624" s="48"/>
      <c r="E2624" s="48"/>
      <c r="F2624" s="48"/>
      <c r="G2624" s="48"/>
    </row>
    <row r="2625" spans="1:7">
      <c r="A2625" s="48"/>
      <c r="B2625" s="48"/>
      <c r="C2625" s="48"/>
      <c r="D2625" s="48"/>
      <c r="E2625" s="48"/>
      <c r="F2625" s="48"/>
      <c r="G2625" s="48"/>
    </row>
    <row r="2626" spans="1:7">
      <c r="A2626" s="48"/>
      <c r="B2626" s="48"/>
      <c r="C2626" s="48"/>
      <c r="D2626" s="48"/>
      <c r="E2626" s="48"/>
      <c r="F2626" s="48"/>
      <c r="G2626" s="48"/>
    </row>
    <row r="2627" spans="1:7">
      <c r="A2627" s="48"/>
      <c r="B2627" s="48"/>
      <c r="C2627" s="48"/>
      <c r="D2627" s="48"/>
      <c r="E2627" s="48"/>
      <c r="F2627" s="48"/>
      <c r="G2627" s="48"/>
    </row>
    <row r="2628" spans="1:7">
      <c r="A2628" s="48"/>
      <c r="B2628" s="48"/>
      <c r="C2628" s="48"/>
      <c r="D2628" s="48"/>
      <c r="E2628" s="48"/>
      <c r="F2628" s="48"/>
      <c r="G2628" s="48"/>
    </row>
    <row r="2629" spans="1:7">
      <c r="A2629" s="48"/>
      <c r="B2629" s="48"/>
      <c r="C2629" s="48"/>
      <c r="D2629" s="48"/>
      <c r="E2629" s="48"/>
      <c r="F2629" s="48"/>
      <c r="G2629" s="48"/>
    </row>
    <row r="2630" spans="1:7">
      <c r="A2630" s="48"/>
      <c r="B2630" s="48"/>
      <c r="C2630" s="48"/>
      <c r="D2630" s="48"/>
      <c r="E2630" s="48"/>
      <c r="F2630" s="48"/>
      <c r="G2630" s="48"/>
    </row>
    <row r="2631" spans="1:7">
      <c r="A2631" s="48"/>
      <c r="B2631" s="48"/>
      <c r="C2631" s="48"/>
      <c r="D2631" s="48"/>
      <c r="E2631" s="48"/>
      <c r="F2631" s="48"/>
      <c r="G2631" s="48"/>
    </row>
    <row r="2632" spans="1:7">
      <c r="A2632" s="48"/>
      <c r="B2632" s="48"/>
      <c r="C2632" s="48"/>
      <c r="D2632" s="48"/>
      <c r="E2632" s="48"/>
      <c r="F2632" s="48"/>
      <c r="G2632" s="48"/>
    </row>
    <row r="2633" spans="1:7">
      <c r="A2633" s="48"/>
      <c r="B2633" s="48"/>
      <c r="C2633" s="48"/>
      <c r="D2633" s="48"/>
      <c r="E2633" s="48"/>
      <c r="F2633" s="48"/>
      <c r="G2633" s="48"/>
    </row>
    <row r="2634" spans="1:7">
      <c r="A2634" s="48"/>
      <c r="B2634" s="48"/>
      <c r="C2634" s="48"/>
      <c r="D2634" s="48"/>
      <c r="E2634" s="48"/>
      <c r="F2634" s="48"/>
      <c r="G2634" s="48"/>
    </row>
    <row r="2635" spans="1:7">
      <c r="A2635" s="48"/>
      <c r="B2635" s="48"/>
      <c r="C2635" s="48"/>
      <c r="D2635" s="48"/>
      <c r="E2635" s="48"/>
      <c r="F2635" s="48"/>
      <c r="G2635" s="48"/>
    </row>
    <row r="2636" spans="1:7">
      <c r="A2636" s="48"/>
      <c r="B2636" s="48"/>
      <c r="C2636" s="48"/>
      <c r="D2636" s="48"/>
      <c r="E2636" s="48"/>
      <c r="F2636" s="48"/>
      <c r="G2636" s="48"/>
    </row>
    <row r="2637" spans="1:7">
      <c r="A2637" s="48"/>
      <c r="B2637" s="48"/>
      <c r="C2637" s="48"/>
      <c r="D2637" s="48"/>
      <c r="E2637" s="48"/>
      <c r="F2637" s="48"/>
      <c r="G2637" s="48"/>
    </row>
    <row r="2638" spans="1:7">
      <c r="A2638" s="48"/>
      <c r="B2638" s="48"/>
      <c r="C2638" s="48"/>
      <c r="D2638" s="48"/>
      <c r="E2638" s="48"/>
      <c r="F2638" s="48"/>
      <c r="G2638" s="48"/>
    </row>
    <row r="2639" spans="1:7">
      <c r="A2639" s="48"/>
      <c r="B2639" s="48"/>
      <c r="C2639" s="48"/>
      <c r="D2639" s="48"/>
      <c r="E2639" s="48"/>
      <c r="F2639" s="48"/>
      <c r="G2639" s="48"/>
    </row>
    <row r="2640" spans="1:7">
      <c r="A2640" s="48"/>
      <c r="B2640" s="48"/>
      <c r="C2640" s="48"/>
      <c r="D2640" s="48"/>
      <c r="E2640" s="48"/>
      <c r="F2640" s="48"/>
      <c r="G2640" s="48"/>
    </row>
    <row r="2641" spans="1:7">
      <c r="A2641" s="48"/>
      <c r="B2641" s="48"/>
      <c r="C2641" s="48"/>
      <c r="D2641" s="48"/>
      <c r="E2641" s="48"/>
      <c r="F2641" s="48"/>
      <c r="G2641" s="48"/>
    </row>
    <row r="2642" spans="1:7">
      <c r="A2642" s="48"/>
      <c r="B2642" s="48"/>
      <c r="C2642" s="48"/>
      <c r="D2642" s="48"/>
      <c r="E2642" s="48"/>
      <c r="F2642" s="48"/>
      <c r="G2642" s="48"/>
    </row>
    <row r="2643" spans="1:7">
      <c r="A2643" s="48"/>
      <c r="B2643" s="48"/>
      <c r="C2643" s="48"/>
      <c r="D2643" s="48"/>
      <c r="E2643" s="48"/>
      <c r="F2643" s="48"/>
      <c r="G2643" s="48"/>
    </row>
    <row r="2644" spans="1:7">
      <c r="A2644" s="48"/>
      <c r="B2644" s="48"/>
      <c r="C2644" s="48"/>
      <c r="D2644" s="48"/>
      <c r="E2644" s="48"/>
      <c r="F2644" s="48"/>
      <c r="G2644" s="48"/>
    </row>
    <row r="2645" spans="1:7">
      <c r="A2645" s="48"/>
      <c r="B2645" s="48"/>
      <c r="C2645" s="48"/>
      <c r="D2645" s="48"/>
      <c r="E2645" s="48"/>
      <c r="F2645" s="48"/>
      <c r="G2645" s="48"/>
    </row>
    <row r="2646" spans="1:7">
      <c r="A2646" s="48"/>
      <c r="B2646" s="48"/>
      <c r="C2646" s="48"/>
      <c r="D2646" s="48"/>
      <c r="E2646" s="48"/>
      <c r="F2646" s="48"/>
      <c r="G2646" s="48"/>
    </row>
    <row r="2647" spans="1:7">
      <c r="A2647" s="48"/>
      <c r="B2647" s="48"/>
      <c r="C2647" s="48"/>
      <c r="D2647" s="48"/>
      <c r="E2647" s="48"/>
      <c r="F2647" s="48"/>
      <c r="G2647" s="48"/>
    </row>
    <row r="2648" spans="1:7">
      <c r="A2648" s="48"/>
      <c r="B2648" s="48"/>
      <c r="C2648" s="48"/>
      <c r="D2648" s="48"/>
      <c r="E2648" s="48"/>
      <c r="F2648" s="48"/>
      <c r="G2648" s="48"/>
    </row>
    <row r="2649" spans="1:7">
      <c r="A2649" s="48"/>
      <c r="B2649" s="48"/>
      <c r="C2649" s="48"/>
      <c r="D2649" s="48"/>
      <c r="E2649" s="48"/>
      <c r="F2649" s="48"/>
      <c r="G2649" s="48"/>
    </row>
    <row r="2650" spans="1:7">
      <c r="A2650" s="48"/>
      <c r="B2650" s="48"/>
      <c r="C2650" s="48"/>
      <c r="D2650" s="48"/>
      <c r="E2650" s="48"/>
      <c r="F2650" s="48"/>
      <c r="G2650" s="48"/>
    </row>
    <row r="2651" spans="1:7">
      <c r="A2651" s="48"/>
      <c r="B2651" s="48"/>
      <c r="C2651" s="48"/>
      <c r="D2651" s="48"/>
      <c r="E2651" s="48"/>
      <c r="F2651" s="48"/>
      <c r="G2651" s="48"/>
    </row>
    <row r="2652" spans="1:7">
      <c r="A2652" s="48"/>
      <c r="B2652" s="48"/>
      <c r="C2652" s="48"/>
      <c r="D2652" s="48"/>
      <c r="E2652" s="48"/>
      <c r="F2652" s="48"/>
      <c r="G2652" s="48"/>
    </row>
    <row r="2653" spans="1:7">
      <c r="A2653" s="48"/>
      <c r="B2653" s="48"/>
      <c r="C2653" s="48"/>
      <c r="D2653" s="48"/>
      <c r="E2653" s="48"/>
      <c r="F2653" s="48"/>
      <c r="G2653" s="48"/>
    </row>
    <row r="2654" spans="1:7">
      <c r="A2654" s="48"/>
      <c r="B2654" s="48"/>
      <c r="C2654" s="48"/>
      <c r="D2654" s="48"/>
      <c r="E2654" s="48"/>
      <c r="F2654" s="48"/>
      <c r="G2654" s="48"/>
    </row>
    <row r="2655" spans="1:7">
      <c r="A2655" s="48"/>
      <c r="B2655" s="48"/>
      <c r="C2655" s="48"/>
      <c r="D2655" s="48"/>
      <c r="E2655" s="48"/>
      <c r="F2655" s="48"/>
      <c r="G2655" s="48"/>
    </row>
    <row r="2656" spans="1:7">
      <c r="A2656" s="48"/>
      <c r="B2656" s="48"/>
      <c r="C2656" s="48"/>
      <c r="D2656" s="48"/>
      <c r="E2656" s="48"/>
      <c r="F2656" s="48"/>
      <c r="G2656" s="48"/>
    </row>
    <row r="2657" spans="1:7">
      <c r="A2657" s="48"/>
      <c r="B2657" s="48"/>
      <c r="C2657" s="48"/>
      <c r="D2657" s="48"/>
      <c r="E2657" s="48"/>
      <c r="F2657" s="48"/>
      <c r="G2657" s="48"/>
    </row>
    <row r="2658" spans="1:7">
      <c r="A2658" s="48"/>
      <c r="B2658" s="48"/>
      <c r="C2658" s="48"/>
      <c r="D2658" s="48"/>
      <c r="E2658" s="48"/>
      <c r="F2658" s="48"/>
      <c r="G2658" s="48"/>
    </row>
    <row r="2659" spans="1:7">
      <c r="A2659" s="48"/>
      <c r="B2659" s="48"/>
      <c r="C2659" s="48"/>
      <c r="D2659" s="48"/>
      <c r="E2659" s="48"/>
      <c r="F2659" s="48"/>
      <c r="G2659" s="48"/>
    </row>
    <row r="2660" spans="1:7">
      <c r="A2660" s="48"/>
      <c r="B2660" s="48"/>
      <c r="C2660" s="48"/>
      <c r="D2660" s="48"/>
      <c r="E2660" s="48"/>
      <c r="F2660" s="48"/>
      <c r="G2660" s="48"/>
    </row>
    <row r="2661" spans="1:7">
      <c r="A2661" s="48"/>
      <c r="B2661" s="48"/>
      <c r="C2661" s="48"/>
      <c r="D2661" s="48"/>
      <c r="E2661" s="48"/>
      <c r="F2661" s="48"/>
      <c r="G2661" s="48"/>
    </row>
    <row r="2662" spans="1:7">
      <c r="A2662" s="48"/>
      <c r="B2662" s="48"/>
      <c r="C2662" s="48"/>
      <c r="D2662" s="48"/>
      <c r="E2662" s="48"/>
      <c r="F2662" s="48"/>
      <c r="G2662" s="48"/>
    </row>
    <row r="2663" spans="1:7">
      <c r="A2663" s="48"/>
      <c r="B2663" s="48"/>
      <c r="C2663" s="48"/>
      <c r="D2663" s="48"/>
      <c r="E2663" s="48"/>
      <c r="F2663" s="48"/>
      <c r="G2663" s="48"/>
    </row>
    <row r="2664" spans="1:7">
      <c r="A2664" s="48"/>
      <c r="B2664" s="48"/>
      <c r="C2664" s="48"/>
      <c r="D2664" s="48"/>
      <c r="E2664" s="48"/>
      <c r="F2664" s="48"/>
      <c r="G2664" s="48"/>
    </row>
    <row r="2665" spans="1:7">
      <c r="A2665" s="48"/>
      <c r="B2665" s="48"/>
      <c r="C2665" s="48"/>
      <c r="D2665" s="48"/>
      <c r="E2665" s="48"/>
      <c r="F2665" s="48"/>
      <c r="G2665" s="48"/>
    </row>
    <row r="2666" spans="1:7">
      <c r="A2666" s="48"/>
      <c r="B2666" s="48"/>
      <c r="C2666" s="48"/>
      <c r="D2666" s="48"/>
      <c r="E2666" s="48"/>
      <c r="F2666" s="48"/>
      <c r="G2666" s="48"/>
    </row>
    <row r="2667" spans="1:7">
      <c r="A2667" s="48"/>
      <c r="B2667" s="48"/>
      <c r="C2667" s="48"/>
      <c r="D2667" s="48"/>
      <c r="E2667" s="48"/>
      <c r="F2667" s="48"/>
      <c r="G2667" s="48"/>
    </row>
    <row r="2668" spans="1:7">
      <c r="A2668" s="48"/>
      <c r="B2668" s="48"/>
      <c r="C2668" s="48"/>
      <c r="D2668" s="48"/>
      <c r="E2668" s="48"/>
      <c r="F2668" s="48"/>
      <c r="G2668" s="48"/>
    </row>
    <row r="2669" spans="1:7">
      <c r="A2669" s="48"/>
      <c r="B2669" s="48"/>
      <c r="C2669" s="48"/>
      <c r="D2669" s="48"/>
      <c r="E2669" s="48"/>
      <c r="F2669" s="48"/>
      <c r="G2669" s="48"/>
    </row>
    <row r="2670" spans="1:7">
      <c r="A2670" s="48"/>
      <c r="B2670" s="48"/>
      <c r="C2670" s="48"/>
      <c r="D2670" s="48"/>
      <c r="E2670" s="48"/>
      <c r="F2670" s="48"/>
      <c r="G2670" s="48"/>
    </row>
    <row r="2671" spans="1:7">
      <c r="A2671" s="48"/>
      <c r="B2671" s="48"/>
      <c r="C2671" s="48"/>
      <c r="D2671" s="48"/>
      <c r="E2671" s="48"/>
      <c r="F2671" s="48"/>
      <c r="G2671" s="48"/>
    </row>
    <row r="2672" spans="1:7">
      <c r="A2672" s="48"/>
      <c r="B2672" s="48"/>
      <c r="C2672" s="48"/>
      <c r="D2672" s="48"/>
      <c r="E2672" s="48"/>
      <c r="F2672" s="48"/>
      <c r="G2672" s="48"/>
    </row>
    <row r="2673" spans="1:7">
      <c r="A2673" s="48"/>
      <c r="B2673" s="48"/>
      <c r="C2673" s="48"/>
      <c r="D2673" s="48"/>
      <c r="E2673" s="48"/>
      <c r="F2673" s="48"/>
      <c r="G2673" s="48"/>
    </row>
    <row r="2674" spans="1:7">
      <c r="A2674" s="48"/>
      <c r="B2674" s="48"/>
      <c r="C2674" s="48"/>
      <c r="D2674" s="48"/>
      <c r="E2674" s="48"/>
      <c r="F2674" s="48"/>
      <c r="G2674" s="48"/>
    </row>
    <row r="2675" spans="1:7">
      <c r="A2675" s="48"/>
      <c r="B2675" s="48"/>
      <c r="C2675" s="48"/>
      <c r="D2675" s="48"/>
      <c r="E2675" s="48"/>
      <c r="F2675" s="48"/>
      <c r="G2675" s="48"/>
    </row>
    <row r="2676" spans="1:7">
      <c r="A2676" s="48"/>
      <c r="B2676" s="48"/>
      <c r="C2676" s="48"/>
      <c r="D2676" s="48"/>
      <c r="E2676" s="48"/>
      <c r="F2676" s="48"/>
      <c r="G2676" s="48"/>
    </row>
    <row r="2677" spans="1:7">
      <c r="A2677" s="48"/>
      <c r="B2677" s="48"/>
      <c r="C2677" s="48"/>
      <c r="D2677" s="48"/>
      <c r="E2677" s="48"/>
      <c r="F2677" s="48"/>
      <c r="G2677" s="48"/>
    </row>
    <row r="2678" spans="1:7">
      <c r="A2678" s="48"/>
      <c r="B2678" s="48"/>
      <c r="C2678" s="48"/>
      <c r="D2678" s="48"/>
      <c r="E2678" s="48"/>
      <c r="F2678" s="48"/>
      <c r="G2678" s="48"/>
    </row>
    <row r="2679" spans="1:7">
      <c r="A2679" s="48"/>
      <c r="B2679" s="48"/>
      <c r="C2679" s="48"/>
      <c r="D2679" s="48"/>
      <c r="E2679" s="48"/>
      <c r="F2679" s="48"/>
      <c r="G2679" s="48"/>
    </row>
    <row r="2680" spans="1:7">
      <c r="A2680" s="48"/>
      <c r="B2680" s="48"/>
      <c r="C2680" s="48"/>
      <c r="D2680" s="48"/>
      <c r="E2680" s="48"/>
      <c r="F2680" s="48"/>
      <c r="G2680" s="48"/>
    </row>
    <row r="2681" spans="1:7">
      <c r="A2681" s="48"/>
      <c r="B2681" s="48"/>
      <c r="C2681" s="48"/>
      <c r="D2681" s="48"/>
      <c r="E2681" s="48"/>
      <c r="F2681" s="48"/>
      <c r="G2681" s="48"/>
    </row>
    <row r="2682" spans="1:7">
      <c r="A2682" s="48"/>
      <c r="B2682" s="48"/>
      <c r="C2682" s="48"/>
      <c r="D2682" s="48"/>
      <c r="E2682" s="48"/>
      <c r="F2682" s="48"/>
      <c r="G2682" s="48"/>
    </row>
    <row r="2683" spans="1:7">
      <c r="A2683" s="48"/>
      <c r="B2683" s="48"/>
      <c r="C2683" s="48"/>
      <c r="D2683" s="48"/>
      <c r="E2683" s="48"/>
      <c r="F2683" s="48"/>
      <c r="G2683" s="48"/>
    </row>
    <row r="2684" spans="1:7">
      <c r="A2684" s="48"/>
      <c r="B2684" s="48"/>
      <c r="C2684" s="48"/>
      <c r="D2684" s="48"/>
      <c r="E2684" s="48"/>
      <c r="F2684" s="48"/>
      <c r="G2684" s="48"/>
    </row>
    <row r="2685" spans="1:7">
      <c r="A2685" s="48"/>
      <c r="B2685" s="48"/>
      <c r="C2685" s="48"/>
      <c r="D2685" s="48"/>
      <c r="E2685" s="48"/>
      <c r="F2685" s="48"/>
      <c r="G2685" s="48"/>
    </row>
    <row r="2686" spans="1:7">
      <c r="A2686" s="48"/>
      <c r="B2686" s="48"/>
      <c r="C2686" s="48"/>
      <c r="D2686" s="48"/>
      <c r="E2686" s="48"/>
      <c r="F2686" s="48"/>
      <c r="G2686" s="48"/>
    </row>
    <row r="2687" spans="1:7">
      <c r="A2687" s="48"/>
      <c r="B2687" s="48"/>
      <c r="C2687" s="48"/>
      <c r="D2687" s="48"/>
      <c r="E2687" s="48"/>
      <c r="F2687" s="48"/>
      <c r="G2687" s="48"/>
    </row>
    <row r="2688" spans="1:7">
      <c r="A2688" s="48"/>
      <c r="B2688" s="48"/>
      <c r="C2688" s="48"/>
      <c r="D2688" s="48"/>
      <c r="E2688" s="48"/>
      <c r="F2688" s="48"/>
      <c r="G2688" s="48"/>
    </row>
    <row r="2689" spans="1:7">
      <c r="A2689" s="48"/>
      <c r="B2689" s="48"/>
      <c r="C2689" s="48"/>
      <c r="D2689" s="48"/>
      <c r="E2689" s="48"/>
      <c r="F2689" s="48"/>
      <c r="G2689" s="48"/>
    </row>
    <row r="2690" spans="1:7">
      <c r="A2690" s="48"/>
      <c r="B2690" s="48"/>
      <c r="C2690" s="48"/>
      <c r="D2690" s="48"/>
      <c r="E2690" s="48"/>
      <c r="F2690" s="48"/>
      <c r="G2690" s="48"/>
    </row>
    <row r="2691" spans="1:7">
      <c r="A2691" s="48"/>
      <c r="B2691" s="48"/>
      <c r="C2691" s="48"/>
      <c r="D2691" s="48"/>
      <c r="E2691" s="48"/>
      <c r="F2691" s="48"/>
      <c r="G2691" s="48"/>
    </row>
    <row r="2692" spans="1:7">
      <c r="A2692" s="48"/>
      <c r="B2692" s="48"/>
      <c r="C2692" s="48"/>
      <c r="D2692" s="48"/>
      <c r="E2692" s="48"/>
      <c r="F2692" s="48"/>
      <c r="G2692" s="48"/>
    </row>
    <row r="2693" spans="1:7">
      <c r="A2693" s="48"/>
      <c r="B2693" s="48"/>
      <c r="C2693" s="48"/>
      <c r="D2693" s="48"/>
      <c r="E2693" s="48"/>
      <c r="F2693" s="48"/>
      <c r="G2693" s="48"/>
    </row>
    <row r="2694" spans="1:7">
      <c r="A2694" s="48"/>
      <c r="B2694" s="48"/>
      <c r="C2694" s="48"/>
      <c r="D2694" s="48"/>
      <c r="E2694" s="48"/>
      <c r="F2694" s="48"/>
      <c r="G2694" s="48"/>
    </row>
    <row r="2695" spans="1:7">
      <c r="A2695" s="48"/>
      <c r="B2695" s="48"/>
      <c r="C2695" s="48"/>
      <c r="D2695" s="48"/>
      <c r="E2695" s="48"/>
      <c r="F2695" s="48"/>
      <c r="G2695" s="48"/>
    </row>
    <row r="2696" spans="1:7">
      <c r="A2696" s="48"/>
      <c r="B2696" s="48"/>
      <c r="C2696" s="48"/>
      <c r="D2696" s="48"/>
      <c r="E2696" s="48"/>
      <c r="F2696" s="48"/>
      <c r="G2696" s="48"/>
    </row>
    <row r="2697" spans="1:7">
      <c r="A2697" s="48"/>
      <c r="B2697" s="48"/>
      <c r="C2697" s="48"/>
      <c r="D2697" s="48"/>
      <c r="E2697" s="48"/>
      <c r="F2697" s="48"/>
      <c r="G2697" s="48"/>
    </row>
    <row r="2698" spans="1:7">
      <c r="A2698" s="48"/>
      <c r="B2698" s="48"/>
      <c r="C2698" s="48"/>
      <c r="D2698" s="48"/>
      <c r="E2698" s="48"/>
      <c r="F2698" s="48"/>
      <c r="G2698" s="48"/>
    </row>
    <row r="2699" spans="1:7">
      <c r="A2699" s="48"/>
      <c r="B2699" s="48"/>
      <c r="C2699" s="48"/>
      <c r="D2699" s="48"/>
      <c r="E2699" s="48"/>
      <c r="F2699" s="48"/>
      <c r="G2699" s="48"/>
    </row>
    <row r="2700" spans="1:7">
      <c r="A2700" s="48"/>
      <c r="B2700" s="48"/>
      <c r="C2700" s="48"/>
      <c r="D2700" s="48"/>
      <c r="E2700" s="48"/>
      <c r="F2700" s="48"/>
      <c r="G2700" s="48"/>
    </row>
    <row r="2701" spans="1:7">
      <c r="A2701" s="48"/>
      <c r="B2701" s="48"/>
      <c r="C2701" s="48"/>
      <c r="D2701" s="48"/>
      <c r="E2701" s="48"/>
      <c r="F2701" s="48"/>
      <c r="G2701" s="48"/>
    </row>
    <row r="2702" spans="1:7">
      <c r="A2702" s="48"/>
      <c r="B2702" s="48"/>
      <c r="C2702" s="48"/>
      <c r="D2702" s="48"/>
      <c r="E2702" s="48"/>
      <c r="F2702" s="48"/>
      <c r="G2702" s="48"/>
    </row>
    <row r="2703" spans="1:7">
      <c r="A2703" s="48"/>
      <c r="B2703" s="48"/>
      <c r="C2703" s="48"/>
      <c r="D2703" s="48"/>
      <c r="E2703" s="48"/>
      <c r="F2703" s="48"/>
      <c r="G2703" s="48"/>
    </row>
    <row r="2704" spans="1:7">
      <c r="A2704" s="48"/>
      <c r="B2704" s="48"/>
      <c r="C2704" s="48"/>
      <c r="D2704" s="48"/>
      <c r="E2704" s="48"/>
      <c r="F2704" s="48"/>
      <c r="G2704" s="48"/>
    </row>
    <row r="2705" spans="1:7">
      <c r="A2705" s="48"/>
      <c r="B2705" s="48"/>
      <c r="C2705" s="48"/>
      <c r="D2705" s="48"/>
      <c r="E2705" s="48"/>
      <c r="F2705" s="48"/>
      <c r="G2705" s="48"/>
    </row>
    <row r="2706" spans="1:7">
      <c r="A2706" s="48"/>
      <c r="B2706" s="48"/>
      <c r="C2706" s="48"/>
      <c r="D2706" s="48"/>
      <c r="E2706" s="48"/>
      <c r="F2706" s="48"/>
      <c r="G2706" s="48"/>
    </row>
    <row r="2707" spans="1:7">
      <c r="A2707" s="48"/>
      <c r="B2707" s="48"/>
      <c r="C2707" s="48"/>
      <c r="D2707" s="48"/>
      <c r="E2707" s="48"/>
      <c r="F2707" s="48"/>
      <c r="G2707" s="48"/>
    </row>
    <row r="2708" spans="1:7">
      <c r="A2708" s="48"/>
      <c r="B2708" s="48"/>
      <c r="C2708" s="48"/>
      <c r="D2708" s="48"/>
      <c r="E2708" s="48"/>
      <c r="F2708" s="48"/>
      <c r="G2708" s="48"/>
    </row>
    <row r="2709" spans="1:7">
      <c r="A2709" s="48"/>
      <c r="B2709" s="48"/>
      <c r="C2709" s="48"/>
      <c r="D2709" s="48"/>
      <c r="E2709" s="48"/>
      <c r="F2709" s="48"/>
      <c r="G2709" s="48"/>
    </row>
    <row r="2710" spans="1:7">
      <c r="A2710" s="48"/>
      <c r="B2710" s="48"/>
      <c r="C2710" s="48"/>
      <c r="D2710" s="48"/>
      <c r="E2710" s="48"/>
      <c r="F2710" s="48"/>
      <c r="G2710" s="48"/>
    </row>
    <row r="2711" spans="1:7">
      <c r="A2711" s="48"/>
      <c r="B2711" s="48"/>
      <c r="C2711" s="48"/>
      <c r="D2711" s="48"/>
      <c r="E2711" s="48"/>
      <c r="F2711" s="48"/>
      <c r="G2711" s="48"/>
    </row>
    <row r="2712" spans="1:7">
      <c r="A2712" s="48"/>
      <c r="B2712" s="48"/>
      <c r="C2712" s="48"/>
      <c r="D2712" s="48"/>
      <c r="E2712" s="48"/>
      <c r="F2712" s="48"/>
      <c r="G2712" s="48"/>
    </row>
    <row r="2713" spans="1:7">
      <c r="A2713" s="48"/>
      <c r="B2713" s="48"/>
      <c r="C2713" s="48"/>
      <c r="D2713" s="48"/>
      <c r="E2713" s="48"/>
      <c r="F2713" s="48"/>
      <c r="G2713" s="48"/>
    </row>
    <row r="2714" spans="1:7">
      <c r="A2714" s="48"/>
      <c r="B2714" s="48"/>
      <c r="C2714" s="48"/>
      <c r="D2714" s="48"/>
      <c r="E2714" s="48"/>
      <c r="F2714" s="48"/>
      <c r="G2714" s="48"/>
    </row>
    <row r="2715" spans="1:7">
      <c r="A2715" s="48"/>
      <c r="B2715" s="48"/>
      <c r="C2715" s="48"/>
      <c r="D2715" s="48"/>
      <c r="E2715" s="48"/>
      <c r="F2715" s="48"/>
      <c r="G2715" s="48"/>
    </row>
    <row r="2716" spans="1:7">
      <c r="A2716" s="48"/>
      <c r="B2716" s="48"/>
      <c r="C2716" s="48"/>
      <c r="D2716" s="48"/>
      <c r="E2716" s="48"/>
      <c r="F2716" s="48"/>
      <c r="G2716" s="48"/>
    </row>
    <row r="2717" spans="1:7">
      <c r="A2717" s="48"/>
      <c r="B2717" s="48"/>
      <c r="C2717" s="48"/>
      <c r="D2717" s="48"/>
      <c r="E2717" s="48"/>
      <c r="F2717" s="48"/>
      <c r="G2717" s="48"/>
    </row>
    <row r="2718" spans="1:7">
      <c r="A2718" s="48"/>
      <c r="B2718" s="48"/>
      <c r="C2718" s="48"/>
      <c r="D2718" s="48"/>
      <c r="E2718" s="48"/>
      <c r="F2718" s="48"/>
      <c r="G2718" s="48"/>
    </row>
    <row r="2719" spans="1:7">
      <c r="A2719" s="48"/>
      <c r="B2719" s="48"/>
      <c r="C2719" s="48"/>
      <c r="D2719" s="48"/>
      <c r="E2719" s="48"/>
      <c r="F2719" s="48"/>
      <c r="G2719" s="48"/>
    </row>
    <row r="2720" spans="1:7">
      <c r="A2720" s="48"/>
      <c r="B2720" s="48"/>
      <c r="C2720" s="48"/>
      <c r="D2720" s="48"/>
      <c r="E2720" s="48"/>
      <c r="F2720" s="48"/>
      <c r="G2720" s="48"/>
    </row>
    <row r="2721" spans="1:7">
      <c r="A2721" s="48"/>
      <c r="B2721" s="48"/>
      <c r="C2721" s="48"/>
      <c r="D2721" s="48"/>
      <c r="E2721" s="48"/>
      <c r="F2721" s="48"/>
      <c r="G2721" s="48"/>
    </row>
    <row r="2722" spans="1:7">
      <c r="A2722" s="48"/>
      <c r="B2722" s="48"/>
      <c r="C2722" s="48"/>
      <c r="D2722" s="48"/>
      <c r="E2722" s="48"/>
      <c r="F2722" s="48"/>
      <c r="G2722" s="48"/>
    </row>
    <row r="2723" spans="1:7">
      <c r="A2723" s="48"/>
      <c r="B2723" s="48"/>
      <c r="C2723" s="48"/>
      <c r="D2723" s="48"/>
      <c r="E2723" s="48"/>
      <c r="F2723" s="48"/>
      <c r="G2723" s="48"/>
    </row>
    <row r="2724" spans="1:7">
      <c r="A2724" s="48"/>
      <c r="B2724" s="48"/>
      <c r="C2724" s="48"/>
      <c r="D2724" s="48"/>
      <c r="E2724" s="48"/>
      <c r="F2724" s="48"/>
      <c r="G2724" s="48"/>
    </row>
    <row r="2725" spans="1:7">
      <c r="A2725" s="48"/>
      <c r="B2725" s="48"/>
      <c r="C2725" s="48"/>
      <c r="D2725" s="48"/>
      <c r="E2725" s="48"/>
      <c r="F2725" s="48"/>
      <c r="G2725" s="48"/>
    </row>
    <row r="2726" spans="1:7">
      <c r="A2726" s="48"/>
      <c r="B2726" s="48"/>
      <c r="C2726" s="48"/>
      <c r="D2726" s="48"/>
      <c r="E2726" s="48"/>
      <c r="F2726" s="48"/>
      <c r="G2726" s="48"/>
    </row>
    <row r="2727" spans="1:7">
      <c r="A2727" s="48"/>
      <c r="B2727" s="48"/>
      <c r="C2727" s="48"/>
      <c r="D2727" s="48"/>
      <c r="E2727" s="48"/>
      <c r="F2727" s="48"/>
      <c r="G2727" s="48"/>
    </row>
    <row r="2728" spans="1:7">
      <c r="A2728" s="48"/>
      <c r="B2728" s="48"/>
      <c r="C2728" s="48"/>
      <c r="D2728" s="48"/>
      <c r="E2728" s="48"/>
      <c r="F2728" s="48"/>
      <c r="G2728" s="48"/>
    </row>
    <row r="2729" spans="1:7">
      <c r="A2729" s="48"/>
      <c r="B2729" s="48"/>
      <c r="C2729" s="48"/>
      <c r="D2729" s="48"/>
      <c r="E2729" s="48"/>
      <c r="F2729" s="48"/>
      <c r="G2729" s="48"/>
    </row>
    <row r="2730" spans="1:7">
      <c r="A2730" s="48"/>
      <c r="B2730" s="48"/>
      <c r="C2730" s="48"/>
      <c r="D2730" s="48"/>
      <c r="E2730" s="48"/>
      <c r="F2730" s="48"/>
      <c r="G2730" s="48"/>
    </row>
    <row r="2731" spans="1:7">
      <c r="A2731" s="48"/>
      <c r="B2731" s="48"/>
      <c r="C2731" s="48"/>
      <c r="D2731" s="48"/>
      <c r="E2731" s="48"/>
      <c r="F2731" s="48"/>
      <c r="G2731" s="48"/>
    </row>
    <row r="2732" spans="1:7">
      <c r="A2732" s="48"/>
      <c r="B2732" s="48"/>
      <c r="C2732" s="48"/>
      <c r="D2732" s="48"/>
      <c r="E2732" s="48"/>
      <c r="F2732" s="48"/>
      <c r="G2732" s="48"/>
    </row>
    <row r="2733" spans="1:7">
      <c r="A2733" s="48"/>
      <c r="B2733" s="48"/>
      <c r="C2733" s="48"/>
      <c r="D2733" s="48"/>
      <c r="E2733" s="48"/>
      <c r="F2733" s="48"/>
      <c r="G2733" s="48"/>
    </row>
    <row r="2734" spans="1:7">
      <c r="A2734" s="48"/>
      <c r="B2734" s="48"/>
      <c r="C2734" s="48"/>
      <c r="D2734" s="48"/>
      <c r="E2734" s="48"/>
      <c r="F2734" s="48"/>
      <c r="G2734" s="48"/>
    </row>
    <row r="2735" spans="1:7">
      <c r="A2735" s="48"/>
      <c r="B2735" s="48"/>
      <c r="C2735" s="48"/>
      <c r="D2735" s="48"/>
      <c r="E2735" s="48"/>
      <c r="F2735" s="48"/>
      <c r="G2735" s="48"/>
    </row>
    <row r="2736" spans="1:7">
      <c r="A2736" s="48"/>
      <c r="B2736" s="48"/>
      <c r="C2736" s="48"/>
      <c r="D2736" s="48"/>
      <c r="E2736" s="48"/>
      <c r="F2736" s="48"/>
      <c r="G2736" s="48"/>
    </row>
    <row r="2737" spans="1:7">
      <c r="A2737" s="48"/>
      <c r="B2737" s="48"/>
      <c r="C2737" s="48"/>
      <c r="D2737" s="48"/>
      <c r="E2737" s="48"/>
      <c r="F2737" s="48"/>
      <c r="G2737" s="48"/>
    </row>
    <row r="2738" spans="1:7">
      <c r="A2738" s="48"/>
      <c r="B2738" s="48"/>
      <c r="C2738" s="48"/>
      <c r="D2738" s="48"/>
      <c r="E2738" s="48"/>
      <c r="F2738" s="48"/>
      <c r="G2738" s="48"/>
    </row>
    <row r="2739" spans="1:7">
      <c r="A2739" s="48"/>
      <c r="B2739" s="48"/>
      <c r="C2739" s="48"/>
      <c r="D2739" s="48"/>
      <c r="E2739" s="48"/>
      <c r="F2739" s="48"/>
      <c r="G2739" s="48"/>
    </row>
    <row r="2740" spans="1:7">
      <c r="A2740" s="48"/>
      <c r="B2740" s="48"/>
      <c r="C2740" s="48"/>
      <c r="D2740" s="48"/>
      <c r="E2740" s="48"/>
      <c r="F2740" s="48"/>
      <c r="G2740" s="48"/>
    </row>
    <row r="2741" spans="1:7">
      <c r="A2741" s="48"/>
      <c r="B2741" s="48"/>
      <c r="C2741" s="48"/>
      <c r="D2741" s="48"/>
      <c r="E2741" s="48"/>
      <c r="F2741" s="48"/>
      <c r="G2741" s="48"/>
    </row>
    <row r="2742" spans="1:7">
      <c r="A2742" s="48"/>
      <c r="B2742" s="48"/>
      <c r="C2742" s="48"/>
      <c r="D2742" s="48"/>
      <c r="E2742" s="48"/>
      <c r="F2742" s="48"/>
      <c r="G2742" s="48"/>
    </row>
    <row r="2743" spans="1:7">
      <c r="A2743" s="48"/>
      <c r="B2743" s="48"/>
      <c r="C2743" s="48"/>
      <c r="D2743" s="48"/>
      <c r="E2743" s="48"/>
      <c r="F2743" s="48"/>
      <c r="G2743" s="48"/>
    </row>
    <row r="2744" spans="1:7">
      <c r="A2744" s="48"/>
      <c r="B2744" s="48"/>
      <c r="C2744" s="48"/>
      <c r="D2744" s="48"/>
      <c r="E2744" s="48"/>
      <c r="F2744" s="48"/>
      <c r="G2744" s="48"/>
    </row>
    <row r="2745" spans="1:7">
      <c r="A2745" s="48"/>
      <c r="B2745" s="48"/>
      <c r="C2745" s="48"/>
      <c r="D2745" s="48"/>
      <c r="E2745" s="48"/>
      <c r="F2745" s="48"/>
      <c r="G2745" s="48"/>
    </row>
    <row r="2746" spans="1:7">
      <c r="A2746" s="48"/>
      <c r="B2746" s="48"/>
      <c r="C2746" s="48"/>
      <c r="D2746" s="48"/>
      <c r="E2746" s="48"/>
      <c r="F2746" s="48"/>
      <c r="G2746" s="48"/>
    </row>
    <row r="2747" spans="1:7">
      <c r="A2747" s="48"/>
      <c r="B2747" s="48"/>
      <c r="C2747" s="48"/>
      <c r="D2747" s="48"/>
      <c r="E2747" s="48"/>
      <c r="F2747" s="48"/>
      <c r="G2747" s="48"/>
    </row>
    <row r="2748" spans="1:7">
      <c r="A2748" s="48"/>
      <c r="B2748" s="48"/>
      <c r="C2748" s="48"/>
      <c r="D2748" s="48"/>
      <c r="E2748" s="48"/>
      <c r="F2748" s="48"/>
      <c r="G2748" s="48"/>
    </row>
    <row r="2749" spans="1:7">
      <c r="A2749" s="48"/>
      <c r="B2749" s="48"/>
      <c r="C2749" s="48"/>
      <c r="D2749" s="48"/>
      <c r="E2749" s="48"/>
      <c r="F2749" s="48"/>
      <c r="G2749" s="48"/>
    </row>
    <row r="2750" spans="1:7">
      <c r="A2750" s="48"/>
      <c r="B2750" s="48"/>
      <c r="C2750" s="48"/>
      <c r="D2750" s="48"/>
      <c r="E2750" s="48"/>
      <c r="F2750" s="48"/>
      <c r="G2750" s="48"/>
    </row>
    <row r="2751" spans="1:7">
      <c r="A2751" s="48"/>
      <c r="B2751" s="48"/>
      <c r="C2751" s="48"/>
      <c r="D2751" s="48"/>
      <c r="E2751" s="48"/>
      <c r="F2751" s="48"/>
      <c r="G2751" s="48"/>
    </row>
    <row r="2752" spans="1:7">
      <c r="A2752" s="48"/>
      <c r="B2752" s="48"/>
      <c r="C2752" s="48"/>
      <c r="D2752" s="48"/>
      <c r="E2752" s="48"/>
      <c r="F2752" s="48"/>
      <c r="G2752" s="48"/>
    </row>
    <row r="2753" spans="1:7">
      <c r="A2753" s="48"/>
      <c r="B2753" s="48"/>
      <c r="C2753" s="48"/>
      <c r="D2753" s="48"/>
      <c r="E2753" s="48"/>
      <c r="F2753" s="48"/>
      <c r="G2753" s="48"/>
    </row>
    <row r="2754" spans="1:7">
      <c r="A2754" s="48"/>
      <c r="B2754" s="48"/>
      <c r="C2754" s="48"/>
      <c r="D2754" s="48"/>
      <c r="E2754" s="48"/>
      <c r="F2754" s="48"/>
      <c r="G2754" s="48"/>
    </row>
    <row r="2755" spans="1:7">
      <c r="A2755" s="48"/>
      <c r="B2755" s="48"/>
      <c r="C2755" s="48"/>
      <c r="D2755" s="48"/>
      <c r="E2755" s="48"/>
      <c r="F2755" s="48"/>
      <c r="G2755" s="48"/>
    </row>
    <row r="2756" spans="1:7">
      <c r="A2756" s="48"/>
      <c r="B2756" s="48"/>
      <c r="C2756" s="48"/>
      <c r="D2756" s="48"/>
      <c r="E2756" s="48"/>
      <c r="F2756" s="48"/>
      <c r="G2756" s="48"/>
    </row>
    <row r="2757" spans="1:7">
      <c r="A2757" s="48"/>
      <c r="B2757" s="48"/>
      <c r="C2757" s="48"/>
      <c r="D2757" s="48"/>
      <c r="E2757" s="48"/>
      <c r="F2757" s="48"/>
      <c r="G2757" s="48"/>
    </row>
    <row r="2758" spans="1:7">
      <c r="A2758" s="48"/>
      <c r="B2758" s="48"/>
      <c r="C2758" s="48"/>
      <c r="D2758" s="48"/>
      <c r="E2758" s="48"/>
      <c r="F2758" s="48"/>
      <c r="G2758" s="48"/>
    </row>
    <row r="2759" spans="1:7">
      <c r="A2759" s="48"/>
      <c r="B2759" s="48"/>
      <c r="C2759" s="48"/>
      <c r="D2759" s="48"/>
      <c r="E2759" s="48"/>
      <c r="F2759" s="48"/>
      <c r="G2759" s="48"/>
    </row>
    <row r="2760" spans="1:7">
      <c r="A2760" s="48"/>
      <c r="B2760" s="48"/>
      <c r="C2760" s="48"/>
      <c r="D2760" s="48"/>
      <c r="E2760" s="48"/>
      <c r="F2760" s="48"/>
      <c r="G2760" s="48"/>
    </row>
    <row r="2761" spans="1:7">
      <c r="A2761" s="48"/>
      <c r="B2761" s="48"/>
      <c r="C2761" s="48"/>
      <c r="D2761" s="48"/>
      <c r="E2761" s="48"/>
      <c r="F2761" s="48"/>
      <c r="G2761" s="48"/>
    </row>
    <row r="2762" spans="1:7">
      <c r="A2762" s="48"/>
      <c r="B2762" s="48"/>
      <c r="C2762" s="48"/>
      <c r="D2762" s="48"/>
      <c r="E2762" s="48"/>
      <c r="F2762" s="48"/>
      <c r="G2762" s="48"/>
    </row>
    <row r="2763" spans="1:7">
      <c r="A2763" s="48"/>
      <c r="B2763" s="48"/>
      <c r="C2763" s="48"/>
      <c r="D2763" s="48"/>
      <c r="E2763" s="48"/>
      <c r="F2763" s="48"/>
      <c r="G2763" s="48"/>
    </row>
    <row r="2764" spans="1:7">
      <c r="A2764" s="48"/>
      <c r="B2764" s="48"/>
      <c r="C2764" s="48"/>
      <c r="D2764" s="48"/>
      <c r="E2764" s="48"/>
      <c r="F2764" s="48"/>
      <c r="G2764" s="48"/>
    </row>
    <row r="2765" spans="1:7">
      <c r="A2765" s="48"/>
      <c r="B2765" s="48"/>
      <c r="C2765" s="48"/>
      <c r="D2765" s="48"/>
      <c r="E2765" s="48"/>
      <c r="F2765" s="48"/>
      <c r="G2765" s="48"/>
    </row>
    <row r="2766" spans="1:7">
      <c r="A2766" s="48"/>
      <c r="B2766" s="48"/>
      <c r="C2766" s="48"/>
      <c r="D2766" s="48"/>
      <c r="E2766" s="48"/>
      <c r="F2766" s="48"/>
      <c r="G2766" s="48"/>
    </row>
    <row r="2767" spans="1:7">
      <c r="A2767" s="48"/>
      <c r="B2767" s="48"/>
      <c r="C2767" s="48"/>
      <c r="D2767" s="48"/>
      <c r="E2767" s="48"/>
      <c r="F2767" s="48"/>
      <c r="G2767" s="48"/>
    </row>
    <row r="2768" spans="1:7">
      <c r="A2768" s="48"/>
      <c r="B2768" s="48"/>
      <c r="C2768" s="48"/>
      <c r="D2768" s="48"/>
      <c r="E2768" s="48"/>
      <c r="F2768" s="48"/>
      <c r="G2768" s="48"/>
    </row>
    <row r="2769" spans="1:7">
      <c r="A2769" s="48"/>
      <c r="B2769" s="48"/>
      <c r="C2769" s="48"/>
      <c r="D2769" s="48"/>
      <c r="E2769" s="48"/>
      <c r="F2769" s="48"/>
      <c r="G2769" s="48"/>
    </row>
    <row r="2770" spans="1:7">
      <c r="A2770" s="48"/>
      <c r="B2770" s="48"/>
      <c r="C2770" s="48"/>
      <c r="D2770" s="48"/>
      <c r="E2770" s="48"/>
      <c r="F2770" s="48"/>
      <c r="G2770" s="48"/>
    </row>
    <row r="2771" spans="1:7">
      <c r="A2771" s="48"/>
      <c r="B2771" s="48"/>
      <c r="C2771" s="48"/>
      <c r="D2771" s="48"/>
      <c r="E2771" s="48"/>
      <c r="F2771" s="48"/>
      <c r="G2771" s="48"/>
    </row>
    <row r="2772" spans="1:7">
      <c r="A2772" s="48"/>
      <c r="B2772" s="48"/>
      <c r="C2772" s="48"/>
      <c r="D2772" s="48"/>
      <c r="E2772" s="48"/>
      <c r="F2772" s="48"/>
      <c r="G2772" s="48"/>
    </row>
    <row r="2773" spans="1:7">
      <c r="A2773" s="48"/>
      <c r="B2773" s="48"/>
      <c r="C2773" s="48"/>
      <c r="D2773" s="48"/>
      <c r="E2773" s="48"/>
      <c r="F2773" s="48"/>
      <c r="G2773" s="48"/>
    </row>
    <row r="2774" spans="1:7">
      <c r="A2774" s="48"/>
      <c r="B2774" s="48"/>
      <c r="C2774" s="48"/>
      <c r="D2774" s="48"/>
      <c r="E2774" s="48"/>
      <c r="F2774" s="48"/>
      <c r="G2774" s="48"/>
    </row>
    <row r="2775" spans="1:7">
      <c r="A2775" s="48"/>
      <c r="B2775" s="48"/>
      <c r="C2775" s="48"/>
      <c r="D2775" s="48"/>
      <c r="E2775" s="48"/>
      <c r="F2775" s="48"/>
      <c r="G2775" s="48"/>
    </row>
    <row r="2776" spans="1:7">
      <c r="A2776" s="48"/>
      <c r="B2776" s="48"/>
      <c r="C2776" s="48"/>
      <c r="D2776" s="48"/>
      <c r="E2776" s="48"/>
      <c r="F2776" s="48"/>
      <c r="G2776" s="48"/>
    </row>
    <row r="2777" spans="1:7">
      <c r="A2777" s="48"/>
      <c r="B2777" s="48"/>
      <c r="C2777" s="48"/>
      <c r="D2777" s="48"/>
      <c r="E2777" s="48"/>
      <c r="F2777" s="48"/>
      <c r="G2777" s="48"/>
    </row>
    <row r="2778" spans="1:7">
      <c r="A2778" s="48"/>
      <c r="B2778" s="48"/>
      <c r="C2778" s="48"/>
      <c r="D2778" s="48"/>
      <c r="E2778" s="48"/>
      <c r="F2778" s="48"/>
      <c r="G2778" s="48"/>
    </row>
    <row r="2779" spans="1:7">
      <c r="A2779" s="48"/>
      <c r="B2779" s="48"/>
      <c r="C2779" s="48"/>
      <c r="D2779" s="48"/>
      <c r="E2779" s="48"/>
      <c r="F2779" s="48"/>
      <c r="G2779" s="48"/>
    </row>
    <row r="2780" spans="1:7">
      <c r="A2780" s="48"/>
      <c r="B2780" s="48"/>
      <c r="C2780" s="48"/>
      <c r="D2780" s="48"/>
      <c r="E2780" s="48"/>
      <c r="F2780" s="48"/>
      <c r="G2780" s="48"/>
    </row>
    <row r="2781" spans="1:7">
      <c r="A2781" s="48"/>
      <c r="B2781" s="48"/>
      <c r="C2781" s="48"/>
      <c r="D2781" s="48"/>
      <c r="E2781" s="48"/>
      <c r="F2781" s="48"/>
      <c r="G2781" s="48"/>
    </row>
    <row r="2782" spans="1:7">
      <c r="A2782" s="48"/>
      <c r="B2782" s="48"/>
      <c r="C2782" s="48"/>
      <c r="D2782" s="48"/>
      <c r="E2782" s="48"/>
      <c r="F2782" s="48"/>
      <c r="G2782" s="48"/>
    </row>
    <row r="2783" spans="1:7">
      <c r="A2783" s="48"/>
      <c r="B2783" s="48"/>
      <c r="C2783" s="48"/>
      <c r="D2783" s="48"/>
      <c r="E2783" s="48"/>
      <c r="F2783" s="48"/>
      <c r="G2783" s="48"/>
    </row>
    <row r="2784" spans="1:7">
      <c r="A2784" s="48"/>
      <c r="B2784" s="48"/>
      <c r="C2784" s="48"/>
      <c r="D2784" s="48"/>
      <c r="E2784" s="48"/>
      <c r="F2784" s="48"/>
      <c r="G2784" s="48"/>
    </row>
    <row r="2785" spans="1:7">
      <c r="A2785" s="48"/>
      <c r="B2785" s="48"/>
      <c r="C2785" s="48"/>
      <c r="D2785" s="48"/>
      <c r="E2785" s="48"/>
      <c r="F2785" s="48"/>
      <c r="G2785" s="48"/>
    </row>
    <row r="2786" spans="1:7">
      <c r="A2786" s="48"/>
      <c r="B2786" s="48"/>
      <c r="C2786" s="48"/>
      <c r="D2786" s="48"/>
      <c r="E2786" s="48"/>
      <c r="F2786" s="48"/>
      <c r="G2786" s="48"/>
    </row>
    <row r="2787" spans="1:7">
      <c r="A2787" s="48"/>
      <c r="B2787" s="48"/>
      <c r="C2787" s="48"/>
      <c r="D2787" s="48"/>
      <c r="E2787" s="48"/>
      <c r="F2787" s="48"/>
      <c r="G2787" s="48"/>
    </row>
    <row r="2788" spans="1:7">
      <c r="A2788" s="48"/>
      <c r="B2788" s="48"/>
      <c r="C2788" s="48"/>
      <c r="D2788" s="48"/>
      <c r="E2788" s="48"/>
      <c r="F2788" s="48"/>
      <c r="G2788" s="48"/>
    </row>
    <row r="2789" spans="1:7">
      <c r="A2789" s="48"/>
      <c r="B2789" s="48"/>
      <c r="C2789" s="48"/>
      <c r="D2789" s="48"/>
      <c r="E2789" s="48"/>
      <c r="F2789" s="48"/>
      <c r="G2789" s="48"/>
    </row>
    <row r="2790" spans="1:7">
      <c r="A2790" s="48"/>
      <c r="B2790" s="48"/>
      <c r="C2790" s="48"/>
      <c r="D2790" s="48"/>
      <c r="E2790" s="48"/>
      <c r="F2790" s="48"/>
      <c r="G2790" s="48"/>
    </row>
    <row r="2791" spans="1:7">
      <c r="A2791" s="48"/>
      <c r="B2791" s="48"/>
      <c r="C2791" s="48"/>
      <c r="D2791" s="48"/>
      <c r="E2791" s="48"/>
      <c r="F2791" s="48"/>
      <c r="G2791" s="48"/>
    </row>
    <row r="2792" spans="1:7">
      <c r="A2792" s="48"/>
      <c r="B2792" s="48"/>
      <c r="C2792" s="48"/>
      <c r="D2792" s="48"/>
      <c r="E2792" s="48"/>
      <c r="F2792" s="48"/>
      <c r="G2792" s="48"/>
    </row>
    <row r="2793" spans="1:7">
      <c r="A2793" s="48"/>
      <c r="B2793" s="48"/>
      <c r="C2793" s="48"/>
      <c r="D2793" s="48"/>
      <c r="E2793" s="48"/>
      <c r="F2793" s="48"/>
      <c r="G2793" s="48"/>
    </row>
    <row r="2794" spans="1:7">
      <c r="A2794" s="48"/>
      <c r="B2794" s="48"/>
      <c r="C2794" s="48"/>
      <c r="D2794" s="48"/>
      <c r="E2794" s="48"/>
      <c r="F2794" s="48"/>
      <c r="G2794" s="48"/>
    </row>
    <row r="2795" spans="1:7">
      <c r="A2795" s="48"/>
      <c r="B2795" s="48"/>
      <c r="C2795" s="48"/>
      <c r="D2795" s="48"/>
      <c r="E2795" s="48"/>
      <c r="F2795" s="48"/>
      <c r="G2795" s="48"/>
    </row>
    <row r="2796" spans="1:7">
      <c r="A2796" s="48"/>
      <c r="B2796" s="48"/>
      <c r="C2796" s="48"/>
      <c r="D2796" s="48"/>
      <c r="E2796" s="48"/>
      <c r="F2796" s="48"/>
      <c r="G2796" s="48"/>
    </row>
    <row r="2797" spans="1:7">
      <c r="A2797" s="48"/>
      <c r="B2797" s="48"/>
      <c r="C2797" s="48"/>
      <c r="D2797" s="48"/>
      <c r="E2797" s="48"/>
      <c r="F2797" s="48"/>
      <c r="G2797" s="48"/>
    </row>
    <row r="2798" spans="1:7">
      <c r="A2798" s="48"/>
      <c r="B2798" s="48"/>
      <c r="C2798" s="48"/>
      <c r="D2798" s="48"/>
      <c r="E2798" s="48"/>
      <c r="F2798" s="48"/>
      <c r="G2798" s="48"/>
    </row>
    <row r="2799" spans="1:7">
      <c r="A2799" s="48"/>
      <c r="B2799" s="48"/>
      <c r="C2799" s="48"/>
      <c r="D2799" s="48"/>
      <c r="E2799" s="48"/>
      <c r="F2799" s="48"/>
      <c r="G2799" s="48"/>
    </row>
    <row r="2800" spans="1:7">
      <c r="A2800" s="48"/>
      <c r="B2800" s="48"/>
      <c r="C2800" s="48"/>
      <c r="D2800" s="48"/>
      <c r="E2800" s="48"/>
      <c r="F2800" s="48"/>
      <c r="G2800" s="48"/>
    </row>
    <row r="2801" spans="1:7">
      <c r="A2801" s="48"/>
      <c r="B2801" s="48"/>
      <c r="C2801" s="48"/>
      <c r="D2801" s="48"/>
      <c r="E2801" s="48"/>
      <c r="F2801" s="48"/>
      <c r="G2801" s="48"/>
    </row>
    <row r="2802" spans="1:7">
      <c r="A2802" s="48"/>
      <c r="B2802" s="48"/>
      <c r="C2802" s="48"/>
      <c r="D2802" s="48"/>
      <c r="E2802" s="48"/>
      <c r="F2802" s="48"/>
      <c r="G2802" s="48"/>
    </row>
    <row r="2803" spans="1:7">
      <c r="A2803" s="48"/>
      <c r="B2803" s="48"/>
      <c r="C2803" s="48"/>
      <c r="D2803" s="48"/>
      <c r="E2803" s="48"/>
      <c r="F2803" s="48"/>
      <c r="G2803" s="48"/>
    </row>
    <row r="2804" spans="1:7">
      <c r="A2804" s="48"/>
      <c r="B2804" s="48"/>
      <c r="C2804" s="48"/>
      <c r="D2804" s="48"/>
      <c r="E2804" s="48"/>
      <c r="F2804" s="48"/>
      <c r="G2804" s="48"/>
    </row>
    <row r="2805" spans="1:7">
      <c r="A2805" s="48"/>
      <c r="B2805" s="48"/>
      <c r="C2805" s="48"/>
      <c r="D2805" s="48"/>
      <c r="E2805" s="48"/>
      <c r="F2805" s="48"/>
      <c r="G2805" s="48"/>
    </row>
    <row r="2806" spans="1:7">
      <c r="A2806" s="48"/>
      <c r="B2806" s="48"/>
      <c r="C2806" s="48"/>
      <c r="D2806" s="48"/>
      <c r="E2806" s="48"/>
      <c r="F2806" s="48"/>
      <c r="G2806" s="48"/>
    </row>
    <row r="2807" spans="1:7">
      <c r="A2807" s="48"/>
      <c r="B2807" s="48"/>
      <c r="C2807" s="48"/>
      <c r="D2807" s="48"/>
      <c r="E2807" s="48"/>
      <c r="F2807" s="48"/>
      <c r="G2807" s="48"/>
    </row>
    <row r="2808" spans="1:7">
      <c r="A2808" s="48"/>
      <c r="B2808" s="48"/>
      <c r="C2808" s="48"/>
      <c r="D2808" s="48"/>
      <c r="E2808" s="48"/>
      <c r="F2808" s="48"/>
      <c r="G2808" s="48"/>
    </row>
    <row r="2809" spans="1:7">
      <c r="A2809" s="48"/>
      <c r="B2809" s="48"/>
      <c r="C2809" s="48"/>
      <c r="D2809" s="48"/>
      <c r="E2809" s="48"/>
      <c r="F2809" s="48"/>
      <c r="G2809" s="48"/>
    </row>
    <row r="2810" spans="1:7">
      <c r="A2810" s="48"/>
      <c r="B2810" s="48"/>
      <c r="C2810" s="48"/>
      <c r="D2810" s="48"/>
      <c r="E2810" s="48"/>
      <c r="F2810" s="48"/>
      <c r="G2810" s="48"/>
    </row>
    <row r="2811" spans="1:7">
      <c r="A2811" s="48"/>
      <c r="B2811" s="48"/>
      <c r="C2811" s="48"/>
      <c r="D2811" s="48"/>
      <c r="E2811" s="48"/>
      <c r="F2811" s="48"/>
      <c r="G2811" s="48"/>
    </row>
    <row r="2812" spans="1:7">
      <c r="A2812" s="48"/>
      <c r="B2812" s="48"/>
      <c r="C2812" s="48"/>
      <c r="D2812" s="48"/>
      <c r="E2812" s="48"/>
      <c r="F2812" s="48"/>
      <c r="G2812" s="48"/>
    </row>
    <row r="2813" spans="1:7">
      <c r="A2813" s="48"/>
      <c r="B2813" s="48"/>
      <c r="C2813" s="48"/>
      <c r="D2813" s="48"/>
      <c r="E2813" s="48"/>
      <c r="F2813" s="48"/>
      <c r="G2813" s="48"/>
    </row>
    <row r="2814" spans="1:7">
      <c r="A2814" s="48"/>
      <c r="B2814" s="48"/>
      <c r="C2814" s="48"/>
      <c r="D2814" s="48"/>
      <c r="E2814" s="48"/>
      <c r="F2814" s="48"/>
      <c r="G2814" s="48"/>
    </row>
    <row r="2815" spans="1:7">
      <c r="A2815" s="48"/>
      <c r="B2815" s="48"/>
      <c r="C2815" s="48"/>
      <c r="D2815" s="48"/>
      <c r="E2815" s="48"/>
      <c r="F2815" s="48"/>
      <c r="G2815" s="48"/>
    </row>
    <row r="2816" spans="1:7">
      <c r="A2816" s="48"/>
      <c r="B2816" s="48"/>
      <c r="C2816" s="48"/>
      <c r="D2816" s="48"/>
      <c r="E2816" s="48"/>
      <c r="F2816" s="48"/>
      <c r="G2816" s="48"/>
    </row>
    <row r="2817" spans="1:7">
      <c r="A2817" s="48"/>
      <c r="B2817" s="48"/>
      <c r="C2817" s="48"/>
      <c r="D2817" s="48"/>
      <c r="E2817" s="48"/>
      <c r="F2817" s="48"/>
      <c r="G2817" s="48"/>
    </row>
    <row r="2818" spans="1:7">
      <c r="A2818" s="48"/>
      <c r="B2818" s="48"/>
      <c r="C2818" s="48"/>
      <c r="D2818" s="48"/>
      <c r="E2818" s="48"/>
      <c r="F2818" s="48"/>
      <c r="G2818" s="48"/>
    </row>
    <row r="2819" spans="1:7">
      <c r="A2819" s="48"/>
      <c r="B2819" s="48"/>
      <c r="C2819" s="48"/>
      <c r="D2819" s="48"/>
      <c r="E2819" s="48"/>
      <c r="F2819" s="48"/>
      <c r="G2819" s="48"/>
    </row>
    <row r="2820" spans="1:7">
      <c r="A2820" s="48"/>
      <c r="B2820" s="48"/>
      <c r="C2820" s="48"/>
      <c r="D2820" s="48"/>
      <c r="E2820" s="48"/>
      <c r="F2820" s="48"/>
      <c r="G2820" s="48"/>
    </row>
    <row r="2821" spans="1:7">
      <c r="A2821" s="48"/>
      <c r="B2821" s="48"/>
      <c r="C2821" s="48"/>
      <c r="D2821" s="48"/>
      <c r="E2821" s="48"/>
      <c r="F2821" s="48"/>
      <c r="G2821" s="48"/>
    </row>
    <row r="2822" spans="1:7">
      <c r="A2822" s="48"/>
      <c r="B2822" s="48"/>
      <c r="C2822" s="48"/>
      <c r="D2822" s="48"/>
      <c r="E2822" s="48"/>
      <c r="F2822" s="48"/>
      <c r="G2822" s="48"/>
    </row>
    <row r="2823" spans="1:7">
      <c r="A2823" s="48"/>
      <c r="B2823" s="48"/>
      <c r="C2823" s="48"/>
      <c r="D2823" s="48"/>
      <c r="E2823" s="48"/>
      <c r="F2823" s="48"/>
      <c r="G2823" s="48"/>
    </row>
    <row r="2824" spans="1:7">
      <c r="A2824" s="48"/>
      <c r="B2824" s="48"/>
      <c r="C2824" s="48"/>
      <c r="D2824" s="48"/>
      <c r="E2824" s="48"/>
      <c r="F2824" s="48"/>
      <c r="G2824" s="48"/>
    </row>
    <row r="2825" spans="1:7">
      <c r="A2825" s="48"/>
      <c r="B2825" s="48"/>
      <c r="C2825" s="48"/>
      <c r="D2825" s="48"/>
      <c r="E2825" s="48"/>
      <c r="F2825" s="48"/>
      <c r="G2825" s="48"/>
    </row>
    <row r="2826" spans="1:7">
      <c r="A2826" s="48"/>
      <c r="B2826" s="48"/>
      <c r="C2826" s="48"/>
      <c r="D2826" s="48"/>
      <c r="E2826" s="48"/>
      <c r="F2826" s="48"/>
      <c r="G2826" s="48"/>
    </row>
    <row r="2827" spans="1:7">
      <c r="A2827" s="48"/>
      <c r="B2827" s="48"/>
      <c r="C2827" s="48"/>
      <c r="D2827" s="48"/>
      <c r="E2827" s="48"/>
      <c r="F2827" s="48"/>
      <c r="G2827" s="48"/>
    </row>
    <row r="2828" spans="1:7">
      <c r="A2828" s="48"/>
      <c r="B2828" s="48"/>
      <c r="C2828" s="48"/>
      <c r="D2828" s="48"/>
      <c r="E2828" s="48"/>
      <c r="F2828" s="48"/>
      <c r="G2828" s="48"/>
    </row>
    <row r="2829" spans="1:7">
      <c r="A2829" s="48"/>
      <c r="B2829" s="48"/>
      <c r="C2829" s="48"/>
      <c r="D2829" s="48"/>
      <c r="E2829" s="48"/>
      <c r="F2829" s="48"/>
      <c r="G2829" s="48"/>
    </row>
    <row r="2830" spans="1:7">
      <c r="A2830" s="48"/>
      <c r="B2830" s="48"/>
      <c r="C2830" s="48"/>
      <c r="D2830" s="48"/>
      <c r="E2830" s="48"/>
      <c r="F2830" s="48"/>
      <c r="G2830" s="48"/>
    </row>
    <row r="2831" spans="1:7">
      <c r="A2831" s="48"/>
      <c r="B2831" s="48"/>
      <c r="C2831" s="48"/>
      <c r="D2831" s="48"/>
      <c r="E2831" s="48"/>
      <c r="F2831" s="48"/>
      <c r="G2831" s="48"/>
    </row>
    <row r="2832" spans="1:7">
      <c r="A2832" s="48"/>
      <c r="B2832" s="48"/>
      <c r="C2832" s="48"/>
      <c r="D2832" s="48"/>
      <c r="E2832" s="48"/>
      <c r="F2832" s="48"/>
      <c r="G2832" s="48"/>
    </row>
    <row r="2833" spans="1:7">
      <c r="A2833" s="48"/>
      <c r="B2833" s="48"/>
      <c r="C2833" s="48"/>
      <c r="D2833" s="48"/>
      <c r="E2833" s="48"/>
      <c r="F2833" s="48"/>
      <c r="G2833" s="48"/>
    </row>
    <row r="2834" spans="1:7">
      <c r="A2834" s="48"/>
      <c r="B2834" s="48"/>
      <c r="C2834" s="48"/>
      <c r="D2834" s="48"/>
      <c r="E2834" s="48"/>
      <c r="F2834" s="48"/>
      <c r="G2834" s="48"/>
    </row>
    <row r="2835" spans="1:7">
      <c r="A2835" s="48"/>
      <c r="B2835" s="48"/>
      <c r="C2835" s="48"/>
      <c r="D2835" s="48"/>
      <c r="E2835" s="48"/>
      <c r="F2835" s="48"/>
      <c r="G2835" s="48"/>
    </row>
    <row r="2836" spans="1:7">
      <c r="A2836" s="48"/>
      <c r="B2836" s="48"/>
      <c r="C2836" s="48"/>
      <c r="D2836" s="48"/>
      <c r="E2836" s="48"/>
      <c r="F2836" s="48"/>
      <c r="G2836" s="48"/>
    </row>
    <row r="2837" spans="1:7">
      <c r="A2837" s="48"/>
      <c r="B2837" s="48"/>
      <c r="C2837" s="48"/>
      <c r="D2837" s="48"/>
      <c r="E2837" s="48"/>
      <c r="F2837" s="48"/>
      <c r="G2837" s="48"/>
    </row>
    <row r="2838" spans="1:7">
      <c r="A2838" s="48"/>
      <c r="B2838" s="48"/>
      <c r="C2838" s="48"/>
      <c r="D2838" s="48"/>
      <c r="E2838" s="48"/>
      <c r="F2838" s="48"/>
      <c r="G2838" s="48"/>
    </row>
    <row r="2839" spans="1:7">
      <c r="A2839" s="48"/>
      <c r="B2839" s="48"/>
      <c r="C2839" s="48"/>
      <c r="D2839" s="48"/>
      <c r="E2839" s="48"/>
      <c r="F2839" s="48"/>
      <c r="G2839" s="48"/>
    </row>
    <row r="2840" spans="1:7">
      <c r="A2840" s="48"/>
      <c r="B2840" s="48"/>
      <c r="C2840" s="48"/>
      <c r="D2840" s="48"/>
      <c r="E2840" s="48"/>
      <c r="F2840" s="48"/>
      <c r="G2840" s="48"/>
    </row>
    <row r="2841" spans="1:7">
      <c r="A2841" s="48"/>
      <c r="B2841" s="48"/>
      <c r="C2841" s="48"/>
      <c r="D2841" s="48"/>
      <c r="E2841" s="48"/>
      <c r="F2841" s="48"/>
      <c r="G2841" s="48"/>
    </row>
    <row r="2842" spans="1:7">
      <c r="A2842" s="48"/>
      <c r="B2842" s="48"/>
      <c r="C2842" s="48"/>
      <c r="D2842" s="48"/>
      <c r="E2842" s="48"/>
      <c r="F2842" s="48"/>
      <c r="G2842" s="48"/>
    </row>
    <row r="2843" spans="1:7">
      <c r="A2843" s="48"/>
      <c r="B2843" s="48"/>
      <c r="C2843" s="48"/>
      <c r="D2843" s="48"/>
      <c r="E2843" s="48"/>
      <c r="F2843" s="48"/>
      <c r="G2843" s="48"/>
    </row>
    <row r="2844" spans="1:7">
      <c r="A2844" s="48"/>
      <c r="B2844" s="48"/>
      <c r="C2844" s="48"/>
      <c r="D2844" s="48"/>
      <c r="E2844" s="48"/>
      <c r="F2844" s="48"/>
      <c r="G2844" s="48"/>
    </row>
    <row r="2845" spans="1:7">
      <c r="A2845" s="48"/>
      <c r="B2845" s="48"/>
      <c r="C2845" s="48"/>
      <c r="D2845" s="48"/>
      <c r="E2845" s="48"/>
      <c r="F2845" s="48"/>
      <c r="G2845" s="48"/>
    </row>
    <row r="2846" spans="1:7">
      <c r="A2846" s="48"/>
      <c r="B2846" s="48"/>
      <c r="C2846" s="48"/>
      <c r="D2846" s="48"/>
      <c r="E2846" s="48"/>
      <c r="F2846" s="48"/>
      <c r="G2846" s="48"/>
    </row>
    <row r="2847" spans="1:7">
      <c r="A2847" s="48"/>
      <c r="B2847" s="48"/>
      <c r="C2847" s="48"/>
      <c r="D2847" s="48"/>
      <c r="E2847" s="48"/>
      <c r="F2847" s="48"/>
      <c r="G2847" s="48"/>
    </row>
    <row r="2848" spans="1:7">
      <c r="A2848" s="48"/>
      <c r="B2848" s="48"/>
      <c r="C2848" s="48"/>
      <c r="D2848" s="48"/>
      <c r="E2848" s="48"/>
      <c r="F2848" s="48"/>
      <c r="G2848" s="48"/>
    </row>
    <row r="2849" spans="1:7">
      <c r="A2849" s="48"/>
      <c r="B2849" s="48"/>
      <c r="C2849" s="48"/>
      <c r="D2849" s="48"/>
      <c r="E2849" s="48"/>
      <c r="F2849" s="48"/>
      <c r="G2849" s="48"/>
    </row>
    <row r="2850" spans="1:7">
      <c r="A2850" s="48"/>
      <c r="B2850" s="48"/>
      <c r="C2850" s="48"/>
      <c r="D2850" s="48"/>
      <c r="E2850" s="48"/>
      <c r="F2850" s="48"/>
      <c r="G2850" s="48"/>
    </row>
    <row r="2851" spans="1:7">
      <c r="A2851" s="48"/>
      <c r="B2851" s="48"/>
      <c r="C2851" s="48"/>
      <c r="D2851" s="48"/>
      <c r="E2851" s="48"/>
      <c r="F2851" s="48"/>
      <c r="G2851" s="48"/>
    </row>
    <row r="2852" spans="1:7">
      <c r="A2852" s="48"/>
      <c r="B2852" s="48"/>
      <c r="C2852" s="48"/>
      <c r="D2852" s="48"/>
      <c r="E2852" s="48"/>
      <c r="F2852" s="48"/>
      <c r="G2852" s="48"/>
    </row>
    <row r="2853" spans="1:7">
      <c r="A2853" s="48"/>
      <c r="B2853" s="48"/>
      <c r="C2853" s="48"/>
      <c r="D2853" s="48"/>
      <c r="E2853" s="48"/>
      <c r="F2853" s="48"/>
      <c r="G2853" s="48"/>
    </row>
    <row r="2854" spans="1:7">
      <c r="A2854" s="48"/>
      <c r="B2854" s="48"/>
      <c r="C2854" s="48"/>
      <c r="D2854" s="48"/>
      <c r="E2854" s="48"/>
      <c r="F2854" s="48"/>
      <c r="G2854" s="48"/>
    </row>
    <row r="2855" spans="1:7">
      <c r="A2855" s="48"/>
      <c r="B2855" s="48"/>
      <c r="C2855" s="48"/>
      <c r="D2855" s="48"/>
      <c r="E2855" s="48"/>
      <c r="F2855" s="48"/>
      <c r="G2855" s="48"/>
    </row>
    <row r="2856" spans="1:7">
      <c r="A2856" s="48"/>
      <c r="B2856" s="48"/>
      <c r="C2856" s="48"/>
      <c r="D2856" s="48"/>
      <c r="E2856" s="48"/>
      <c r="F2856" s="48"/>
      <c r="G2856" s="48"/>
    </row>
    <row r="2857" spans="1:7">
      <c r="A2857" s="48"/>
      <c r="B2857" s="48"/>
      <c r="C2857" s="48"/>
      <c r="D2857" s="48"/>
      <c r="E2857" s="48"/>
      <c r="F2857" s="48"/>
      <c r="G2857" s="48"/>
    </row>
    <row r="2858" spans="1:7">
      <c r="A2858" s="48"/>
      <c r="B2858" s="48"/>
      <c r="C2858" s="48"/>
      <c r="D2858" s="48"/>
      <c r="E2858" s="48"/>
      <c r="F2858" s="48"/>
      <c r="G2858" s="48"/>
    </row>
    <row r="2859" spans="1:7">
      <c r="A2859" s="48"/>
      <c r="B2859" s="48"/>
      <c r="C2859" s="48"/>
      <c r="D2859" s="48"/>
      <c r="E2859" s="48"/>
      <c r="F2859" s="48"/>
      <c r="G2859" s="48"/>
    </row>
    <row r="2860" spans="1:7">
      <c r="A2860" s="48"/>
      <c r="B2860" s="48"/>
      <c r="C2860" s="48"/>
      <c r="D2860" s="48"/>
      <c r="E2860" s="48"/>
      <c r="F2860" s="48"/>
      <c r="G2860" s="48"/>
    </row>
    <row r="2861" spans="1:7">
      <c r="A2861" s="48"/>
      <c r="B2861" s="48"/>
      <c r="C2861" s="48"/>
      <c r="D2861" s="48"/>
      <c r="E2861" s="48"/>
      <c r="F2861" s="48"/>
      <c r="G2861" s="48"/>
    </row>
    <row r="2862" spans="1:7">
      <c r="A2862" s="48"/>
      <c r="B2862" s="48"/>
      <c r="C2862" s="48"/>
      <c r="D2862" s="48"/>
      <c r="E2862" s="48"/>
      <c r="F2862" s="48"/>
      <c r="G2862" s="48"/>
    </row>
    <row r="2863" spans="1:7">
      <c r="A2863" s="48"/>
      <c r="B2863" s="48"/>
      <c r="C2863" s="48"/>
      <c r="D2863" s="48"/>
      <c r="E2863" s="48"/>
      <c r="F2863" s="48"/>
      <c r="G2863" s="48"/>
    </row>
    <row r="2864" spans="1:7">
      <c r="A2864" s="48"/>
      <c r="B2864" s="48"/>
      <c r="C2864" s="48"/>
      <c r="D2864" s="48"/>
      <c r="E2864" s="48"/>
      <c r="F2864" s="48"/>
      <c r="G2864" s="48"/>
    </row>
    <row r="2865" spans="1:7">
      <c r="A2865" s="48"/>
      <c r="B2865" s="48"/>
      <c r="C2865" s="48"/>
      <c r="D2865" s="48"/>
      <c r="E2865" s="48"/>
      <c r="F2865" s="48"/>
      <c r="G2865" s="48"/>
    </row>
    <row r="2866" spans="1:7">
      <c r="A2866" s="48"/>
      <c r="B2866" s="48"/>
      <c r="C2866" s="48"/>
      <c r="D2866" s="48"/>
      <c r="E2866" s="48"/>
      <c r="F2866" s="48"/>
      <c r="G2866" s="48"/>
    </row>
    <row r="2867" spans="1:7">
      <c r="A2867" s="48"/>
      <c r="B2867" s="48"/>
      <c r="C2867" s="48"/>
      <c r="D2867" s="48"/>
      <c r="E2867" s="48"/>
      <c r="F2867" s="48"/>
      <c r="G2867" s="48"/>
    </row>
    <row r="2868" spans="1:7">
      <c r="A2868" s="48"/>
      <c r="B2868" s="48"/>
      <c r="C2868" s="48"/>
      <c r="D2868" s="48"/>
      <c r="E2868" s="48"/>
      <c r="F2868" s="48"/>
      <c r="G2868" s="48"/>
    </row>
    <row r="2869" spans="1:7">
      <c r="A2869" s="48"/>
      <c r="B2869" s="48"/>
      <c r="C2869" s="48"/>
      <c r="D2869" s="48"/>
      <c r="E2869" s="48"/>
      <c r="F2869" s="48"/>
      <c r="G2869" s="48"/>
    </row>
    <row r="2870" spans="1:7">
      <c r="A2870" s="48"/>
      <c r="B2870" s="48"/>
      <c r="C2870" s="48"/>
      <c r="D2870" s="48"/>
      <c r="E2870" s="48"/>
      <c r="F2870" s="48"/>
      <c r="G2870" s="48"/>
    </row>
    <row r="2871" spans="1:7">
      <c r="A2871" s="48"/>
      <c r="B2871" s="48"/>
      <c r="C2871" s="48"/>
      <c r="D2871" s="48"/>
      <c r="E2871" s="48"/>
      <c r="F2871" s="48"/>
      <c r="G2871" s="48"/>
    </row>
    <row r="2872" spans="1:7">
      <c r="A2872" s="48"/>
      <c r="B2872" s="48"/>
      <c r="C2872" s="48"/>
      <c r="D2872" s="48"/>
      <c r="E2872" s="48"/>
      <c r="F2872" s="48"/>
      <c r="G2872" s="48"/>
    </row>
    <row r="2873" spans="1:7">
      <c r="A2873" s="48"/>
      <c r="B2873" s="48"/>
      <c r="C2873" s="48"/>
      <c r="D2873" s="48"/>
      <c r="E2873" s="48"/>
      <c r="F2873" s="48"/>
      <c r="G2873" s="48"/>
    </row>
    <row r="2874" spans="1:7">
      <c r="A2874" s="48"/>
      <c r="B2874" s="48"/>
      <c r="C2874" s="48"/>
      <c r="D2874" s="48"/>
      <c r="E2874" s="48"/>
      <c r="F2874" s="48"/>
      <c r="G2874" s="48"/>
    </row>
    <row r="2875" spans="1:7">
      <c r="A2875" s="48"/>
      <c r="B2875" s="48"/>
      <c r="C2875" s="48"/>
      <c r="D2875" s="48"/>
      <c r="E2875" s="48"/>
      <c r="F2875" s="48"/>
      <c r="G2875" s="48"/>
    </row>
    <row r="2876" spans="1:7">
      <c r="A2876" s="48"/>
      <c r="B2876" s="48"/>
      <c r="C2876" s="48"/>
      <c r="D2876" s="48"/>
      <c r="E2876" s="48"/>
      <c r="F2876" s="48"/>
      <c r="G2876" s="48"/>
    </row>
    <row r="2877" spans="1:7">
      <c r="A2877" s="48"/>
      <c r="B2877" s="48"/>
      <c r="C2877" s="48"/>
      <c r="D2877" s="48"/>
      <c r="E2877" s="48"/>
      <c r="F2877" s="48"/>
      <c r="G2877" s="48"/>
    </row>
    <row r="2878" spans="1:7">
      <c r="A2878" s="48"/>
      <c r="B2878" s="48"/>
      <c r="C2878" s="48"/>
      <c r="D2878" s="48"/>
      <c r="E2878" s="48"/>
      <c r="F2878" s="48"/>
      <c r="G2878" s="48"/>
    </row>
    <row r="2879" spans="1:7">
      <c r="A2879" s="48"/>
      <c r="B2879" s="48"/>
      <c r="C2879" s="48"/>
      <c r="D2879" s="48"/>
      <c r="E2879" s="48"/>
      <c r="F2879" s="48"/>
      <c r="G2879" s="48"/>
    </row>
    <row r="2880" spans="1:7">
      <c r="A2880" s="48"/>
      <c r="B2880" s="48"/>
      <c r="C2880" s="48"/>
      <c r="D2880" s="48"/>
      <c r="E2880" s="48"/>
      <c r="F2880" s="48"/>
      <c r="G2880" s="48"/>
    </row>
    <row r="2881" spans="1:7">
      <c r="A2881" s="48"/>
      <c r="B2881" s="48"/>
      <c r="C2881" s="48"/>
      <c r="D2881" s="48"/>
      <c r="E2881" s="48"/>
      <c r="F2881" s="48"/>
      <c r="G2881" s="48"/>
    </row>
    <row r="2882" spans="1:7">
      <c r="A2882" s="48"/>
      <c r="B2882" s="48"/>
      <c r="C2882" s="48"/>
      <c r="D2882" s="48"/>
      <c r="E2882" s="48"/>
      <c r="F2882" s="48"/>
      <c r="G2882" s="48"/>
    </row>
    <row r="2883" spans="1:7">
      <c r="A2883" s="48"/>
      <c r="B2883" s="48"/>
      <c r="C2883" s="48"/>
      <c r="D2883" s="48"/>
      <c r="E2883" s="48"/>
      <c r="F2883" s="48"/>
      <c r="G2883" s="48"/>
    </row>
    <row r="2884" spans="1:7">
      <c r="A2884" s="48"/>
      <c r="B2884" s="48"/>
      <c r="C2884" s="48"/>
      <c r="D2884" s="48"/>
      <c r="E2884" s="48"/>
      <c r="F2884" s="48"/>
      <c r="G2884" s="48"/>
    </row>
    <row r="2885" spans="1:7">
      <c r="A2885" s="48"/>
      <c r="B2885" s="48"/>
      <c r="C2885" s="48"/>
      <c r="D2885" s="48"/>
      <c r="E2885" s="48"/>
      <c r="F2885" s="48"/>
      <c r="G2885" s="48"/>
    </row>
    <row r="2886" spans="1:7">
      <c r="A2886" s="48"/>
      <c r="B2886" s="48"/>
      <c r="C2886" s="48"/>
      <c r="D2886" s="48"/>
      <c r="E2886" s="48"/>
      <c r="F2886" s="48"/>
      <c r="G2886" s="48"/>
    </row>
    <row r="2887" spans="1:7">
      <c r="A2887" s="48"/>
      <c r="B2887" s="48"/>
      <c r="C2887" s="48"/>
      <c r="D2887" s="48"/>
      <c r="E2887" s="48"/>
      <c r="F2887" s="48"/>
      <c r="G2887" s="48"/>
    </row>
    <row r="2888" spans="1:7">
      <c r="A2888" s="48"/>
      <c r="B2888" s="48"/>
      <c r="C2888" s="48"/>
      <c r="D2888" s="48"/>
      <c r="E2888" s="48"/>
      <c r="F2888" s="48"/>
      <c r="G2888" s="48"/>
    </row>
    <row r="2889" spans="1:7">
      <c r="A2889" s="48"/>
      <c r="B2889" s="48"/>
      <c r="C2889" s="48"/>
      <c r="D2889" s="48"/>
      <c r="E2889" s="48"/>
      <c r="F2889" s="48"/>
      <c r="G2889" s="48"/>
    </row>
    <row r="2890" spans="1:7">
      <c r="A2890" s="48"/>
      <c r="B2890" s="48"/>
      <c r="C2890" s="48"/>
      <c r="D2890" s="48"/>
      <c r="E2890" s="48"/>
      <c r="F2890" s="48"/>
      <c r="G2890" s="48"/>
    </row>
    <row r="2891" spans="1:7">
      <c r="A2891" s="48"/>
      <c r="B2891" s="48"/>
      <c r="C2891" s="48"/>
      <c r="D2891" s="48"/>
      <c r="E2891" s="48"/>
      <c r="F2891" s="48"/>
      <c r="G2891" s="48"/>
    </row>
    <row r="2892" spans="1:7">
      <c r="A2892" s="48"/>
      <c r="B2892" s="48"/>
      <c r="C2892" s="48"/>
      <c r="D2892" s="48"/>
      <c r="E2892" s="48"/>
      <c r="F2892" s="48"/>
      <c r="G2892" s="48"/>
    </row>
    <row r="2893" spans="1:7">
      <c r="A2893" s="48"/>
      <c r="B2893" s="48"/>
      <c r="C2893" s="48"/>
      <c r="D2893" s="48"/>
      <c r="E2893" s="48"/>
      <c r="F2893" s="48"/>
      <c r="G2893" s="48"/>
    </row>
    <row r="2894" spans="1:7">
      <c r="A2894" s="48"/>
      <c r="B2894" s="48"/>
      <c r="C2894" s="48"/>
      <c r="D2894" s="48"/>
      <c r="E2894" s="48"/>
      <c r="F2894" s="48"/>
      <c r="G2894" s="48"/>
    </row>
    <row r="2895" spans="1:7">
      <c r="A2895" s="48"/>
      <c r="B2895" s="48"/>
      <c r="C2895" s="48"/>
      <c r="D2895" s="48"/>
      <c r="E2895" s="48"/>
      <c r="F2895" s="48"/>
      <c r="G2895" s="48"/>
    </row>
    <row r="2896" spans="1:7">
      <c r="A2896" s="48"/>
      <c r="B2896" s="48"/>
      <c r="C2896" s="48"/>
      <c r="D2896" s="48"/>
      <c r="E2896" s="48"/>
      <c r="F2896" s="48"/>
      <c r="G2896" s="48"/>
    </row>
    <row r="2897" spans="1:7">
      <c r="A2897" s="48"/>
      <c r="B2897" s="48"/>
      <c r="C2897" s="48"/>
      <c r="D2897" s="48"/>
      <c r="E2897" s="48"/>
      <c r="F2897" s="48"/>
      <c r="G2897" s="48"/>
    </row>
    <row r="2898" spans="1:7">
      <c r="A2898" s="48"/>
      <c r="B2898" s="48"/>
      <c r="C2898" s="48"/>
      <c r="D2898" s="48"/>
      <c r="E2898" s="48"/>
      <c r="F2898" s="48"/>
      <c r="G2898" s="48"/>
    </row>
    <row r="2899" spans="1:7">
      <c r="A2899" s="48"/>
      <c r="B2899" s="48"/>
      <c r="C2899" s="48"/>
      <c r="D2899" s="48"/>
      <c r="E2899" s="48"/>
      <c r="F2899" s="48"/>
      <c r="G2899" s="48"/>
    </row>
    <row r="2900" spans="1:7">
      <c r="A2900" s="48"/>
      <c r="B2900" s="48"/>
      <c r="C2900" s="48"/>
      <c r="D2900" s="48"/>
      <c r="E2900" s="48"/>
      <c r="F2900" s="48"/>
      <c r="G2900" s="48"/>
    </row>
    <row r="2901" spans="1:7">
      <c r="A2901" s="48"/>
      <c r="B2901" s="48"/>
      <c r="C2901" s="48"/>
      <c r="D2901" s="48"/>
      <c r="E2901" s="48"/>
      <c r="F2901" s="48"/>
      <c r="G2901" s="48"/>
    </row>
    <row r="2902" spans="1:7">
      <c r="A2902" s="48"/>
      <c r="B2902" s="48"/>
      <c r="C2902" s="48"/>
      <c r="D2902" s="48"/>
      <c r="E2902" s="48"/>
      <c r="F2902" s="48"/>
      <c r="G2902" s="48"/>
    </row>
    <row r="2903" spans="1:7">
      <c r="A2903" s="48"/>
      <c r="B2903" s="48"/>
      <c r="C2903" s="48"/>
      <c r="D2903" s="48"/>
      <c r="E2903" s="48"/>
      <c r="F2903" s="48"/>
      <c r="G2903" s="48"/>
    </row>
    <row r="2904" spans="1:7">
      <c r="A2904" s="48"/>
      <c r="B2904" s="48"/>
      <c r="C2904" s="48"/>
      <c r="D2904" s="48"/>
      <c r="E2904" s="48"/>
      <c r="F2904" s="48"/>
      <c r="G2904" s="48"/>
    </row>
    <row r="2905" spans="1:7">
      <c r="A2905" s="48"/>
      <c r="B2905" s="48"/>
      <c r="C2905" s="48"/>
      <c r="D2905" s="48"/>
      <c r="E2905" s="48"/>
      <c r="F2905" s="48"/>
      <c r="G2905" s="48"/>
    </row>
    <row r="2906" spans="1:7">
      <c r="A2906" s="48"/>
      <c r="B2906" s="48"/>
      <c r="C2906" s="48"/>
      <c r="D2906" s="48"/>
      <c r="E2906" s="48"/>
      <c r="F2906" s="48"/>
      <c r="G2906" s="48"/>
    </row>
    <row r="2907" spans="1:7">
      <c r="A2907" s="48"/>
      <c r="B2907" s="48"/>
      <c r="C2907" s="48"/>
      <c r="D2907" s="48"/>
      <c r="E2907" s="48"/>
      <c r="F2907" s="48"/>
      <c r="G2907" s="48"/>
    </row>
    <row r="2908" spans="1:7">
      <c r="A2908" s="48"/>
      <c r="B2908" s="48"/>
      <c r="C2908" s="48"/>
      <c r="D2908" s="48"/>
      <c r="E2908" s="48"/>
      <c r="F2908" s="48"/>
      <c r="G2908" s="48"/>
    </row>
    <row r="2909" spans="1:7">
      <c r="A2909" s="48"/>
      <c r="B2909" s="48"/>
      <c r="C2909" s="48"/>
      <c r="D2909" s="48"/>
      <c r="E2909" s="48"/>
      <c r="F2909" s="48"/>
      <c r="G2909" s="48"/>
    </row>
    <row r="2910" spans="1:7">
      <c r="A2910" s="48"/>
      <c r="B2910" s="48"/>
      <c r="C2910" s="48"/>
      <c r="D2910" s="48"/>
      <c r="E2910" s="48"/>
      <c r="F2910" s="48"/>
      <c r="G2910" s="48"/>
    </row>
    <row r="2911" spans="1:7">
      <c r="A2911" s="48"/>
      <c r="B2911" s="48"/>
      <c r="C2911" s="48"/>
      <c r="D2911" s="48"/>
      <c r="E2911" s="48"/>
      <c r="F2911" s="48"/>
      <c r="G2911" s="48"/>
    </row>
    <row r="2912" spans="1:7">
      <c r="A2912" s="48"/>
      <c r="B2912" s="48"/>
      <c r="C2912" s="48"/>
      <c r="D2912" s="48"/>
      <c r="E2912" s="48"/>
      <c r="F2912" s="48"/>
      <c r="G2912" s="48"/>
    </row>
    <row r="2913" spans="1:7">
      <c r="A2913" s="48"/>
      <c r="B2913" s="48"/>
      <c r="C2913" s="48"/>
      <c r="D2913" s="48"/>
      <c r="E2913" s="48"/>
      <c r="F2913" s="48"/>
      <c r="G2913" s="48"/>
    </row>
    <row r="2914" spans="1:7">
      <c r="A2914" s="48"/>
      <c r="B2914" s="48"/>
      <c r="C2914" s="48"/>
      <c r="D2914" s="48"/>
      <c r="E2914" s="48"/>
      <c r="F2914" s="48"/>
      <c r="G2914" s="48"/>
    </row>
    <row r="2915" spans="1:7">
      <c r="A2915" s="48"/>
      <c r="B2915" s="48"/>
      <c r="C2915" s="48"/>
      <c r="D2915" s="48"/>
      <c r="E2915" s="48"/>
      <c r="F2915" s="48"/>
      <c r="G2915" s="48"/>
    </row>
    <row r="2916" spans="1:7">
      <c r="A2916" s="48"/>
      <c r="B2916" s="48"/>
      <c r="C2916" s="48"/>
      <c r="D2916" s="48"/>
      <c r="E2916" s="48"/>
      <c r="F2916" s="48"/>
      <c r="G2916" s="48"/>
    </row>
    <row r="2917" spans="1:7">
      <c r="A2917" s="48"/>
      <c r="B2917" s="48"/>
      <c r="C2917" s="48"/>
      <c r="D2917" s="48"/>
      <c r="E2917" s="48"/>
      <c r="F2917" s="48"/>
      <c r="G2917" s="48"/>
    </row>
    <row r="2918" spans="1:7">
      <c r="A2918" s="48"/>
      <c r="B2918" s="48"/>
      <c r="C2918" s="48"/>
      <c r="D2918" s="48"/>
      <c r="E2918" s="48"/>
      <c r="F2918" s="48"/>
      <c r="G2918" s="48"/>
    </row>
    <row r="2919" spans="1:7">
      <c r="A2919" s="48"/>
      <c r="B2919" s="48"/>
      <c r="C2919" s="48"/>
      <c r="D2919" s="48"/>
      <c r="E2919" s="48"/>
      <c r="F2919" s="48"/>
      <c r="G2919" s="48"/>
    </row>
    <row r="2920" spans="1:7">
      <c r="A2920" s="48"/>
      <c r="B2920" s="48"/>
      <c r="C2920" s="48"/>
      <c r="D2920" s="48"/>
      <c r="E2920" s="48"/>
      <c r="F2920" s="48"/>
      <c r="G2920" s="48"/>
    </row>
    <row r="2921" spans="1:7">
      <c r="A2921" s="48"/>
      <c r="B2921" s="48"/>
      <c r="C2921" s="48"/>
      <c r="D2921" s="48"/>
      <c r="E2921" s="48"/>
      <c r="F2921" s="48"/>
      <c r="G2921" s="48"/>
    </row>
    <row r="2922" spans="1:7">
      <c r="A2922" s="48"/>
      <c r="B2922" s="48"/>
      <c r="C2922" s="48"/>
      <c r="D2922" s="48"/>
      <c r="E2922" s="48"/>
      <c r="F2922" s="48"/>
      <c r="G2922" s="48"/>
    </row>
    <row r="2923" spans="1:7">
      <c r="A2923" s="48"/>
      <c r="B2923" s="48"/>
      <c r="C2923" s="48"/>
      <c r="D2923" s="48"/>
      <c r="E2923" s="48"/>
      <c r="F2923" s="48"/>
      <c r="G2923" s="48"/>
    </row>
    <row r="2924" spans="1:7">
      <c r="A2924" s="48"/>
      <c r="B2924" s="48"/>
      <c r="C2924" s="48"/>
      <c r="D2924" s="48"/>
      <c r="E2924" s="48"/>
      <c r="F2924" s="48"/>
      <c r="G2924" s="48"/>
    </row>
    <row r="2925" spans="1:7">
      <c r="A2925" s="48"/>
      <c r="B2925" s="48"/>
      <c r="C2925" s="48"/>
      <c r="D2925" s="48"/>
      <c r="E2925" s="48"/>
      <c r="F2925" s="48"/>
      <c r="G2925" s="48"/>
    </row>
    <row r="2926" spans="1:7">
      <c r="A2926" s="48"/>
      <c r="B2926" s="48"/>
      <c r="C2926" s="48"/>
      <c r="D2926" s="48"/>
      <c r="E2926" s="48"/>
      <c r="F2926" s="48"/>
      <c r="G2926" s="48"/>
    </row>
    <row r="2927" spans="1:7">
      <c r="A2927" s="48"/>
      <c r="B2927" s="48"/>
      <c r="C2927" s="48"/>
      <c r="D2927" s="48"/>
      <c r="E2927" s="48"/>
      <c r="F2927" s="48"/>
      <c r="G2927" s="48"/>
    </row>
    <row r="2928" spans="1:7">
      <c r="A2928" s="48"/>
      <c r="B2928" s="48"/>
      <c r="C2928" s="48"/>
      <c r="D2928" s="48"/>
      <c r="E2928" s="48"/>
      <c r="F2928" s="48"/>
      <c r="G2928" s="48"/>
    </row>
    <row r="2929" spans="1:7">
      <c r="A2929" s="48"/>
      <c r="B2929" s="48"/>
      <c r="C2929" s="48"/>
      <c r="D2929" s="48"/>
      <c r="E2929" s="48"/>
      <c r="F2929" s="48"/>
      <c r="G2929" s="48"/>
    </row>
    <row r="2930" spans="1:7">
      <c r="A2930" s="48"/>
      <c r="B2930" s="48"/>
      <c r="C2930" s="48"/>
      <c r="D2930" s="48"/>
      <c r="E2930" s="48"/>
      <c r="F2930" s="48"/>
      <c r="G2930" s="48"/>
    </row>
    <row r="2931" spans="1:7">
      <c r="A2931" s="48"/>
      <c r="B2931" s="48"/>
      <c r="C2931" s="48"/>
      <c r="D2931" s="48"/>
      <c r="E2931" s="48"/>
      <c r="F2931" s="48"/>
      <c r="G2931" s="48"/>
    </row>
    <row r="2932" spans="1:7">
      <c r="A2932" s="48"/>
      <c r="B2932" s="48"/>
      <c r="C2932" s="48"/>
      <c r="D2932" s="48"/>
      <c r="E2932" s="48"/>
      <c r="F2932" s="48"/>
      <c r="G2932" s="48"/>
    </row>
    <row r="2933" spans="1:7">
      <c r="A2933" s="48"/>
      <c r="B2933" s="48"/>
      <c r="C2933" s="48"/>
      <c r="D2933" s="48"/>
      <c r="E2933" s="48"/>
      <c r="F2933" s="48"/>
      <c r="G2933" s="48"/>
    </row>
    <row r="2934" spans="1:7">
      <c r="A2934" s="48"/>
      <c r="B2934" s="48"/>
      <c r="C2934" s="48"/>
      <c r="D2934" s="48"/>
      <c r="E2934" s="48"/>
      <c r="F2934" s="48"/>
      <c r="G2934" s="48"/>
    </row>
    <row r="2935" spans="1:7">
      <c r="A2935" s="48"/>
      <c r="B2935" s="48"/>
      <c r="C2935" s="48"/>
      <c r="D2935" s="48"/>
      <c r="E2935" s="48"/>
      <c r="F2935" s="48"/>
      <c r="G2935" s="48"/>
    </row>
    <row r="2936" spans="1:7">
      <c r="A2936" s="48"/>
      <c r="B2936" s="48"/>
      <c r="C2936" s="48"/>
      <c r="D2936" s="48"/>
      <c r="E2936" s="48"/>
      <c r="F2936" s="48"/>
      <c r="G2936" s="48"/>
    </row>
    <row r="2937" spans="1:7">
      <c r="A2937" s="48"/>
      <c r="B2937" s="48"/>
      <c r="C2937" s="48"/>
      <c r="D2937" s="48"/>
      <c r="E2937" s="48"/>
      <c r="F2937" s="48"/>
      <c r="G2937" s="48"/>
    </row>
    <row r="2938" spans="1:7">
      <c r="A2938" s="48"/>
      <c r="B2938" s="48"/>
      <c r="C2938" s="48"/>
      <c r="D2938" s="48"/>
      <c r="E2938" s="48"/>
      <c r="F2938" s="48"/>
      <c r="G2938" s="48"/>
    </row>
    <row r="2939" spans="1:7">
      <c r="A2939" s="48"/>
      <c r="B2939" s="48"/>
      <c r="C2939" s="48"/>
      <c r="D2939" s="48"/>
      <c r="E2939" s="48"/>
      <c r="F2939" s="48"/>
      <c r="G2939" s="48"/>
    </row>
    <row r="2940" spans="1:7">
      <c r="A2940" s="48"/>
      <c r="B2940" s="48"/>
      <c r="C2940" s="48"/>
      <c r="D2940" s="48"/>
      <c r="E2940" s="48"/>
      <c r="F2940" s="48"/>
      <c r="G2940" s="48"/>
    </row>
    <row r="2941" spans="1:7">
      <c r="A2941" s="48"/>
      <c r="B2941" s="48"/>
      <c r="C2941" s="48"/>
      <c r="D2941" s="48"/>
      <c r="E2941" s="48"/>
      <c r="F2941" s="48"/>
      <c r="G2941" s="48"/>
    </row>
    <row r="2942" spans="1:7">
      <c r="A2942" s="48"/>
      <c r="B2942" s="48"/>
      <c r="C2942" s="48"/>
      <c r="D2942" s="48"/>
      <c r="E2942" s="48"/>
      <c r="F2942" s="48"/>
      <c r="G2942" s="48"/>
    </row>
    <row r="2943" spans="1:7">
      <c r="A2943" s="48"/>
      <c r="B2943" s="48"/>
      <c r="C2943" s="48"/>
      <c r="D2943" s="48"/>
      <c r="E2943" s="48"/>
      <c r="F2943" s="48"/>
      <c r="G2943" s="48"/>
    </row>
    <row r="2944" spans="1:7">
      <c r="A2944" s="48"/>
      <c r="B2944" s="48"/>
      <c r="C2944" s="48"/>
      <c r="D2944" s="48"/>
      <c r="E2944" s="48"/>
      <c r="F2944" s="48"/>
      <c r="G2944" s="48"/>
    </row>
    <row r="2945" spans="1:7">
      <c r="A2945" s="48"/>
      <c r="B2945" s="48"/>
      <c r="C2945" s="48"/>
      <c r="D2945" s="48"/>
      <c r="E2945" s="48"/>
      <c r="F2945" s="48"/>
      <c r="G2945" s="48"/>
    </row>
    <row r="2946" spans="1:7">
      <c r="A2946" s="48"/>
      <c r="B2946" s="48"/>
      <c r="C2946" s="48"/>
      <c r="D2946" s="48"/>
      <c r="E2946" s="48"/>
      <c r="F2946" s="48"/>
      <c r="G2946" s="48"/>
    </row>
    <row r="2947" spans="1:7">
      <c r="A2947" s="48"/>
      <c r="B2947" s="48"/>
      <c r="C2947" s="48"/>
      <c r="D2947" s="48"/>
      <c r="E2947" s="48"/>
      <c r="F2947" s="48"/>
      <c r="G2947" s="48"/>
    </row>
    <row r="2948" spans="1:7">
      <c r="A2948" s="48"/>
      <c r="B2948" s="48"/>
      <c r="C2948" s="48"/>
      <c r="D2948" s="48"/>
      <c r="E2948" s="48"/>
      <c r="F2948" s="48"/>
      <c r="G2948" s="48"/>
    </row>
    <row r="2949" spans="1:7">
      <c r="A2949" s="48"/>
      <c r="B2949" s="48"/>
      <c r="C2949" s="48"/>
      <c r="D2949" s="48"/>
      <c r="E2949" s="48"/>
      <c r="F2949" s="48"/>
      <c r="G2949" s="48"/>
    </row>
    <row r="2950" spans="1:7">
      <c r="A2950" s="48"/>
      <c r="B2950" s="48"/>
      <c r="C2950" s="48"/>
      <c r="D2950" s="48"/>
      <c r="E2950" s="48"/>
      <c r="F2950" s="48"/>
      <c r="G2950" s="48"/>
    </row>
    <row r="2951" spans="1:7">
      <c r="A2951" s="48"/>
      <c r="B2951" s="48"/>
      <c r="C2951" s="48"/>
      <c r="D2951" s="48"/>
      <c r="E2951" s="48"/>
      <c r="F2951" s="48"/>
      <c r="G2951" s="48"/>
    </row>
    <row r="2952" spans="1:7">
      <c r="A2952" s="48"/>
      <c r="B2952" s="48"/>
      <c r="C2952" s="48"/>
      <c r="D2952" s="48"/>
      <c r="E2952" s="48"/>
      <c r="F2952" s="48"/>
      <c r="G2952" s="48"/>
    </row>
    <row r="2953" spans="1:7">
      <c r="A2953" s="48"/>
      <c r="B2953" s="48"/>
      <c r="C2953" s="48"/>
      <c r="D2953" s="48"/>
      <c r="E2953" s="48"/>
      <c r="F2953" s="48"/>
      <c r="G2953" s="48"/>
    </row>
    <row r="2954" spans="1:7">
      <c r="A2954" s="48"/>
      <c r="B2954" s="48"/>
      <c r="C2954" s="48"/>
      <c r="D2954" s="48"/>
      <c r="E2954" s="48"/>
      <c r="F2954" s="48"/>
      <c r="G2954" s="48"/>
    </row>
    <row r="2955" spans="1:7">
      <c r="A2955" s="48"/>
      <c r="B2955" s="48"/>
      <c r="C2955" s="48"/>
      <c r="D2955" s="48"/>
      <c r="E2955" s="48"/>
      <c r="F2955" s="48"/>
      <c r="G2955" s="48"/>
    </row>
    <row r="2956" spans="1:7">
      <c r="A2956" s="48"/>
      <c r="B2956" s="48"/>
      <c r="C2956" s="48"/>
      <c r="D2956" s="48"/>
      <c r="E2956" s="48"/>
      <c r="F2956" s="48"/>
      <c r="G2956" s="48"/>
    </row>
    <row r="2957" spans="1:7">
      <c r="A2957" s="48"/>
      <c r="B2957" s="48"/>
      <c r="C2957" s="48"/>
      <c r="D2957" s="48"/>
      <c r="E2957" s="48"/>
      <c r="F2957" s="48"/>
      <c r="G2957" s="48"/>
    </row>
    <row r="2958" spans="1:7">
      <c r="A2958" s="48"/>
      <c r="B2958" s="48"/>
      <c r="C2958" s="48"/>
      <c r="D2958" s="48"/>
      <c r="E2958" s="48"/>
      <c r="F2958" s="48"/>
      <c r="G2958" s="48"/>
    </row>
    <row r="2959" spans="1:7">
      <c r="A2959" s="48"/>
      <c r="B2959" s="48"/>
      <c r="C2959" s="48"/>
      <c r="D2959" s="48"/>
      <c r="E2959" s="48"/>
      <c r="F2959" s="48"/>
      <c r="G2959" s="48"/>
    </row>
    <row r="2960" spans="1:7">
      <c r="A2960" s="48"/>
      <c r="B2960" s="48"/>
      <c r="C2960" s="48"/>
      <c r="D2960" s="48"/>
      <c r="E2960" s="48"/>
      <c r="F2960" s="48"/>
      <c r="G2960" s="48"/>
    </row>
    <row r="2961" spans="1:7">
      <c r="A2961" s="48"/>
      <c r="B2961" s="48"/>
      <c r="C2961" s="48"/>
      <c r="D2961" s="48"/>
      <c r="E2961" s="48"/>
      <c r="F2961" s="48"/>
      <c r="G2961" s="48"/>
    </row>
    <row r="2962" spans="1:7">
      <c r="A2962" s="48"/>
      <c r="B2962" s="48"/>
      <c r="C2962" s="48"/>
      <c r="D2962" s="48"/>
      <c r="E2962" s="48"/>
      <c r="F2962" s="48"/>
      <c r="G2962" s="48"/>
    </row>
    <row r="2963" spans="1:7">
      <c r="A2963" s="48"/>
      <c r="B2963" s="48"/>
      <c r="C2963" s="48"/>
      <c r="D2963" s="48"/>
      <c r="E2963" s="48"/>
      <c r="F2963" s="48"/>
      <c r="G2963" s="48"/>
    </row>
    <row r="2964" spans="1:7">
      <c r="A2964" s="48"/>
      <c r="B2964" s="48"/>
      <c r="C2964" s="48"/>
      <c r="D2964" s="48"/>
      <c r="E2964" s="48"/>
      <c r="F2964" s="48"/>
      <c r="G2964" s="48"/>
    </row>
    <row r="2965" spans="1:7">
      <c r="A2965" s="48"/>
      <c r="B2965" s="48"/>
      <c r="C2965" s="48"/>
      <c r="D2965" s="48"/>
      <c r="E2965" s="48"/>
      <c r="F2965" s="48"/>
      <c r="G2965" s="48"/>
    </row>
    <row r="2966" spans="1:7">
      <c r="A2966" s="48"/>
      <c r="B2966" s="48"/>
      <c r="C2966" s="48"/>
      <c r="D2966" s="48"/>
      <c r="E2966" s="48"/>
      <c r="F2966" s="48"/>
      <c r="G2966" s="48"/>
    </row>
    <row r="2967" spans="1:7">
      <c r="A2967" s="48"/>
      <c r="B2967" s="48"/>
      <c r="C2967" s="48"/>
      <c r="D2967" s="48"/>
      <c r="E2967" s="48"/>
      <c r="F2967" s="48"/>
      <c r="G2967" s="48"/>
    </row>
    <row r="2968" spans="1:7">
      <c r="A2968" s="48"/>
      <c r="B2968" s="48"/>
      <c r="C2968" s="48"/>
      <c r="D2968" s="48"/>
      <c r="E2968" s="48"/>
      <c r="F2968" s="48"/>
      <c r="G2968" s="48"/>
    </row>
    <row r="2969" spans="1:7">
      <c r="A2969" s="48"/>
      <c r="B2969" s="48"/>
      <c r="C2969" s="48"/>
      <c r="D2969" s="48"/>
      <c r="E2969" s="48"/>
      <c r="F2969" s="48"/>
      <c r="G2969" s="48"/>
    </row>
    <row r="2970" spans="1:7">
      <c r="A2970" s="48"/>
      <c r="B2970" s="48"/>
      <c r="C2970" s="48"/>
      <c r="D2970" s="48"/>
      <c r="E2970" s="48"/>
      <c r="F2970" s="48"/>
      <c r="G2970" s="48"/>
    </row>
    <row r="2971" spans="1:7">
      <c r="A2971" s="48"/>
      <c r="B2971" s="48"/>
      <c r="C2971" s="48"/>
      <c r="D2971" s="48"/>
      <c r="E2971" s="48"/>
      <c r="F2971" s="48"/>
      <c r="G2971" s="48"/>
    </row>
    <row r="2972" spans="1:7">
      <c r="A2972" s="48"/>
      <c r="B2972" s="48"/>
      <c r="C2972" s="48"/>
      <c r="D2972" s="48"/>
      <c r="E2972" s="48"/>
      <c r="F2972" s="48"/>
      <c r="G2972" s="48"/>
    </row>
    <row r="2973" spans="1:7">
      <c r="A2973" s="48"/>
      <c r="B2973" s="48"/>
      <c r="C2973" s="48"/>
      <c r="D2973" s="48"/>
      <c r="E2973" s="48"/>
      <c r="F2973" s="48"/>
      <c r="G2973" s="48"/>
    </row>
    <row r="2974" spans="1:7">
      <c r="A2974" s="48"/>
      <c r="B2974" s="48"/>
      <c r="C2974" s="48"/>
      <c r="D2974" s="48"/>
      <c r="E2974" s="48"/>
      <c r="F2974" s="48"/>
      <c r="G2974" s="48"/>
    </row>
    <row r="2975" spans="1:7">
      <c r="A2975" s="48"/>
      <c r="B2975" s="48"/>
      <c r="C2975" s="48"/>
      <c r="D2975" s="48"/>
      <c r="E2975" s="48"/>
      <c r="F2975" s="48"/>
      <c r="G2975" s="48"/>
    </row>
    <row r="2976" spans="1:7">
      <c r="A2976" s="48"/>
      <c r="B2976" s="48"/>
      <c r="C2976" s="48"/>
      <c r="D2976" s="48"/>
      <c r="E2976" s="48"/>
      <c r="F2976" s="48"/>
      <c r="G2976" s="48"/>
    </row>
    <row r="2977" spans="1:7">
      <c r="A2977" s="48"/>
      <c r="B2977" s="48"/>
      <c r="C2977" s="48"/>
      <c r="D2977" s="48"/>
      <c r="E2977" s="48"/>
      <c r="F2977" s="48"/>
      <c r="G2977" s="48"/>
    </row>
    <row r="2978" spans="1:7">
      <c r="A2978" s="48"/>
      <c r="B2978" s="48"/>
      <c r="C2978" s="48"/>
      <c r="D2978" s="48"/>
      <c r="E2978" s="48"/>
      <c r="F2978" s="48"/>
      <c r="G2978" s="48"/>
    </row>
    <row r="2979" spans="1:7">
      <c r="A2979" s="48"/>
      <c r="B2979" s="48"/>
      <c r="C2979" s="48"/>
      <c r="D2979" s="48"/>
      <c r="E2979" s="48"/>
      <c r="F2979" s="48"/>
      <c r="G2979" s="48"/>
    </row>
    <row r="2980" spans="1:7">
      <c r="A2980" s="48"/>
      <c r="B2980" s="48"/>
      <c r="C2980" s="48"/>
      <c r="D2980" s="48"/>
      <c r="E2980" s="48"/>
      <c r="F2980" s="48"/>
      <c r="G2980" s="48"/>
    </row>
    <row r="2981" spans="1:7">
      <c r="A2981" s="48"/>
      <c r="B2981" s="48"/>
      <c r="C2981" s="48"/>
      <c r="D2981" s="48"/>
      <c r="E2981" s="48"/>
      <c r="F2981" s="48"/>
      <c r="G2981" s="48"/>
    </row>
    <row r="2982" spans="1:7">
      <c r="A2982" s="48"/>
      <c r="B2982" s="48"/>
      <c r="C2982" s="48"/>
      <c r="D2982" s="48"/>
      <c r="E2982" s="48"/>
      <c r="F2982" s="48"/>
      <c r="G2982" s="48"/>
    </row>
    <row r="2983" spans="1:7">
      <c r="A2983" s="48"/>
      <c r="B2983" s="48"/>
      <c r="C2983" s="48"/>
      <c r="D2983" s="48"/>
      <c r="E2983" s="48"/>
      <c r="F2983" s="48"/>
      <c r="G2983" s="48"/>
    </row>
    <row r="2984" spans="1:7">
      <c r="A2984" s="48"/>
      <c r="B2984" s="48"/>
      <c r="C2984" s="48"/>
      <c r="D2984" s="48"/>
      <c r="E2984" s="48"/>
      <c r="F2984" s="48"/>
      <c r="G2984" s="48"/>
    </row>
    <row r="2985" spans="1:7">
      <c r="A2985" s="48"/>
      <c r="B2985" s="48"/>
      <c r="C2985" s="48"/>
      <c r="D2985" s="48"/>
      <c r="E2985" s="48"/>
      <c r="F2985" s="48"/>
      <c r="G2985" s="48"/>
    </row>
    <row r="2986" spans="1:7">
      <c r="A2986" s="48"/>
      <c r="B2986" s="48"/>
      <c r="C2986" s="48"/>
      <c r="D2986" s="48"/>
      <c r="E2986" s="48"/>
      <c r="F2986" s="48"/>
      <c r="G2986" s="48"/>
    </row>
    <row r="2987" spans="1:7">
      <c r="A2987" s="48"/>
      <c r="B2987" s="48"/>
      <c r="C2987" s="48"/>
      <c r="D2987" s="48"/>
      <c r="E2987" s="48"/>
      <c r="F2987" s="48"/>
      <c r="G2987" s="48"/>
    </row>
    <row r="2988" spans="1:7">
      <c r="A2988" s="48"/>
      <c r="B2988" s="48"/>
      <c r="C2988" s="48"/>
      <c r="D2988" s="48"/>
      <c r="E2988" s="48"/>
      <c r="F2988" s="48"/>
      <c r="G2988" s="48"/>
    </row>
    <row r="2989" spans="1:7">
      <c r="A2989" s="48"/>
      <c r="B2989" s="48"/>
      <c r="C2989" s="48"/>
      <c r="D2989" s="48"/>
      <c r="E2989" s="48"/>
      <c r="F2989" s="48"/>
      <c r="G2989" s="48"/>
    </row>
    <row r="2990" spans="1:7">
      <c r="A2990" s="48"/>
      <c r="B2990" s="48"/>
      <c r="C2990" s="48"/>
      <c r="D2990" s="48"/>
      <c r="E2990" s="48"/>
      <c r="F2990" s="48"/>
      <c r="G2990" s="48"/>
    </row>
    <row r="2991" spans="1:7">
      <c r="A2991" s="48"/>
      <c r="B2991" s="48"/>
      <c r="C2991" s="48"/>
      <c r="D2991" s="48"/>
      <c r="E2991" s="48"/>
      <c r="F2991" s="48"/>
      <c r="G2991" s="48"/>
    </row>
    <row r="2992" spans="1:7">
      <c r="A2992" s="48"/>
      <c r="B2992" s="48"/>
      <c r="C2992" s="48"/>
      <c r="D2992" s="48"/>
      <c r="E2992" s="48"/>
      <c r="F2992" s="48"/>
      <c r="G2992" s="48"/>
    </row>
    <row r="2993" spans="1:7">
      <c r="A2993" s="48"/>
      <c r="B2993" s="48"/>
      <c r="C2993" s="48"/>
      <c r="D2993" s="48"/>
      <c r="E2993" s="48"/>
      <c r="F2993" s="48"/>
      <c r="G2993" s="48"/>
    </row>
    <row r="2994" spans="1:7">
      <c r="A2994" s="48"/>
      <c r="B2994" s="48"/>
      <c r="C2994" s="48"/>
      <c r="D2994" s="48"/>
      <c r="E2994" s="48"/>
      <c r="F2994" s="48"/>
      <c r="G2994" s="48"/>
    </row>
    <row r="2995" spans="1:7">
      <c r="A2995" s="48"/>
      <c r="B2995" s="48"/>
      <c r="C2995" s="48"/>
      <c r="D2995" s="48"/>
      <c r="E2995" s="48"/>
      <c r="F2995" s="48"/>
      <c r="G2995" s="48"/>
    </row>
    <row r="2996" spans="1:7">
      <c r="A2996" s="48"/>
      <c r="B2996" s="48"/>
      <c r="C2996" s="48"/>
      <c r="D2996" s="48"/>
      <c r="E2996" s="48"/>
      <c r="F2996" s="48"/>
      <c r="G2996" s="48"/>
    </row>
    <row r="2997" spans="1:7">
      <c r="A2997" s="48"/>
      <c r="B2997" s="48"/>
      <c r="C2997" s="48"/>
      <c r="D2997" s="48"/>
      <c r="E2997" s="48"/>
      <c r="F2997" s="48"/>
      <c r="G2997" s="48"/>
    </row>
    <row r="2998" spans="1:7">
      <c r="A2998" s="48"/>
      <c r="B2998" s="48"/>
      <c r="C2998" s="48"/>
      <c r="D2998" s="48"/>
      <c r="E2998" s="48"/>
      <c r="F2998" s="48"/>
      <c r="G2998" s="48"/>
    </row>
    <row r="2999" spans="1:7">
      <c r="A2999" s="48"/>
      <c r="B2999" s="48"/>
      <c r="C2999" s="48"/>
      <c r="D2999" s="48"/>
      <c r="E2999" s="48"/>
      <c r="F2999" s="48"/>
      <c r="G2999" s="48"/>
    </row>
    <row r="3000" spans="1:7">
      <c r="A3000" s="48"/>
      <c r="B3000" s="48"/>
      <c r="C3000" s="48"/>
      <c r="D3000" s="48"/>
      <c r="E3000" s="48"/>
      <c r="F3000" s="48"/>
      <c r="G3000" s="48"/>
    </row>
    <row r="3001" spans="1:7">
      <c r="A3001" s="48"/>
      <c r="B3001" s="48"/>
      <c r="C3001" s="48"/>
      <c r="D3001" s="48"/>
      <c r="E3001" s="48"/>
      <c r="F3001" s="48"/>
      <c r="G3001" s="48"/>
    </row>
    <row r="3002" spans="1:7">
      <c r="A3002" s="48"/>
      <c r="B3002" s="48"/>
      <c r="C3002" s="48"/>
      <c r="D3002" s="48"/>
      <c r="E3002" s="48"/>
      <c r="F3002" s="48"/>
      <c r="G3002" s="48"/>
    </row>
    <row r="3003" spans="1:7">
      <c r="A3003" s="48"/>
      <c r="B3003" s="48"/>
      <c r="C3003" s="48"/>
      <c r="D3003" s="48"/>
      <c r="E3003" s="48"/>
      <c r="F3003" s="48"/>
      <c r="G3003" s="48"/>
    </row>
    <row r="3004" spans="1:7">
      <c r="A3004" s="48"/>
      <c r="B3004" s="48"/>
      <c r="C3004" s="48"/>
      <c r="D3004" s="48"/>
      <c r="E3004" s="48"/>
      <c r="F3004" s="48"/>
      <c r="G3004" s="48"/>
    </row>
    <row r="3005" spans="1:7">
      <c r="A3005" s="48"/>
      <c r="B3005" s="48"/>
      <c r="C3005" s="48"/>
      <c r="D3005" s="48"/>
      <c r="E3005" s="48"/>
      <c r="F3005" s="48"/>
      <c r="G3005" s="48"/>
    </row>
    <row r="3006" spans="1:7">
      <c r="A3006" s="48"/>
      <c r="B3006" s="48"/>
      <c r="C3006" s="48"/>
      <c r="D3006" s="48"/>
      <c r="E3006" s="48"/>
      <c r="F3006" s="48"/>
      <c r="G3006" s="48"/>
    </row>
    <row r="3007" spans="1:7">
      <c r="A3007" s="48"/>
      <c r="B3007" s="48"/>
      <c r="C3007" s="48"/>
      <c r="D3007" s="48"/>
      <c r="E3007" s="48"/>
      <c r="F3007" s="48"/>
      <c r="G3007" s="48"/>
    </row>
    <row r="3008" spans="1:7">
      <c r="A3008" s="48"/>
      <c r="B3008" s="48"/>
      <c r="C3008" s="48"/>
      <c r="D3008" s="48"/>
      <c r="E3008" s="48"/>
      <c r="F3008" s="48"/>
      <c r="G3008" s="48"/>
    </row>
    <row r="3009" spans="1:7">
      <c r="A3009" s="48"/>
      <c r="B3009" s="48"/>
      <c r="C3009" s="48"/>
      <c r="D3009" s="48"/>
      <c r="E3009" s="48"/>
      <c r="F3009" s="48"/>
      <c r="G3009" s="48"/>
    </row>
    <row r="3010" spans="1:7">
      <c r="A3010" s="48"/>
      <c r="B3010" s="48"/>
      <c r="C3010" s="48"/>
      <c r="D3010" s="48"/>
      <c r="E3010" s="48"/>
      <c r="F3010" s="48"/>
      <c r="G3010" s="48"/>
    </row>
    <row r="3011" spans="1:7">
      <c r="A3011" s="48"/>
      <c r="B3011" s="48"/>
      <c r="C3011" s="48"/>
      <c r="D3011" s="48"/>
      <c r="E3011" s="48"/>
      <c r="F3011" s="48"/>
      <c r="G3011" s="48"/>
    </row>
    <row r="3012" spans="1:7">
      <c r="A3012" s="48"/>
      <c r="B3012" s="48"/>
      <c r="C3012" s="48"/>
      <c r="D3012" s="48"/>
      <c r="E3012" s="48"/>
      <c r="F3012" s="48"/>
      <c r="G3012" s="48"/>
    </row>
    <row r="3013" spans="1:7">
      <c r="A3013" s="48"/>
      <c r="B3013" s="48"/>
      <c r="C3013" s="48"/>
      <c r="D3013" s="48"/>
      <c r="E3013" s="48"/>
      <c r="F3013" s="48"/>
      <c r="G3013" s="48"/>
    </row>
    <row r="3014" spans="1:7">
      <c r="A3014" s="48"/>
      <c r="B3014" s="48"/>
      <c r="C3014" s="48"/>
      <c r="D3014" s="48"/>
      <c r="E3014" s="48"/>
      <c r="F3014" s="48"/>
      <c r="G3014" s="48"/>
    </row>
    <row r="3015" spans="1:7">
      <c r="A3015" s="48"/>
      <c r="B3015" s="48"/>
      <c r="C3015" s="48"/>
      <c r="D3015" s="48"/>
      <c r="E3015" s="48"/>
      <c r="F3015" s="48"/>
      <c r="G3015" s="48"/>
    </row>
    <row r="3016" spans="1:7">
      <c r="A3016" s="48"/>
      <c r="B3016" s="48"/>
      <c r="C3016" s="48"/>
      <c r="D3016" s="48"/>
      <c r="E3016" s="48"/>
      <c r="F3016" s="48"/>
      <c r="G3016" s="48"/>
    </row>
    <row r="3017" spans="1:7">
      <c r="A3017" s="48"/>
      <c r="B3017" s="48"/>
      <c r="C3017" s="48"/>
      <c r="D3017" s="48"/>
      <c r="E3017" s="48"/>
      <c r="F3017" s="48"/>
      <c r="G3017" s="48"/>
    </row>
    <row r="3018" spans="1:7">
      <c r="A3018" s="48"/>
      <c r="B3018" s="48"/>
      <c r="C3018" s="48"/>
      <c r="D3018" s="48"/>
      <c r="E3018" s="48"/>
      <c r="F3018" s="48"/>
      <c r="G3018" s="48"/>
    </row>
    <row r="3019" spans="1:7">
      <c r="A3019" s="48"/>
      <c r="B3019" s="48"/>
      <c r="C3019" s="48"/>
      <c r="D3019" s="48"/>
      <c r="E3019" s="48"/>
      <c r="F3019" s="48"/>
      <c r="G3019" s="48"/>
    </row>
    <row r="3020" spans="1:7">
      <c r="A3020" s="48"/>
      <c r="B3020" s="48"/>
      <c r="C3020" s="48"/>
      <c r="D3020" s="48"/>
      <c r="E3020" s="48"/>
      <c r="F3020" s="48"/>
      <c r="G3020" s="48"/>
    </row>
    <row r="3021" spans="1:7">
      <c r="A3021" s="48"/>
      <c r="B3021" s="48"/>
      <c r="C3021" s="48"/>
      <c r="D3021" s="48"/>
      <c r="E3021" s="48"/>
      <c r="F3021" s="48"/>
      <c r="G3021" s="48"/>
    </row>
    <row r="3022" spans="1:7">
      <c r="A3022" s="48"/>
      <c r="B3022" s="48"/>
      <c r="C3022" s="48"/>
      <c r="D3022" s="48"/>
      <c r="E3022" s="48"/>
      <c r="F3022" s="48"/>
      <c r="G3022" s="48"/>
    </row>
    <row r="3023" spans="1:7">
      <c r="A3023" s="48"/>
      <c r="B3023" s="48"/>
      <c r="C3023" s="48"/>
      <c r="D3023" s="48"/>
      <c r="E3023" s="48"/>
      <c r="F3023" s="48"/>
      <c r="G3023" s="48"/>
    </row>
    <row r="3024" spans="1:7">
      <c r="A3024" s="48"/>
      <c r="B3024" s="48"/>
      <c r="C3024" s="48"/>
      <c r="D3024" s="48"/>
      <c r="E3024" s="48"/>
      <c r="F3024" s="48"/>
      <c r="G3024" s="48"/>
    </row>
    <row r="3025" spans="1:7">
      <c r="A3025" s="48"/>
      <c r="B3025" s="48"/>
      <c r="C3025" s="48"/>
      <c r="D3025" s="48"/>
      <c r="E3025" s="48"/>
      <c r="F3025" s="48"/>
      <c r="G3025" s="48"/>
    </row>
    <row r="3026" spans="1:7">
      <c r="A3026" s="48"/>
      <c r="B3026" s="48"/>
      <c r="C3026" s="48"/>
      <c r="D3026" s="48"/>
      <c r="E3026" s="48"/>
      <c r="F3026" s="48"/>
      <c r="G3026" s="48"/>
    </row>
    <row r="3027" spans="1:7">
      <c r="A3027" s="48"/>
      <c r="B3027" s="48"/>
      <c r="C3027" s="48"/>
      <c r="D3027" s="48"/>
      <c r="E3027" s="48"/>
      <c r="F3027" s="48"/>
      <c r="G3027" s="48"/>
    </row>
    <row r="3028" spans="1:7">
      <c r="A3028" s="48"/>
      <c r="B3028" s="48"/>
      <c r="C3028" s="48"/>
      <c r="D3028" s="48"/>
      <c r="E3028" s="48"/>
      <c r="F3028" s="48"/>
      <c r="G3028" s="48"/>
    </row>
    <row r="3029" spans="1:7">
      <c r="A3029" s="48"/>
      <c r="B3029" s="48"/>
      <c r="C3029" s="48"/>
      <c r="D3029" s="48"/>
      <c r="E3029" s="48"/>
      <c r="F3029" s="48"/>
      <c r="G3029" s="48"/>
    </row>
    <row r="3030" spans="1:7">
      <c r="A3030" s="48"/>
      <c r="B3030" s="48"/>
      <c r="C3030" s="48"/>
      <c r="D3030" s="48"/>
      <c r="E3030" s="48"/>
      <c r="F3030" s="48"/>
      <c r="G3030" s="48"/>
    </row>
    <row r="3031" spans="1:7">
      <c r="A3031" s="48"/>
      <c r="B3031" s="48"/>
      <c r="C3031" s="48"/>
      <c r="D3031" s="48"/>
      <c r="E3031" s="48"/>
      <c r="F3031" s="48"/>
      <c r="G3031" s="48"/>
    </row>
    <row r="3032" spans="1:7">
      <c r="A3032" s="48"/>
      <c r="B3032" s="48"/>
      <c r="C3032" s="48"/>
      <c r="D3032" s="48"/>
      <c r="E3032" s="48"/>
      <c r="F3032" s="48"/>
      <c r="G3032" s="48"/>
    </row>
    <row r="3033" spans="1:7">
      <c r="A3033" s="48"/>
      <c r="B3033" s="48"/>
      <c r="C3033" s="48"/>
      <c r="D3033" s="48"/>
      <c r="E3033" s="48"/>
      <c r="F3033" s="48"/>
      <c r="G3033" s="48"/>
    </row>
    <row r="3034" spans="1:7">
      <c r="A3034" s="48"/>
      <c r="B3034" s="48"/>
      <c r="C3034" s="48"/>
      <c r="D3034" s="48"/>
      <c r="E3034" s="48"/>
      <c r="F3034" s="48"/>
      <c r="G3034" s="48"/>
    </row>
    <row r="3035" spans="1:7">
      <c r="A3035" s="48"/>
      <c r="B3035" s="48"/>
      <c r="C3035" s="48"/>
      <c r="D3035" s="48"/>
      <c r="E3035" s="48"/>
      <c r="F3035" s="48"/>
      <c r="G3035" s="48"/>
    </row>
    <row r="3036" spans="1:7">
      <c r="A3036" s="48"/>
      <c r="B3036" s="48"/>
      <c r="C3036" s="48"/>
      <c r="D3036" s="48"/>
      <c r="E3036" s="48"/>
      <c r="F3036" s="48"/>
      <c r="G3036" s="48"/>
    </row>
    <row r="3037" spans="1:7">
      <c r="A3037" s="48"/>
      <c r="B3037" s="48"/>
      <c r="C3037" s="48"/>
      <c r="D3037" s="48"/>
      <c r="E3037" s="48"/>
      <c r="F3037" s="48"/>
      <c r="G3037" s="48"/>
    </row>
    <row r="3038" spans="1:7">
      <c r="A3038" s="48"/>
      <c r="B3038" s="48"/>
      <c r="C3038" s="48"/>
      <c r="D3038" s="48"/>
      <c r="E3038" s="48"/>
      <c r="F3038" s="48"/>
      <c r="G3038" s="48"/>
    </row>
    <row r="3039" spans="1:7">
      <c r="A3039" s="48"/>
      <c r="B3039" s="48"/>
      <c r="C3039" s="48"/>
      <c r="D3039" s="48"/>
      <c r="E3039" s="48"/>
      <c r="F3039" s="48"/>
      <c r="G3039" s="48"/>
    </row>
    <row r="3040" spans="1:7">
      <c r="A3040" s="48"/>
      <c r="B3040" s="48"/>
      <c r="C3040" s="48"/>
      <c r="D3040" s="48"/>
      <c r="E3040" s="48"/>
      <c r="F3040" s="48"/>
      <c r="G3040" s="48"/>
    </row>
    <row r="3041" spans="1:7">
      <c r="A3041" s="48"/>
      <c r="B3041" s="48"/>
      <c r="C3041" s="48"/>
      <c r="D3041" s="48"/>
      <c r="E3041" s="48"/>
      <c r="F3041" s="48"/>
      <c r="G3041" s="48"/>
    </row>
    <row r="3042" spans="1:7">
      <c r="A3042" s="48"/>
      <c r="B3042" s="48"/>
      <c r="C3042" s="48"/>
      <c r="D3042" s="48"/>
      <c r="E3042" s="48"/>
      <c r="F3042" s="48"/>
      <c r="G3042" s="48"/>
    </row>
    <row r="3043" spans="1:7">
      <c r="A3043" s="48"/>
      <c r="B3043" s="48"/>
      <c r="C3043" s="48"/>
      <c r="D3043" s="48"/>
      <c r="E3043" s="48"/>
      <c r="F3043" s="48"/>
      <c r="G3043" s="48"/>
    </row>
    <row r="3044" spans="1:7">
      <c r="A3044" s="48"/>
      <c r="B3044" s="48"/>
      <c r="C3044" s="48"/>
      <c r="D3044" s="48"/>
      <c r="E3044" s="48"/>
      <c r="F3044" s="48"/>
      <c r="G3044" s="48"/>
    </row>
    <row r="3045" spans="1:7">
      <c r="A3045" s="48"/>
      <c r="B3045" s="48"/>
      <c r="C3045" s="48"/>
      <c r="D3045" s="48"/>
      <c r="E3045" s="48"/>
      <c r="F3045" s="48"/>
      <c r="G3045" s="48"/>
    </row>
    <row r="3046" spans="1:7">
      <c r="A3046" s="48"/>
      <c r="B3046" s="48"/>
      <c r="C3046" s="48"/>
      <c r="D3046" s="48"/>
      <c r="E3046" s="48"/>
      <c r="F3046" s="48"/>
      <c r="G3046" s="48"/>
    </row>
    <row r="3047" spans="1:7">
      <c r="A3047" s="48"/>
      <c r="B3047" s="48"/>
      <c r="C3047" s="48"/>
      <c r="D3047" s="48"/>
      <c r="E3047" s="48"/>
      <c r="F3047" s="48"/>
      <c r="G3047" s="48"/>
    </row>
    <row r="3048" spans="1:7">
      <c r="A3048" s="48"/>
      <c r="B3048" s="48"/>
      <c r="C3048" s="48"/>
      <c r="D3048" s="48"/>
      <c r="E3048" s="48"/>
      <c r="F3048" s="48"/>
      <c r="G3048" s="48"/>
    </row>
    <row r="3049" spans="1:7">
      <c r="A3049" s="48"/>
      <c r="B3049" s="48"/>
      <c r="C3049" s="48"/>
      <c r="D3049" s="48"/>
      <c r="E3049" s="48"/>
      <c r="F3049" s="48"/>
      <c r="G3049" s="48"/>
    </row>
    <row r="3050" spans="1:7">
      <c r="A3050" s="48"/>
      <c r="B3050" s="48"/>
      <c r="C3050" s="48"/>
      <c r="D3050" s="48"/>
      <c r="E3050" s="48"/>
      <c r="F3050" s="48"/>
      <c r="G3050" s="48"/>
    </row>
    <row r="3051" spans="1:7">
      <c r="A3051" s="48"/>
      <c r="B3051" s="48"/>
      <c r="C3051" s="48"/>
      <c r="D3051" s="48"/>
      <c r="E3051" s="48"/>
      <c r="F3051" s="48"/>
      <c r="G3051" s="48"/>
    </row>
    <row r="3052" spans="1:7">
      <c r="A3052" s="48"/>
      <c r="B3052" s="48"/>
      <c r="C3052" s="48"/>
      <c r="D3052" s="48"/>
      <c r="E3052" s="48"/>
      <c r="F3052" s="48"/>
      <c r="G3052" s="48"/>
    </row>
    <row r="3053" spans="1:7">
      <c r="A3053" s="48"/>
      <c r="B3053" s="48"/>
      <c r="C3053" s="48"/>
      <c r="D3053" s="48"/>
      <c r="E3053" s="48"/>
      <c r="F3053" s="48"/>
      <c r="G3053" s="48"/>
    </row>
    <row r="3054" spans="1:7">
      <c r="A3054" s="48"/>
      <c r="B3054" s="48"/>
      <c r="C3054" s="48"/>
      <c r="D3054" s="48"/>
      <c r="E3054" s="48"/>
      <c r="F3054" s="48"/>
      <c r="G3054" s="48"/>
    </row>
    <row r="3055" spans="1:7">
      <c r="A3055" s="48"/>
      <c r="B3055" s="48"/>
      <c r="C3055" s="48"/>
      <c r="D3055" s="48"/>
      <c r="E3055" s="48"/>
      <c r="F3055" s="48"/>
      <c r="G3055" s="48"/>
    </row>
    <row r="3056" spans="1:7">
      <c r="A3056" s="48"/>
      <c r="B3056" s="48"/>
      <c r="C3056" s="48"/>
      <c r="D3056" s="48"/>
      <c r="E3056" s="48"/>
      <c r="F3056" s="48"/>
      <c r="G3056" s="48"/>
    </row>
    <row r="3057" spans="1:7">
      <c r="A3057" s="48"/>
      <c r="B3057" s="48"/>
      <c r="C3057" s="48"/>
      <c r="D3057" s="48"/>
      <c r="E3057" s="48"/>
      <c r="F3057" s="48"/>
      <c r="G3057" s="48"/>
    </row>
    <row r="3058" spans="1:7">
      <c r="A3058" s="48"/>
      <c r="B3058" s="48"/>
      <c r="C3058" s="48"/>
      <c r="D3058" s="48"/>
      <c r="E3058" s="48"/>
      <c r="F3058" s="48"/>
      <c r="G3058" s="48"/>
    </row>
    <row r="3059" spans="1:7">
      <c r="A3059" s="48"/>
      <c r="B3059" s="48"/>
      <c r="C3059" s="48"/>
      <c r="D3059" s="48"/>
      <c r="E3059" s="48"/>
      <c r="F3059" s="48"/>
      <c r="G3059" s="48"/>
    </row>
    <row r="3060" spans="1:7">
      <c r="A3060" s="48"/>
      <c r="B3060" s="48"/>
      <c r="C3060" s="48"/>
      <c r="D3060" s="48"/>
      <c r="E3060" s="48"/>
      <c r="F3060" s="48"/>
      <c r="G3060" s="48"/>
    </row>
    <row r="3061" spans="1:7">
      <c r="A3061" s="48"/>
      <c r="B3061" s="48"/>
      <c r="C3061" s="48"/>
      <c r="D3061" s="48"/>
      <c r="E3061" s="48"/>
      <c r="F3061" s="48"/>
      <c r="G3061" s="48"/>
    </row>
    <row r="3062" spans="1:7">
      <c r="A3062" s="48"/>
      <c r="B3062" s="48"/>
      <c r="C3062" s="48"/>
      <c r="D3062" s="48"/>
      <c r="E3062" s="48"/>
      <c r="F3062" s="48"/>
      <c r="G3062" s="48"/>
    </row>
    <row r="3063" spans="1:7">
      <c r="A3063" s="48"/>
      <c r="B3063" s="48"/>
      <c r="C3063" s="48"/>
      <c r="D3063" s="48"/>
      <c r="E3063" s="48"/>
      <c r="F3063" s="48"/>
      <c r="G3063" s="48"/>
    </row>
    <row r="3064" spans="1:7">
      <c r="A3064" s="48"/>
      <c r="B3064" s="48"/>
      <c r="C3064" s="48"/>
      <c r="D3064" s="48"/>
      <c r="E3064" s="48"/>
      <c r="F3064" s="48"/>
      <c r="G3064" s="48"/>
    </row>
    <row r="3065" spans="1:7">
      <c r="A3065" s="48"/>
      <c r="B3065" s="48"/>
      <c r="C3065" s="48"/>
      <c r="D3065" s="48"/>
      <c r="E3065" s="48"/>
      <c r="F3065" s="48"/>
      <c r="G3065" s="48"/>
    </row>
    <row r="3066" spans="1:7">
      <c r="A3066" s="48"/>
      <c r="B3066" s="48"/>
      <c r="C3066" s="48"/>
      <c r="D3066" s="48"/>
      <c r="E3066" s="48"/>
      <c r="F3066" s="48"/>
      <c r="G3066" s="48"/>
    </row>
    <row r="3067" spans="1:7">
      <c r="A3067" s="48"/>
      <c r="B3067" s="48"/>
      <c r="C3067" s="48"/>
      <c r="D3067" s="48"/>
      <c r="E3067" s="48"/>
      <c r="F3067" s="48"/>
      <c r="G3067" s="48"/>
    </row>
    <row r="3068" spans="1:7">
      <c r="A3068" s="48"/>
      <c r="B3068" s="48"/>
      <c r="C3068" s="48"/>
      <c r="D3068" s="48"/>
      <c r="E3068" s="48"/>
      <c r="F3068" s="48"/>
      <c r="G3068" s="48"/>
    </row>
    <row r="3069" spans="1:7">
      <c r="A3069" s="48"/>
      <c r="B3069" s="48"/>
      <c r="C3069" s="48"/>
      <c r="D3069" s="48"/>
      <c r="E3069" s="48"/>
      <c r="F3069" s="48"/>
      <c r="G3069" s="48"/>
    </row>
    <row r="3070" spans="1:7">
      <c r="A3070" s="48"/>
      <c r="B3070" s="48"/>
      <c r="C3070" s="48"/>
      <c r="D3070" s="48"/>
      <c r="E3070" s="48"/>
      <c r="F3070" s="48"/>
      <c r="G3070" s="48"/>
    </row>
    <row r="3071" spans="1:7">
      <c r="A3071" s="48"/>
      <c r="B3071" s="48"/>
      <c r="C3071" s="48"/>
      <c r="D3071" s="48"/>
      <c r="E3071" s="48"/>
      <c r="F3071" s="48"/>
      <c r="G3071" s="48"/>
    </row>
    <row r="3072" spans="1:7">
      <c r="A3072" s="48"/>
      <c r="B3072" s="48"/>
      <c r="C3072" s="48"/>
      <c r="D3072" s="48"/>
      <c r="E3072" s="48"/>
      <c r="F3072" s="48"/>
      <c r="G3072" s="48"/>
    </row>
    <row r="3073" spans="1:7">
      <c r="A3073" s="48"/>
      <c r="B3073" s="48"/>
      <c r="C3073" s="48"/>
      <c r="D3073" s="48"/>
      <c r="E3073" s="48"/>
      <c r="F3073" s="48"/>
      <c r="G3073" s="48"/>
    </row>
    <row r="3074" spans="1:7">
      <c r="A3074" s="48"/>
      <c r="B3074" s="48"/>
      <c r="C3074" s="48"/>
      <c r="D3074" s="48"/>
      <c r="E3074" s="48"/>
      <c r="F3074" s="48"/>
      <c r="G3074" s="48"/>
    </row>
    <row r="3075" spans="1:7">
      <c r="A3075" s="48"/>
      <c r="B3075" s="48"/>
      <c r="C3075" s="48"/>
      <c r="D3075" s="48"/>
      <c r="E3075" s="48"/>
      <c r="F3075" s="48"/>
      <c r="G3075" s="48"/>
    </row>
    <row r="3076" spans="1:7">
      <c r="A3076" s="48"/>
      <c r="B3076" s="48"/>
      <c r="C3076" s="48"/>
      <c r="D3076" s="48"/>
      <c r="E3076" s="48"/>
      <c r="F3076" s="48"/>
      <c r="G3076" s="48"/>
    </row>
    <row r="3077" spans="1:7">
      <c r="A3077" s="48"/>
      <c r="B3077" s="48"/>
      <c r="C3077" s="48"/>
      <c r="D3077" s="48"/>
      <c r="E3077" s="48"/>
      <c r="F3077" s="48"/>
      <c r="G3077" s="48"/>
    </row>
    <row r="3078" spans="1:7">
      <c r="A3078" s="48"/>
      <c r="B3078" s="48"/>
      <c r="C3078" s="48"/>
      <c r="D3078" s="48"/>
      <c r="E3078" s="48"/>
      <c r="F3078" s="48"/>
      <c r="G3078" s="48"/>
    </row>
    <row r="3079" spans="1:7">
      <c r="A3079" s="48"/>
      <c r="B3079" s="48"/>
      <c r="C3079" s="48"/>
      <c r="D3079" s="48"/>
      <c r="E3079" s="48"/>
      <c r="F3079" s="48"/>
      <c r="G3079" s="48"/>
    </row>
    <row r="3080" spans="1:7">
      <c r="A3080" s="48"/>
      <c r="B3080" s="48"/>
      <c r="C3080" s="48"/>
      <c r="D3080" s="48"/>
      <c r="E3080" s="48"/>
      <c r="F3080" s="48"/>
      <c r="G3080" s="48"/>
    </row>
    <row r="3081" spans="1:7">
      <c r="A3081" s="48"/>
      <c r="B3081" s="48"/>
      <c r="C3081" s="48"/>
      <c r="D3081" s="48"/>
      <c r="E3081" s="48"/>
      <c r="F3081" s="48"/>
      <c r="G3081" s="48"/>
    </row>
    <row r="3082" spans="1:7">
      <c r="A3082" s="48"/>
      <c r="B3082" s="48"/>
      <c r="C3082" s="48"/>
      <c r="D3082" s="48"/>
      <c r="E3082" s="48"/>
      <c r="F3082" s="48"/>
      <c r="G3082" s="48"/>
    </row>
    <row r="3083" spans="1:7">
      <c r="A3083" s="48"/>
      <c r="B3083" s="48"/>
      <c r="C3083" s="48"/>
      <c r="D3083" s="48"/>
      <c r="E3083" s="48"/>
      <c r="F3083" s="48"/>
      <c r="G3083" s="48"/>
    </row>
    <row r="3084" spans="1:7">
      <c r="A3084" s="48"/>
      <c r="B3084" s="48"/>
      <c r="C3084" s="48"/>
      <c r="D3084" s="48"/>
      <c r="E3084" s="48"/>
      <c r="F3084" s="48"/>
      <c r="G3084" s="48"/>
    </row>
    <row r="3085" spans="1:7">
      <c r="A3085" s="48"/>
      <c r="B3085" s="48"/>
      <c r="C3085" s="48"/>
      <c r="D3085" s="48"/>
      <c r="E3085" s="48"/>
      <c r="F3085" s="48"/>
      <c r="G3085" s="48"/>
    </row>
    <row r="3086" spans="1:7">
      <c r="A3086" s="48"/>
      <c r="B3086" s="48"/>
      <c r="C3086" s="48"/>
      <c r="D3086" s="48"/>
      <c r="E3086" s="48"/>
      <c r="F3086" s="48"/>
      <c r="G3086" s="48"/>
    </row>
    <row r="3087" spans="1:7">
      <c r="A3087" s="48"/>
      <c r="B3087" s="48"/>
      <c r="C3087" s="48"/>
      <c r="D3087" s="48"/>
      <c r="E3087" s="48"/>
      <c r="F3087" s="48"/>
      <c r="G3087" s="48"/>
    </row>
    <row r="3088" spans="1:7">
      <c r="A3088" s="48"/>
      <c r="B3088" s="48"/>
      <c r="C3088" s="48"/>
      <c r="D3088" s="48"/>
      <c r="E3088" s="48"/>
      <c r="F3088" s="48"/>
      <c r="G3088" s="48"/>
    </row>
    <row r="3089" spans="1:7">
      <c r="A3089" s="48"/>
      <c r="B3089" s="48"/>
      <c r="C3089" s="48"/>
      <c r="D3089" s="48"/>
      <c r="E3089" s="48"/>
      <c r="F3089" s="48"/>
      <c r="G3089" s="48"/>
    </row>
    <row r="3090" spans="1:7">
      <c r="A3090" s="48"/>
      <c r="B3090" s="48"/>
      <c r="C3090" s="48"/>
      <c r="D3090" s="48"/>
      <c r="E3090" s="48"/>
      <c r="F3090" s="48"/>
      <c r="G3090" s="48"/>
    </row>
    <row r="3091" spans="1:7">
      <c r="A3091" s="48"/>
      <c r="B3091" s="48"/>
      <c r="C3091" s="48"/>
      <c r="D3091" s="48"/>
      <c r="E3091" s="48"/>
      <c r="F3091" s="48"/>
      <c r="G3091" s="48"/>
    </row>
    <row r="3092" spans="1:7">
      <c r="A3092" s="48"/>
      <c r="B3092" s="48"/>
      <c r="C3092" s="48"/>
      <c r="D3092" s="48"/>
      <c r="E3092" s="48"/>
      <c r="F3092" s="48"/>
      <c r="G3092" s="48"/>
    </row>
    <row r="3093" spans="1:7">
      <c r="A3093" s="48"/>
      <c r="B3093" s="48"/>
      <c r="C3093" s="48"/>
      <c r="D3093" s="48"/>
      <c r="E3093" s="48"/>
      <c r="F3093" s="48"/>
      <c r="G3093" s="48"/>
    </row>
    <row r="3094" spans="1:7">
      <c r="A3094" s="48"/>
      <c r="B3094" s="48"/>
      <c r="C3094" s="48"/>
      <c r="D3094" s="48"/>
      <c r="E3094" s="48"/>
      <c r="F3094" s="48"/>
      <c r="G3094" s="48"/>
    </row>
    <row r="3095" spans="1:7">
      <c r="A3095" s="48"/>
      <c r="B3095" s="48"/>
      <c r="C3095" s="48"/>
      <c r="D3095" s="48"/>
      <c r="E3095" s="48"/>
      <c r="F3095" s="48"/>
      <c r="G3095" s="48"/>
    </row>
    <row r="3096" spans="1:7">
      <c r="A3096" s="48"/>
      <c r="B3096" s="48"/>
      <c r="C3096" s="48"/>
      <c r="D3096" s="48"/>
      <c r="E3096" s="48"/>
      <c r="F3096" s="48"/>
      <c r="G3096" s="48"/>
    </row>
    <row r="3097" spans="1:7">
      <c r="A3097" s="48"/>
      <c r="B3097" s="48"/>
      <c r="C3097" s="48"/>
      <c r="D3097" s="48"/>
      <c r="E3097" s="48"/>
      <c r="F3097" s="48"/>
      <c r="G3097" s="48"/>
    </row>
    <row r="3098" spans="1:7">
      <c r="A3098" s="48"/>
      <c r="B3098" s="48"/>
      <c r="C3098" s="48"/>
      <c r="D3098" s="48"/>
      <c r="E3098" s="48"/>
      <c r="F3098" s="48"/>
      <c r="G3098" s="48"/>
    </row>
    <row r="3099" spans="1:7">
      <c r="A3099" s="48"/>
      <c r="B3099" s="48"/>
      <c r="C3099" s="48"/>
      <c r="D3099" s="48"/>
      <c r="E3099" s="48"/>
      <c r="F3099" s="48"/>
      <c r="G3099" s="48"/>
    </row>
    <row r="3100" spans="1:7">
      <c r="A3100" s="48"/>
      <c r="B3100" s="48"/>
      <c r="C3100" s="48"/>
      <c r="D3100" s="48"/>
      <c r="E3100" s="48"/>
      <c r="F3100" s="48"/>
      <c r="G3100" s="48"/>
    </row>
    <row r="3101" spans="1:7">
      <c r="A3101" s="48"/>
      <c r="B3101" s="48"/>
      <c r="C3101" s="48"/>
      <c r="D3101" s="48"/>
      <c r="E3101" s="48"/>
      <c r="F3101" s="48"/>
      <c r="G3101" s="48"/>
    </row>
    <row r="3102" spans="1:7">
      <c r="A3102" s="48"/>
      <c r="B3102" s="48"/>
      <c r="C3102" s="48"/>
      <c r="D3102" s="48"/>
      <c r="E3102" s="48"/>
      <c r="F3102" s="48"/>
      <c r="G3102" s="48"/>
    </row>
    <row r="3103" spans="1:7">
      <c r="A3103" s="48"/>
      <c r="B3103" s="48"/>
      <c r="C3103" s="48"/>
      <c r="D3103" s="48"/>
      <c r="E3103" s="48"/>
      <c r="F3103" s="48"/>
      <c r="G3103" s="48"/>
    </row>
    <row r="3104" spans="1:7">
      <c r="A3104" s="48"/>
      <c r="B3104" s="48"/>
      <c r="C3104" s="48"/>
      <c r="D3104" s="48"/>
      <c r="E3104" s="48"/>
      <c r="F3104" s="48"/>
      <c r="G3104" s="48"/>
    </row>
    <row r="3105" spans="1:7">
      <c r="A3105" s="48"/>
      <c r="B3105" s="48"/>
      <c r="C3105" s="48"/>
      <c r="D3105" s="48"/>
      <c r="E3105" s="48"/>
      <c r="F3105" s="48"/>
      <c r="G3105" s="48"/>
    </row>
    <row r="3106" spans="1:7">
      <c r="A3106" s="48"/>
      <c r="B3106" s="48"/>
      <c r="C3106" s="48"/>
      <c r="D3106" s="48"/>
      <c r="E3106" s="48"/>
      <c r="F3106" s="48"/>
      <c r="G3106" s="48"/>
    </row>
    <row r="3107" spans="1:7">
      <c r="A3107" s="48"/>
      <c r="B3107" s="48"/>
      <c r="C3107" s="48"/>
      <c r="D3107" s="48"/>
      <c r="E3107" s="48"/>
      <c r="F3107" s="48"/>
      <c r="G3107" s="48"/>
    </row>
    <row r="3108" spans="1:7">
      <c r="A3108" s="48"/>
      <c r="B3108" s="48"/>
      <c r="C3108" s="48"/>
      <c r="D3108" s="48"/>
      <c r="E3108" s="48"/>
      <c r="F3108" s="48"/>
      <c r="G3108" s="48"/>
    </row>
    <row r="3109" spans="1:7">
      <c r="A3109" s="48"/>
      <c r="B3109" s="48"/>
      <c r="C3109" s="48"/>
      <c r="D3109" s="48"/>
      <c r="E3109" s="48"/>
      <c r="F3109" s="48"/>
      <c r="G3109" s="48"/>
    </row>
    <row r="3110" spans="1:7">
      <c r="A3110" s="48"/>
      <c r="B3110" s="48"/>
      <c r="C3110" s="48"/>
      <c r="D3110" s="48"/>
      <c r="E3110" s="48"/>
      <c r="F3110" s="48"/>
      <c r="G3110" s="48"/>
    </row>
    <row r="3111" spans="1:7">
      <c r="A3111" s="48"/>
      <c r="B3111" s="48"/>
      <c r="C3111" s="48"/>
      <c r="D3111" s="48"/>
      <c r="E3111" s="48"/>
      <c r="F3111" s="48"/>
      <c r="G3111" s="48"/>
    </row>
    <row r="3112" spans="1:7">
      <c r="A3112" s="48"/>
      <c r="B3112" s="48"/>
      <c r="C3112" s="48"/>
      <c r="D3112" s="48"/>
      <c r="E3112" s="48"/>
      <c r="F3112" s="48"/>
      <c r="G3112" s="48"/>
    </row>
    <row r="3113" spans="1:7">
      <c r="A3113" s="48"/>
      <c r="B3113" s="48"/>
      <c r="C3113" s="48"/>
      <c r="D3113" s="48"/>
      <c r="E3113" s="48"/>
      <c r="F3113" s="48"/>
      <c r="G3113" s="48"/>
    </row>
    <row r="3114" spans="1:7">
      <c r="A3114" s="48"/>
      <c r="B3114" s="48"/>
      <c r="C3114" s="48"/>
      <c r="D3114" s="48"/>
      <c r="E3114" s="48"/>
      <c r="F3114" s="48"/>
      <c r="G3114" s="48"/>
    </row>
    <row r="3115" spans="1:7">
      <c r="A3115" s="48"/>
      <c r="B3115" s="48"/>
      <c r="C3115" s="48"/>
      <c r="D3115" s="48"/>
      <c r="E3115" s="48"/>
      <c r="F3115" s="48"/>
      <c r="G3115" s="48"/>
    </row>
    <row r="3116" spans="1:7">
      <c r="A3116" s="48"/>
      <c r="B3116" s="48"/>
      <c r="C3116" s="48"/>
      <c r="D3116" s="48"/>
      <c r="E3116" s="48"/>
      <c r="F3116" s="48"/>
      <c r="G3116" s="48"/>
    </row>
    <row r="3117" spans="1:7">
      <c r="A3117" s="48"/>
      <c r="B3117" s="48"/>
      <c r="C3117" s="48"/>
      <c r="D3117" s="48"/>
      <c r="E3117" s="48"/>
      <c r="F3117" s="48"/>
      <c r="G3117" s="48"/>
    </row>
    <row r="3118" spans="1:7">
      <c r="A3118" s="48"/>
      <c r="B3118" s="48"/>
      <c r="C3118" s="48"/>
      <c r="D3118" s="48"/>
      <c r="E3118" s="48"/>
      <c r="F3118" s="48"/>
      <c r="G3118" s="48"/>
    </row>
    <row r="3119" spans="1:7">
      <c r="A3119" s="48"/>
      <c r="B3119" s="48"/>
      <c r="C3119" s="48"/>
      <c r="D3119" s="48"/>
      <c r="E3119" s="48"/>
      <c r="F3119" s="48"/>
      <c r="G3119" s="48"/>
    </row>
    <row r="3120" spans="1:7">
      <c r="A3120" s="48"/>
      <c r="B3120" s="48"/>
      <c r="C3120" s="48"/>
      <c r="D3120" s="48"/>
      <c r="E3120" s="48"/>
      <c r="F3120" s="48"/>
      <c r="G3120" s="48"/>
    </row>
    <row r="3121" spans="1:7">
      <c r="A3121" s="48"/>
      <c r="B3121" s="48"/>
      <c r="C3121" s="48"/>
      <c r="D3121" s="48"/>
      <c r="E3121" s="48"/>
      <c r="F3121" s="48"/>
      <c r="G3121" s="48"/>
    </row>
    <row r="3122" spans="1:7">
      <c r="A3122" s="48"/>
      <c r="B3122" s="48"/>
      <c r="C3122" s="48"/>
      <c r="D3122" s="48"/>
      <c r="E3122" s="48"/>
      <c r="F3122" s="48"/>
      <c r="G3122" s="48"/>
    </row>
    <row r="3123" spans="1:7">
      <c r="A3123" s="48"/>
      <c r="B3123" s="48"/>
      <c r="C3123" s="48"/>
      <c r="D3123" s="48"/>
      <c r="E3123" s="48"/>
      <c r="F3123" s="48"/>
      <c r="G3123" s="48"/>
    </row>
    <row r="3124" spans="1:7">
      <c r="A3124" s="48"/>
      <c r="B3124" s="48"/>
      <c r="C3124" s="48"/>
      <c r="D3124" s="48"/>
      <c r="E3124" s="48"/>
      <c r="F3124" s="48"/>
      <c r="G3124" s="48"/>
    </row>
    <row r="3125" spans="1:7">
      <c r="A3125" s="48"/>
      <c r="B3125" s="48"/>
      <c r="C3125" s="48"/>
      <c r="D3125" s="48"/>
      <c r="E3125" s="48"/>
      <c r="F3125" s="48"/>
      <c r="G3125" s="48"/>
    </row>
    <row r="3126" spans="1:7">
      <c r="A3126" s="48"/>
      <c r="B3126" s="48"/>
      <c r="C3126" s="48"/>
      <c r="D3126" s="48"/>
      <c r="E3126" s="48"/>
      <c r="F3126" s="48"/>
      <c r="G3126" s="48"/>
    </row>
    <row r="3127" spans="1:7">
      <c r="A3127" s="48"/>
      <c r="B3127" s="48"/>
      <c r="C3127" s="48"/>
      <c r="D3127" s="48"/>
      <c r="E3127" s="48"/>
      <c r="F3127" s="48"/>
      <c r="G3127" s="48"/>
    </row>
    <row r="3128" spans="1:7">
      <c r="A3128" s="48"/>
      <c r="B3128" s="48"/>
      <c r="C3128" s="48"/>
      <c r="D3128" s="48"/>
      <c r="E3128" s="48"/>
      <c r="F3128" s="48"/>
      <c r="G3128" s="48"/>
    </row>
    <row r="3129" spans="1:7">
      <c r="A3129" s="48"/>
      <c r="B3129" s="48"/>
      <c r="C3129" s="48"/>
      <c r="D3129" s="48"/>
      <c r="E3129" s="48"/>
      <c r="F3129" s="48"/>
      <c r="G3129" s="48"/>
    </row>
    <row r="3130" spans="1:7">
      <c r="A3130" s="48"/>
      <c r="B3130" s="48"/>
      <c r="C3130" s="48"/>
      <c r="D3130" s="48"/>
      <c r="E3130" s="48"/>
      <c r="F3130" s="48"/>
      <c r="G3130" s="48"/>
    </row>
    <row r="3131" spans="1:7">
      <c r="A3131" s="48"/>
      <c r="B3131" s="48"/>
      <c r="C3131" s="48"/>
      <c r="D3131" s="48"/>
      <c r="E3131" s="48"/>
      <c r="F3131" s="48"/>
      <c r="G3131" s="48"/>
    </row>
    <row r="3132" spans="1:7">
      <c r="A3132" s="48"/>
      <c r="B3132" s="48"/>
      <c r="C3132" s="48"/>
      <c r="D3132" s="48"/>
      <c r="E3132" s="48"/>
      <c r="F3132" s="48"/>
      <c r="G3132" s="48"/>
    </row>
    <row r="3133" spans="1:7">
      <c r="A3133" s="48"/>
      <c r="B3133" s="48"/>
      <c r="C3133" s="48"/>
      <c r="D3133" s="48"/>
      <c r="E3133" s="48"/>
      <c r="F3133" s="48"/>
      <c r="G3133" s="48"/>
    </row>
    <row r="3134" spans="1:7">
      <c r="A3134" s="48"/>
      <c r="B3134" s="48"/>
      <c r="C3134" s="48"/>
      <c r="D3134" s="48"/>
      <c r="E3134" s="48"/>
      <c r="F3134" s="48"/>
      <c r="G3134" s="48"/>
    </row>
    <row r="3135" spans="1:7">
      <c r="A3135" s="48"/>
      <c r="B3135" s="48"/>
      <c r="C3135" s="48"/>
      <c r="D3135" s="48"/>
      <c r="E3135" s="48"/>
      <c r="F3135" s="48"/>
      <c r="G3135" s="48"/>
    </row>
    <row r="3136" spans="1:7">
      <c r="A3136" s="48"/>
      <c r="B3136" s="48"/>
      <c r="C3136" s="48"/>
      <c r="D3136" s="48"/>
      <c r="E3136" s="48"/>
      <c r="F3136" s="48"/>
      <c r="G3136" s="48"/>
    </row>
    <row r="3137" spans="1:7">
      <c r="A3137" s="48"/>
      <c r="B3137" s="48"/>
      <c r="C3137" s="48"/>
      <c r="D3137" s="48"/>
      <c r="E3137" s="48"/>
      <c r="F3137" s="48"/>
      <c r="G3137" s="48"/>
    </row>
    <row r="3138" spans="1:7">
      <c r="A3138" s="48"/>
      <c r="B3138" s="48"/>
      <c r="C3138" s="48"/>
      <c r="D3138" s="48"/>
      <c r="E3138" s="48"/>
      <c r="F3138" s="48"/>
      <c r="G3138" s="48"/>
    </row>
    <row r="3139" spans="1:7">
      <c r="A3139" s="48"/>
      <c r="B3139" s="48"/>
      <c r="C3139" s="48"/>
      <c r="D3139" s="48"/>
      <c r="E3139" s="48"/>
      <c r="F3139" s="48"/>
      <c r="G3139" s="48"/>
    </row>
    <row r="3140" spans="1:7">
      <c r="A3140" s="48"/>
      <c r="B3140" s="48"/>
      <c r="C3140" s="48"/>
      <c r="D3140" s="48"/>
      <c r="E3140" s="48"/>
      <c r="F3140" s="48"/>
      <c r="G3140" s="48"/>
    </row>
    <row r="3141" spans="1:7">
      <c r="A3141" s="48"/>
      <c r="B3141" s="48"/>
      <c r="C3141" s="48"/>
      <c r="D3141" s="48"/>
      <c r="E3141" s="48"/>
      <c r="F3141" s="48"/>
      <c r="G3141" s="48"/>
    </row>
    <row r="3142" spans="1:7">
      <c r="A3142" s="48"/>
      <c r="B3142" s="48"/>
      <c r="C3142" s="48"/>
      <c r="D3142" s="48"/>
      <c r="E3142" s="48"/>
      <c r="F3142" s="48"/>
      <c r="G3142" s="48"/>
    </row>
    <row r="3143" spans="1:7">
      <c r="A3143" s="48"/>
      <c r="B3143" s="48"/>
      <c r="C3143" s="48"/>
      <c r="D3143" s="48"/>
      <c r="E3143" s="48"/>
      <c r="F3143" s="48"/>
      <c r="G3143" s="48"/>
    </row>
    <row r="3144" spans="1:7">
      <c r="A3144" s="48"/>
      <c r="B3144" s="48"/>
      <c r="C3144" s="48"/>
      <c r="D3144" s="48"/>
      <c r="E3144" s="48"/>
      <c r="F3144" s="48"/>
      <c r="G3144" s="48"/>
    </row>
    <row r="3145" spans="1:7">
      <c r="A3145" s="48"/>
      <c r="B3145" s="48"/>
      <c r="C3145" s="48"/>
      <c r="D3145" s="48"/>
      <c r="E3145" s="48"/>
      <c r="F3145" s="48"/>
      <c r="G3145" s="48"/>
    </row>
    <row r="3146" spans="1:7">
      <c r="A3146" s="48"/>
      <c r="B3146" s="48"/>
      <c r="C3146" s="48"/>
      <c r="D3146" s="48"/>
      <c r="E3146" s="48"/>
      <c r="F3146" s="48"/>
      <c r="G3146" s="48"/>
    </row>
    <row r="3147" spans="1:7">
      <c r="A3147" s="48"/>
      <c r="B3147" s="48"/>
      <c r="C3147" s="48"/>
      <c r="D3147" s="48"/>
      <c r="E3147" s="48"/>
      <c r="F3147" s="48"/>
      <c r="G3147" s="48"/>
    </row>
    <row r="3148" spans="1:7">
      <c r="A3148" s="48"/>
      <c r="B3148" s="48"/>
      <c r="C3148" s="48"/>
      <c r="D3148" s="48"/>
      <c r="E3148" s="48"/>
      <c r="F3148" s="48"/>
      <c r="G3148" s="48"/>
    </row>
    <row r="3149" spans="1:7">
      <c r="A3149" s="48"/>
      <c r="B3149" s="48"/>
      <c r="C3149" s="48"/>
      <c r="D3149" s="48"/>
      <c r="E3149" s="48"/>
      <c r="F3149" s="48"/>
      <c r="G3149" s="48"/>
    </row>
    <row r="3150" spans="1:7">
      <c r="A3150" s="48"/>
      <c r="B3150" s="48"/>
      <c r="C3150" s="48"/>
      <c r="D3150" s="48"/>
      <c r="E3150" s="48"/>
      <c r="F3150" s="48"/>
      <c r="G3150" s="48"/>
    </row>
    <row r="3151" spans="1:7">
      <c r="A3151" s="48"/>
      <c r="B3151" s="48"/>
      <c r="C3151" s="48"/>
      <c r="D3151" s="48"/>
      <c r="E3151" s="48"/>
      <c r="F3151" s="48"/>
      <c r="G3151" s="48"/>
    </row>
    <row r="3152" spans="1:7">
      <c r="A3152" s="48"/>
      <c r="B3152" s="48"/>
      <c r="C3152" s="48"/>
      <c r="D3152" s="48"/>
      <c r="E3152" s="48"/>
      <c r="F3152" s="48"/>
      <c r="G3152" s="48"/>
    </row>
    <row r="3153" spans="1:7">
      <c r="A3153" s="48"/>
      <c r="B3153" s="48"/>
      <c r="C3153" s="48"/>
      <c r="D3153" s="48"/>
      <c r="E3153" s="48"/>
      <c r="F3153" s="48"/>
      <c r="G3153" s="48"/>
    </row>
    <row r="3154" spans="1:7">
      <c r="A3154" s="48"/>
      <c r="B3154" s="48"/>
      <c r="C3154" s="48"/>
      <c r="D3154" s="48"/>
      <c r="E3154" s="48"/>
      <c r="F3154" s="48"/>
      <c r="G3154" s="48"/>
    </row>
    <row r="3155" spans="1:7">
      <c r="A3155" s="48"/>
      <c r="B3155" s="48"/>
      <c r="C3155" s="48"/>
      <c r="D3155" s="48"/>
      <c r="E3155" s="48"/>
      <c r="F3155" s="48"/>
      <c r="G3155" s="48"/>
    </row>
    <row r="3156" spans="1:7">
      <c r="A3156" s="48"/>
      <c r="B3156" s="48"/>
      <c r="C3156" s="48"/>
      <c r="D3156" s="48"/>
      <c r="E3156" s="48"/>
      <c r="F3156" s="48"/>
      <c r="G3156" s="48"/>
    </row>
    <row r="3157" spans="1:7">
      <c r="A3157" s="48"/>
      <c r="B3157" s="48"/>
      <c r="C3157" s="48"/>
      <c r="D3157" s="48"/>
      <c r="E3157" s="48"/>
      <c r="F3157" s="48"/>
      <c r="G3157" s="48"/>
    </row>
    <row r="3158" spans="1:7">
      <c r="A3158" s="48"/>
      <c r="B3158" s="48"/>
      <c r="C3158" s="48"/>
      <c r="D3158" s="48"/>
      <c r="E3158" s="48"/>
      <c r="F3158" s="48"/>
      <c r="G3158" s="48"/>
    </row>
    <row r="3159" spans="1:7">
      <c r="A3159" s="48"/>
      <c r="B3159" s="48"/>
      <c r="C3159" s="48"/>
      <c r="D3159" s="48"/>
      <c r="E3159" s="48"/>
      <c r="F3159" s="48"/>
      <c r="G3159" s="48"/>
    </row>
    <row r="3160" spans="1:7">
      <c r="A3160" s="48"/>
      <c r="B3160" s="48"/>
      <c r="C3160" s="48"/>
      <c r="D3160" s="48"/>
      <c r="E3160" s="48"/>
      <c r="F3160" s="48"/>
      <c r="G3160" s="48"/>
    </row>
    <row r="3161" spans="1:7">
      <c r="A3161" s="48"/>
      <c r="B3161" s="48"/>
      <c r="C3161" s="48"/>
      <c r="D3161" s="48"/>
      <c r="E3161" s="48"/>
      <c r="F3161" s="48"/>
      <c r="G3161" s="48"/>
    </row>
    <row r="3162" spans="1:7">
      <c r="A3162" s="48"/>
      <c r="B3162" s="48"/>
      <c r="C3162" s="48"/>
      <c r="D3162" s="48"/>
      <c r="E3162" s="48"/>
      <c r="F3162" s="48"/>
      <c r="G3162" s="48"/>
    </row>
    <row r="3163" spans="1:7">
      <c r="A3163" s="48"/>
      <c r="B3163" s="48"/>
      <c r="C3163" s="48"/>
      <c r="D3163" s="48"/>
      <c r="E3163" s="48"/>
      <c r="F3163" s="48"/>
      <c r="G3163" s="48"/>
    </row>
    <row r="3164" spans="1:7">
      <c r="A3164" s="48"/>
      <c r="B3164" s="48"/>
      <c r="C3164" s="48"/>
      <c r="D3164" s="48"/>
      <c r="E3164" s="48"/>
      <c r="F3164" s="48"/>
      <c r="G3164" s="48"/>
    </row>
    <row r="3165" spans="1:7">
      <c r="A3165" s="48"/>
      <c r="B3165" s="48"/>
      <c r="C3165" s="48"/>
      <c r="D3165" s="48"/>
      <c r="E3165" s="48"/>
      <c r="F3165" s="48"/>
      <c r="G3165" s="48"/>
    </row>
    <row r="3166" spans="1:7">
      <c r="A3166" s="48"/>
      <c r="B3166" s="48"/>
      <c r="C3166" s="48"/>
      <c r="D3166" s="48"/>
      <c r="E3166" s="48"/>
      <c r="F3166" s="48"/>
      <c r="G3166" s="48"/>
    </row>
    <row r="3167" spans="1:7">
      <c r="A3167" s="48"/>
      <c r="B3167" s="48"/>
      <c r="C3167" s="48"/>
      <c r="D3167" s="48"/>
      <c r="E3167" s="48"/>
      <c r="F3167" s="48"/>
      <c r="G3167" s="48"/>
    </row>
    <row r="3168" spans="1:7">
      <c r="A3168" s="48"/>
      <c r="B3168" s="48"/>
      <c r="C3168" s="48"/>
      <c r="D3168" s="48"/>
      <c r="E3168" s="48"/>
      <c r="F3168" s="48"/>
      <c r="G3168" s="48"/>
    </row>
    <row r="3169" spans="1:7">
      <c r="A3169" s="48"/>
      <c r="B3169" s="48"/>
      <c r="C3169" s="48"/>
      <c r="D3169" s="48"/>
      <c r="E3169" s="48"/>
      <c r="F3169" s="48"/>
      <c r="G3169" s="48"/>
    </row>
    <row r="3170" spans="1:7">
      <c r="A3170" s="48"/>
      <c r="B3170" s="48"/>
      <c r="C3170" s="48"/>
      <c r="D3170" s="48"/>
      <c r="E3170" s="48"/>
      <c r="F3170" s="48"/>
      <c r="G3170" s="48"/>
    </row>
    <row r="3171" spans="1:7">
      <c r="A3171" s="48"/>
      <c r="B3171" s="48"/>
      <c r="C3171" s="48"/>
      <c r="D3171" s="48"/>
      <c r="E3171" s="48"/>
      <c r="F3171" s="48"/>
      <c r="G3171" s="48"/>
    </row>
    <row r="3172" spans="1:7">
      <c r="A3172" s="48"/>
      <c r="B3172" s="48"/>
      <c r="C3172" s="48"/>
      <c r="D3172" s="48"/>
      <c r="E3172" s="48"/>
      <c r="F3172" s="48"/>
      <c r="G3172" s="48"/>
    </row>
    <row r="3173" spans="1:7">
      <c r="A3173" s="48"/>
      <c r="B3173" s="48"/>
      <c r="C3173" s="48"/>
      <c r="D3173" s="48"/>
      <c r="E3173" s="48"/>
      <c r="F3173" s="48"/>
      <c r="G3173" s="48"/>
    </row>
    <row r="3174" spans="1:7">
      <c r="A3174" s="48"/>
      <c r="B3174" s="48"/>
      <c r="C3174" s="48"/>
      <c r="D3174" s="48"/>
      <c r="E3174" s="48"/>
      <c r="F3174" s="48"/>
      <c r="G3174" s="48"/>
    </row>
    <row r="3175" spans="1:7">
      <c r="A3175" s="48"/>
      <c r="B3175" s="48"/>
      <c r="C3175" s="48"/>
      <c r="D3175" s="48"/>
      <c r="E3175" s="48"/>
      <c r="F3175" s="48"/>
      <c r="G3175" s="48"/>
    </row>
    <row r="3176" spans="1:7">
      <c r="A3176" s="48"/>
      <c r="B3176" s="48"/>
      <c r="C3176" s="48"/>
      <c r="D3176" s="48"/>
      <c r="E3176" s="48"/>
      <c r="F3176" s="48"/>
      <c r="G3176" s="48"/>
    </row>
    <row r="3177" spans="1:7">
      <c r="A3177" s="48"/>
      <c r="B3177" s="48"/>
      <c r="C3177" s="48"/>
      <c r="D3177" s="48"/>
      <c r="E3177" s="48"/>
      <c r="F3177" s="48"/>
      <c r="G3177" s="48"/>
    </row>
    <row r="3178" spans="1:7">
      <c r="A3178" s="48"/>
      <c r="B3178" s="48"/>
      <c r="C3178" s="48"/>
      <c r="D3178" s="48"/>
      <c r="E3178" s="48"/>
      <c r="F3178" s="48"/>
      <c r="G3178" s="48"/>
    </row>
    <row r="3179" spans="1:7">
      <c r="A3179" s="48"/>
      <c r="B3179" s="48"/>
      <c r="C3179" s="48"/>
      <c r="D3179" s="48"/>
      <c r="E3179" s="48"/>
      <c r="F3179" s="48"/>
      <c r="G3179" s="48"/>
    </row>
    <row r="3180" spans="1:7">
      <c r="A3180" s="48"/>
      <c r="B3180" s="48"/>
      <c r="C3180" s="48"/>
      <c r="D3180" s="48"/>
      <c r="E3180" s="48"/>
      <c r="F3180" s="48"/>
      <c r="G3180" s="48"/>
    </row>
    <row r="3181" spans="1:7">
      <c r="A3181" s="48"/>
      <c r="B3181" s="48"/>
      <c r="C3181" s="48"/>
      <c r="D3181" s="48"/>
      <c r="E3181" s="48"/>
      <c r="F3181" s="48"/>
      <c r="G3181" s="48"/>
    </row>
    <row r="3182" spans="1:7">
      <c r="A3182" s="48"/>
      <c r="B3182" s="48"/>
      <c r="C3182" s="48"/>
      <c r="D3182" s="48"/>
      <c r="E3182" s="48"/>
      <c r="F3182" s="48"/>
      <c r="G3182" s="48"/>
    </row>
    <row r="3183" spans="1:7">
      <c r="A3183" s="48"/>
      <c r="B3183" s="48"/>
      <c r="C3183" s="48"/>
      <c r="D3183" s="48"/>
      <c r="E3183" s="48"/>
      <c r="F3183" s="48"/>
      <c r="G3183" s="48"/>
    </row>
    <row r="3184" spans="1:7">
      <c r="A3184" s="48"/>
      <c r="B3184" s="48"/>
      <c r="C3184" s="48"/>
      <c r="D3184" s="48"/>
      <c r="E3184" s="48"/>
      <c r="F3184" s="48"/>
      <c r="G3184" s="48"/>
    </row>
    <row r="3185" spans="1:7">
      <c r="A3185" s="48"/>
      <c r="B3185" s="48"/>
      <c r="C3185" s="48"/>
      <c r="D3185" s="48"/>
      <c r="E3185" s="48"/>
      <c r="F3185" s="48"/>
      <c r="G3185" s="48"/>
    </row>
    <row r="3186" spans="1:7">
      <c r="A3186" s="48"/>
      <c r="B3186" s="48"/>
      <c r="C3186" s="48"/>
      <c r="D3186" s="48"/>
      <c r="E3186" s="48"/>
      <c r="F3186" s="48"/>
      <c r="G3186" s="48"/>
    </row>
    <row r="3187" spans="1:7">
      <c r="A3187" s="48"/>
      <c r="B3187" s="48"/>
      <c r="C3187" s="48"/>
      <c r="D3187" s="48"/>
      <c r="E3187" s="48"/>
      <c r="F3187" s="48"/>
      <c r="G3187" s="48"/>
    </row>
    <row r="3188" spans="1:7">
      <c r="A3188" s="48"/>
      <c r="B3188" s="48"/>
      <c r="C3188" s="48"/>
      <c r="D3188" s="48"/>
      <c r="E3188" s="48"/>
      <c r="F3188" s="48"/>
      <c r="G3188" s="48"/>
    </row>
    <row r="3189" spans="1:7">
      <c r="A3189" s="48"/>
      <c r="B3189" s="48"/>
      <c r="C3189" s="48"/>
      <c r="D3189" s="48"/>
      <c r="E3189" s="48"/>
      <c r="F3189" s="48"/>
      <c r="G3189" s="48"/>
    </row>
    <row r="3190" spans="1:7">
      <c r="A3190" s="48"/>
      <c r="B3190" s="48"/>
      <c r="C3190" s="48"/>
      <c r="D3190" s="48"/>
      <c r="E3190" s="48"/>
      <c r="F3190" s="48"/>
      <c r="G3190" s="48"/>
    </row>
    <row r="3191" spans="1:7">
      <c r="A3191" s="48"/>
      <c r="B3191" s="48"/>
      <c r="C3191" s="48"/>
      <c r="D3191" s="48"/>
      <c r="E3191" s="48"/>
      <c r="F3191" s="48"/>
      <c r="G3191" s="48"/>
    </row>
    <row r="3192" spans="1:7">
      <c r="A3192" s="48"/>
      <c r="B3192" s="48"/>
      <c r="C3192" s="48"/>
      <c r="D3192" s="48"/>
      <c r="E3192" s="48"/>
      <c r="F3192" s="48"/>
      <c r="G3192" s="48"/>
    </row>
    <row r="3193" spans="1:7">
      <c r="A3193" s="48"/>
      <c r="B3193" s="48"/>
      <c r="C3193" s="48"/>
      <c r="D3193" s="48"/>
      <c r="E3193" s="48"/>
      <c r="F3193" s="48"/>
      <c r="G3193" s="48"/>
    </row>
    <row r="3194" spans="1:7">
      <c r="A3194" s="48"/>
      <c r="B3194" s="48"/>
      <c r="C3194" s="48"/>
      <c r="D3194" s="48"/>
      <c r="E3194" s="48"/>
      <c r="F3194" s="48"/>
      <c r="G3194" s="48"/>
    </row>
    <row r="3195" spans="1:7">
      <c r="A3195" s="48"/>
      <c r="B3195" s="48"/>
      <c r="C3195" s="48"/>
      <c r="D3195" s="48"/>
      <c r="E3195" s="48"/>
      <c r="F3195" s="48"/>
      <c r="G3195" s="48"/>
    </row>
    <row r="3196" spans="1:7">
      <c r="A3196" s="48"/>
      <c r="B3196" s="48"/>
      <c r="C3196" s="48"/>
      <c r="D3196" s="48"/>
      <c r="E3196" s="48"/>
      <c r="F3196" s="48"/>
      <c r="G3196" s="48"/>
    </row>
    <row r="3197" spans="1:7">
      <c r="A3197" s="48"/>
      <c r="B3197" s="48"/>
      <c r="C3197" s="48"/>
      <c r="D3197" s="48"/>
      <c r="E3197" s="48"/>
      <c r="F3197" s="48"/>
      <c r="G3197" s="48"/>
    </row>
    <row r="3198" spans="1:7">
      <c r="A3198" s="48"/>
      <c r="B3198" s="48"/>
      <c r="C3198" s="48"/>
      <c r="D3198" s="48"/>
      <c r="E3198" s="48"/>
      <c r="F3198" s="48"/>
      <c r="G3198" s="48"/>
    </row>
    <row r="3199" spans="1:7">
      <c r="A3199" s="48"/>
      <c r="B3199" s="48"/>
      <c r="C3199" s="48"/>
      <c r="D3199" s="48"/>
      <c r="E3199" s="48"/>
      <c r="F3199" s="48"/>
      <c r="G3199" s="48"/>
    </row>
    <row r="3200" spans="1:7">
      <c r="A3200" s="48"/>
      <c r="B3200" s="48"/>
      <c r="C3200" s="48"/>
      <c r="D3200" s="48"/>
      <c r="E3200" s="48"/>
      <c r="F3200" s="48"/>
      <c r="G3200" s="48"/>
    </row>
    <row r="3201" spans="1:7">
      <c r="A3201" s="48"/>
      <c r="B3201" s="48"/>
      <c r="C3201" s="48"/>
      <c r="D3201" s="48"/>
      <c r="E3201" s="48"/>
      <c r="F3201" s="48"/>
      <c r="G3201" s="48"/>
    </row>
    <row r="3202" spans="1:7">
      <c r="A3202" s="48"/>
      <c r="B3202" s="48"/>
      <c r="C3202" s="48"/>
      <c r="D3202" s="48"/>
      <c r="E3202" s="48"/>
      <c r="F3202" s="48"/>
      <c r="G3202" s="48"/>
    </row>
    <row r="3203" spans="1:7">
      <c r="A3203" s="48"/>
      <c r="B3203" s="48"/>
      <c r="C3203" s="48"/>
      <c r="D3203" s="48"/>
      <c r="E3203" s="48"/>
      <c r="F3203" s="48"/>
      <c r="G3203" s="48"/>
    </row>
    <row r="3204" spans="1:7">
      <c r="A3204" s="48"/>
      <c r="B3204" s="48"/>
      <c r="C3204" s="48"/>
      <c r="D3204" s="48"/>
      <c r="E3204" s="48"/>
      <c r="F3204" s="48"/>
      <c r="G3204" s="48"/>
    </row>
    <row r="3205" spans="1:7">
      <c r="A3205" s="48"/>
      <c r="B3205" s="48"/>
      <c r="C3205" s="48"/>
      <c r="D3205" s="48"/>
      <c r="E3205" s="48"/>
      <c r="F3205" s="48"/>
      <c r="G3205" s="48"/>
    </row>
    <row r="3206" spans="1:7">
      <c r="A3206" s="48"/>
      <c r="B3206" s="48"/>
      <c r="C3206" s="48"/>
      <c r="D3206" s="48"/>
      <c r="E3206" s="48"/>
      <c r="F3206" s="48"/>
      <c r="G3206" s="48"/>
    </row>
    <row r="3207" spans="1:7">
      <c r="A3207" s="48"/>
      <c r="B3207" s="48"/>
      <c r="C3207" s="48"/>
      <c r="D3207" s="48"/>
      <c r="E3207" s="48"/>
      <c r="F3207" s="48"/>
      <c r="G3207" s="48"/>
    </row>
    <row r="3208" spans="1:7">
      <c r="A3208" s="48"/>
      <c r="B3208" s="48"/>
      <c r="C3208" s="48"/>
      <c r="D3208" s="48"/>
      <c r="E3208" s="48"/>
      <c r="F3208" s="48"/>
      <c r="G3208" s="48"/>
    </row>
    <row r="3209" spans="1:7">
      <c r="A3209" s="48"/>
      <c r="B3209" s="48"/>
      <c r="C3209" s="48"/>
      <c r="D3209" s="48"/>
      <c r="E3209" s="48"/>
      <c r="F3209" s="48"/>
      <c r="G3209" s="48"/>
    </row>
    <row r="3210" spans="1:7">
      <c r="A3210" s="48"/>
      <c r="B3210" s="48"/>
      <c r="C3210" s="48"/>
      <c r="D3210" s="48"/>
      <c r="E3210" s="48"/>
      <c r="F3210" s="48"/>
      <c r="G3210" s="48"/>
    </row>
    <row r="3211" spans="1:7">
      <c r="A3211" s="48"/>
      <c r="B3211" s="48"/>
      <c r="C3211" s="48"/>
      <c r="D3211" s="48"/>
      <c r="E3211" s="48"/>
      <c r="F3211" s="48"/>
      <c r="G3211" s="48"/>
    </row>
    <row r="3212" spans="1:7">
      <c r="A3212" s="48"/>
      <c r="B3212" s="48"/>
      <c r="C3212" s="48"/>
      <c r="D3212" s="48"/>
      <c r="E3212" s="48"/>
      <c r="F3212" s="48"/>
      <c r="G3212" s="48"/>
    </row>
    <row r="3213" spans="1:7">
      <c r="A3213" s="48"/>
      <c r="B3213" s="48"/>
      <c r="C3213" s="48"/>
      <c r="D3213" s="48"/>
      <c r="E3213" s="48"/>
      <c r="F3213" s="48"/>
      <c r="G3213" s="48"/>
    </row>
    <row r="3214" spans="1:7">
      <c r="A3214" s="48"/>
      <c r="B3214" s="48"/>
      <c r="C3214" s="48"/>
      <c r="D3214" s="48"/>
      <c r="E3214" s="48"/>
      <c r="F3214" s="48"/>
      <c r="G3214" s="48"/>
    </row>
    <row r="3215" spans="1:7">
      <c r="A3215" s="48"/>
      <c r="B3215" s="48"/>
      <c r="C3215" s="48"/>
      <c r="D3215" s="48"/>
      <c r="E3215" s="48"/>
      <c r="F3215" s="48"/>
      <c r="G3215" s="48"/>
    </row>
    <row r="3216" spans="1:7">
      <c r="A3216" s="48"/>
      <c r="B3216" s="48"/>
      <c r="C3216" s="48"/>
      <c r="D3216" s="48"/>
      <c r="E3216" s="48"/>
      <c r="F3216" s="48"/>
      <c r="G3216" s="48"/>
    </row>
    <row r="3217" spans="1:7">
      <c r="A3217" s="48"/>
      <c r="B3217" s="48"/>
      <c r="C3217" s="48"/>
      <c r="D3217" s="48"/>
      <c r="E3217" s="48"/>
      <c r="F3217" s="48"/>
      <c r="G3217" s="48"/>
    </row>
    <row r="3218" spans="1:7">
      <c r="A3218" s="48"/>
      <c r="B3218" s="48"/>
      <c r="C3218" s="48"/>
      <c r="D3218" s="48"/>
      <c r="E3218" s="48"/>
      <c r="F3218" s="48"/>
      <c r="G3218" s="48"/>
    </row>
    <row r="3219" spans="1:7">
      <c r="A3219" s="48"/>
      <c r="B3219" s="48"/>
      <c r="C3219" s="48"/>
      <c r="D3219" s="48"/>
      <c r="E3219" s="48"/>
      <c r="F3219" s="48"/>
      <c r="G3219" s="48"/>
    </row>
    <row r="3220" spans="1:7">
      <c r="A3220" s="48"/>
      <c r="B3220" s="48"/>
      <c r="C3220" s="48"/>
      <c r="D3220" s="48"/>
      <c r="E3220" s="48"/>
      <c r="F3220" s="48"/>
      <c r="G3220" s="48"/>
    </row>
    <row r="3221" spans="1:7">
      <c r="A3221" s="48"/>
      <c r="B3221" s="48"/>
      <c r="C3221" s="48"/>
      <c r="D3221" s="48"/>
      <c r="E3221" s="48"/>
      <c r="F3221" s="48"/>
      <c r="G3221" s="48"/>
    </row>
    <row r="3222" spans="1:7">
      <c r="A3222" s="48"/>
      <c r="B3222" s="48"/>
      <c r="C3222" s="48"/>
      <c r="D3222" s="48"/>
      <c r="E3222" s="48"/>
      <c r="F3222" s="48"/>
      <c r="G3222" s="48"/>
    </row>
    <row r="3223" spans="1:7">
      <c r="A3223" s="48"/>
      <c r="B3223" s="48"/>
      <c r="C3223" s="48"/>
      <c r="D3223" s="48"/>
      <c r="E3223" s="48"/>
      <c r="F3223" s="48"/>
      <c r="G3223" s="48"/>
    </row>
    <row r="3224" spans="1:7">
      <c r="A3224" s="48"/>
      <c r="B3224" s="48"/>
      <c r="C3224" s="48"/>
      <c r="D3224" s="48"/>
      <c r="E3224" s="48"/>
      <c r="F3224" s="48"/>
      <c r="G3224" s="48"/>
    </row>
    <row r="3225" spans="1:7">
      <c r="A3225" s="48"/>
      <c r="B3225" s="48"/>
      <c r="C3225" s="48"/>
      <c r="D3225" s="48"/>
      <c r="E3225" s="48"/>
      <c r="F3225" s="48"/>
      <c r="G3225" s="48"/>
    </row>
    <row r="3226" spans="1:7">
      <c r="A3226" s="48"/>
      <c r="B3226" s="48"/>
      <c r="C3226" s="48"/>
      <c r="D3226" s="48"/>
      <c r="E3226" s="48"/>
      <c r="F3226" s="48"/>
      <c r="G3226" s="48"/>
    </row>
    <row r="3227" spans="1:7">
      <c r="A3227" s="48"/>
      <c r="B3227" s="48"/>
      <c r="C3227" s="48"/>
      <c r="D3227" s="48"/>
      <c r="E3227" s="48"/>
      <c r="F3227" s="48"/>
      <c r="G3227" s="48"/>
    </row>
    <row r="3228" spans="1:7">
      <c r="A3228" s="48"/>
      <c r="B3228" s="48"/>
      <c r="C3228" s="48"/>
      <c r="D3228" s="48"/>
      <c r="E3228" s="48"/>
      <c r="F3228" s="48"/>
      <c r="G3228" s="48"/>
    </row>
    <row r="3229" spans="1:7">
      <c r="A3229" s="48"/>
      <c r="B3229" s="48"/>
      <c r="C3229" s="48"/>
      <c r="D3229" s="48"/>
      <c r="E3229" s="48"/>
      <c r="F3229" s="48"/>
      <c r="G3229" s="48"/>
    </row>
    <row r="3230" spans="1:7">
      <c r="A3230" s="48"/>
      <c r="B3230" s="48"/>
      <c r="C3230" s="48"/>
      <c r="D3230" s="48"/>
      <c r="E3230" s="48"/>
      <c r="F3230" s="48"/>
      <c r="G3230" s="48"/>
    </row>
    <row r="3231" spans="1:7">
      <c r="A3231" s="48"/>
      <c r="B3231" s="48"/>
      <c r="C3231" s="48"/>
      <c r="D3231" s="48"/>
      <c r="E3231" s="48"/>
      <c r="F3231" s="48"/>
      <c r="G3231" s="48"/>
    </row>
    <row r="3232" spans="1:7">
      <c r="A3232" s="48"/>
      <c r="B3232" s="48"/>
      <c r="C3232" s="48"/>
      <c r="D3232" s="48"/>
      <c r="E3232" s="48"/>
      <c r="F3232" s="48"/>
      <c r="G3232" s="48"/>
    </row>
    <row r="3233" spans="1:7">
      <c r="A3233" s="48"/>
      <c r="B3233" s="48"/>
      <c r="C3233" s="48"/>
      <c r="D3233" s="48"/>
      <c r="E3233" s="48"/>
      <c r="F3233" s="48"/>
      <c r="G3233" s="48"/>
    </row>
    <row r="3234" spans="1:7">
      <c r="A3234" s="48"/>
      <c r="B3234" s="48"/>
      <c r="C3234" s="48"/>
      <c r="D3234" s="48"/>
      <c r="E3234" s="48"/>
      <c r="F3234" s="48"/>
      <c r="G3234" s="48"/>
    </row>
    <row r="3235" spans="1:7">
      <c r="A3235" s="48"/>
      <c r="B3235" s="48"/>
      <c r="C3235" s="48"/>
      <c r="D3235" s="48"/>
      <c r="E3235" s="48"/>
      <c r="F3235" s="48"/>
      <c r="G3235" s="48"/>
    </row>
    <row r="3236" spans="1:7">
      <c r="A3236" s="48"/>
      <c r="B3236" s="48"/>
      <c r="C3236" s="48"/>
      <c r="D3236" s="48"/>
      <c r="E3236" s="48"/>
      <c r="F3236" s="48"/>
      <c r="G3236" s="48"/>
    </row>
    <row r="3237" spans="1:7">
      <c r="A3237" s="48"/>
      <c r="B3237" s="48"/>
      <c r="C3237" s="48"/>
      <c r="D3237" s="48"/>
      <c r="E3237" s="48"/>
      <c r="F3237" s="48"/>
      <c r="G3237" s="48"/>
    </row>
    <row r="3238" spans="1:7">
      <c r="A3238" s="48"/>
      <c r="B3238" s="48"/>
      <c r="C3238" s="48"/>
      <c r="D3238" s="48"/>
      <c r="E3238" s="48"/>
      <c r="F3238" s="48"/>
      <c r="G3238" s="48"/>
    </row>
    <row r="3239" spans="1:7">
      <c r="A3239" s="48"/>
      <c r="B3239" s="48"/>
      <c r="C3239" s="48"/>
      <c r="D3239" s="48"/>
      <c r="E3239" s="48"/>
      <c r="F3239" s="48"/>
      <c r="G3239" s="48"/>
    </row>
    <row r="3240" spans="1:7">
      <c r="A3240" s="48"/>
      <c r="B3240" s="48"/>
      <c r="C3240" s="48"/>
      <c r="D3240" s="48"/>
      <c r="E3240" s="48"/>
      <c r="F3240" s="48"/>
      <c r="G3240" s="48"/>
    </row>
    <row r="3241" spans="1:7">
      <c r="A3241" s="48"/>
      <c r="B3241" s="48"/>
      <c r="C3241" s="48"/>
      <c r="D3241" s="48"/>
      <c r="E3241" s="48"/>
      <c r="F3241" s="48"/>
      <c r="G3241" s="48"/>
    </row>
    <row r="3242" spans="1:7">
      <c r="A3242" s="48"/>
      <c r="B3242" s="48"/>
      <c r="C3242" s="48"/>
      <c r="D3242" s="48"/>
      <c r="E3242" s="48"/>
      <c r="F3242" s="48"/>
      <c r="G3242" s="48"/>
    </row>
    <row r="3243" spans="1:7">
      <c r="A3243" s="48"/>
      <c r="B3243" s="48"/>
      <c r="C3243" s="48"/>
      <c r="D3243" s="48"/>
      <c r="E3243" s="48"/>
      <c r="F3243" s="48"/>
      <c r="G3243" s="48"/>
    </row>
    <row r="3244" spans="1:7">
      <c r="A3244" s="48"/>
      <c r="B3244" s="48"/>
      <c r="C3244" s="48"/>
      <c r="D3244" s="48"/>
      <c r="E3244" s="48"/>
      <c r="F3244" s="48"/>
      <c r="G3244" s="48"/>
    </row>
    <row r="3245" spans="1:7">
      <c r="A3245" s="48"/>
      <c r="B3245" s="48"/>
      <c r="C3245" s="48"/>
      <c r="D3245" s="48"/>
      <c r="E3245" s="48"/>
      <c r="F3245" s="48"/>
      <c r="G3245" s="48"/>
    </row>
    <row r="3246" spans="1:7">
      <c r="A3246" s="48"/>
      <c r="B3246" s="48"/>
      <c r="C3246" s="48"/>
      <c r="D3246" s="48"/>
      <c r="E3246" s="48"/>
      <c r="F3246" s="48"/>
      <c r="G3246" s="48"/>
    </row>
    <row r="3247" spans="1:7">
      <c r="A3247" s="48"/>
      <c r="B3247" s="48"/>
      <c r="C3247" s="48"/>
      <c r="D3247" s="48"/>
      <c r="E3247" s="48"/>
      <c r="F3247" s="48"/>
      <c r="G3247" s="48"/>
    </row>
    <row r="3248" spans="1:7">
      <c r="A3248" s="48"/>
      <c r="B3248" s="48"/>
      <c r="C3248" s="48"/>
      <c r="D3248" s="48"/>
      <c r="E3248" s="48"/>
      <c r="F3248" s="48"/>
      <c r="G3248" s="48"/>
    </row>
    <row r="3249" spans="1:7">
      <c r="A3249" s="48"/>
      <c r="B3249" s="48"/>
      <c r="C3249" s="48"/>
      <c r="D3249" s="48"/>
      <c r="E3249" s="48"/>
      <c r="F3249" s="48"/>
      <c r="G3249" s="48"/>
    </row>
    <row r="3250" spans="1:7">
      <c r="A3250" s="48"/>
      <c r="B3250" s="48"/>
      <c r="C3250" s="48"/>
      <c r="D3250" s="48"/>
      <c r="E3250" s="48"/>
      <c r="F3250" s="48"/>
      <c r="G3250" s="48"/>
    </row>
    <row r="3251" spans="1:7">
      <c r="A3251" s="48"/>
      <c r="B3251" s="48"/>
      <c r="C3251" s="48"/>
      <c r="D3251" s="48"/>
      <c r="E3251" s="48"/>
      <c r="F3251" s="48"/>
      <c r="G3251" s="48"/>
    </row>
    <row r="3252" spans="1:7">
      <c r="A3252" s="48"/>
      <c r="B3252" s="48"/>
      <c r="C3252" s="48"/>
      <c r="D3252" s="48"/>
      <c r="E3252" s="48"/>
      <c r="F3252" s="48"/>
      <c r="G3252" s="48"/>
    </row>
    <row r="3253" spans="1:7">
      <c r="A3253" s="48"/>
      <c r="B3253" s="48"/>
      <c r="C3253" s="48"/>
      <c r="D3253" s="48"/>
      <c r="E3253" s="48"/>
      <c r="F3253" s="48"/>
      <c r="G3253" s="48"/>
    </row>
    <row r="3254" spans="1:7">
      <c r="A3254" s="48"/>
      <c r="B3254" s="48"/>
      <c r="C3254" s="48"/>
      <c r="D3254" s="48"/>
      <c r="E3254" s="48"/>
      <c r="F3254" s="48"/>
      <c r="G3254" s="48"/>
    </row>
    <row r="3255" spans="1:7">
      <c r="A3255" s="48"/>
      <c r="B3255" s="48"/>
      <c r="C3255" s="48"/>
      <c r="D3255" s="48"/>
      <c r="E3255" s="48"/>
      <c r="F3255" s="48"/>
      <c r="G3255" s="48"/>
    </row>
    <row r="3256" spans="1:7">
      <c r="A3256" s="48"/>
      <c r="B3256" s="48"/>
      <c r="C3256" s="48"/>
      <c r="D3256" s="48"/>
      <c r="E3256" s="48"/>
      <c r="F3256" s="48"/>
      <c r="G3256" s="48"/>
    </row>
    <row r="3257" spans="1:7">
      <c r="A3257" s="48"/>
      <c r="B3257" s="48"/>
      <c r="C3257" s="48"/>
      <c r="D3257" s="48"/>
      <c r="E3257" s="48"/>
      <c r="F3257" s="48"/>
      <c r="G3257" s="48"/>
    </row>
    <row r="3258" spans="1:7">
      <c r="A3258" s="48"/>
      <c r="B3258" s="48"/>
      <c r="C3258" s="48"/>
      <c r="D3258" s="48"/>
      <c r="E3258" s="48"/>
      <c r="F3258" s="48"/>
      <c r="G3258" s="48"/>
    </row>
    <row r="3259" spans="1:7">
      <c r="A3259" s="48"/>
      <c r="B3259" s="48"/>
      <c r="C3259" s="48"/>
      <c r="D3259" s="48"/>
      <c r="E3259" s="48"/>
      <c r="F3259" s="48"/>
      <c r="G3259" s="48"/>
    </row>
    <row r="3260" spans="1:7">
      <c r="A3260" s="48"/>
      <c r="B3260" s="48"/>
      <c r="C3260" s="48"/>
      <c r="D3260" s="48"/>
      <c r="E3260" s="48"/>
      <c r="F3260" s="48"/>
      <c r="G3260" s="48"/>
    </row>
    <row r="3261" spans="1:7">
      <c r="A3261" s="48"/>
      <c r="B3261" s="48"/>
      <c r="C3261" s="48"/>
      <c r="D3261" s="48"/>
      <c r="E3261" s="48"/>
      <c r="F3261" s="48"/>
      <c r="G3261" s="48"/>
    </row>
    <row r="3262" spans="1:7">
      <c r="A3262" s="48"/>
      <c r="B3262" s="48"/>
      <c r="C3262" s="48"/>
      <c r="D3262" s="48"/>
      <c r="E3262" s="48"/>
      <c r="F3262" s="48"/>
      <c r="G3262" s="48"/>
    </row>
    <row r="3263" spans="1:7">
      <c r="A3263" s="48"/>
      <c r="B3263" s="48"/>
      <c r="C3263" s="48"/>
      <c r="D3263" s="48"/>
      <c r="E3263" s="48"/>
      <c r="F3263" s="48"/>
      <c r="G3263" s="48"/>
    </row>
    <row r="3264" spans="1:7">
      <c r="A3264" s="48"/>
      <c r="B3264" s="48"/>
      <c r="C3264" s="48"/>
      <c r="D3264" s="48"/>
      <c r="E3264" s="48"/>
      <c r="F3264" s="48"/>
      <c r="G3264" s="48"/>
    </row>
    <row r="3265" spans="1:7">
      <c r="A3265" s="48"/>
      <c r="B3265" s="48"/>
      <c r="C3265" s="48"/>
      <c r="D3265" s="48"/>
      <c r="E3265" s="48"/>
      <c r="F3265" s="48"/>
      <c r="G3265" s="48"/>
    </row>
    <row r="3266" spans="1:7">
      <c r="A3266" s="48"/>
      <c r="B3266" s="48"/>
      <c r="C3266" s="48"/>
      <c r="D3266" s="48"/>
      <c r="E3266" s="48"/>
      <c r="F3266" s="48"/>
      <c r="G3266" s="48"/>
    </row>
    <row r="3267" spans="1:7">
      <c r="A3267" s="48"/>
      <c r="B3267" s="48"/>
      <c r="C3267" s="48"/>
      <c r="D3267" s="48"/>
      <c r="E3267" s="48"/>
      <c r="F3267" s="48"/>
      <c r="G3267" s="48"/>
    </row>
    <row r="3268" spans="1:7">
      <c r="A3268" s="48"/>
      <c r="B3268" s="48"/>
      <c r="C3268" s="48"/>
      <c r="D3268" s="48"/>
      <c r="E3268" s="48"/>
      <c r="F3268" s="48"/>
      <c r="G3268" s="48"/>
    </row>
    <row r="3269" spans="1:7">
      <c r="A3269" s="48"/>
      <c r="B3269" s="48"/>
      <c r="C3269" s="48"/>
      <c r="D3269" s="48"/>
      <c r="E3269" s="48"/>
      <c r="F3269" s="48"/>
      <c r="G3269" s="48"/>
    </row>
    <row r="3270" spans="1:7">
      <c r="A3270" s="48"/>
      <c r="B3270" s="48"/>
      <c r="C3270" s="48"/>
      <c r="D3270" s="48"/>
      <c r="E3270" s="48"/>
      <c r="F3270" s="48"/>
      <c r="G3270" s="48"/>
    </row>
    <row r="3271" spans="1:7">
      <c r="A3271" s="48"/>
      <c r="B3271" s="48"/>
      <c r="C3271" s="48"/>
      <c r="D3271" s="48"/>
      <c r="E3271" s="48"/>
      <c r="F3271" s="48"/>
      <c r="G3271" s="48"/>
    </row>
    <row r="3272" spans="1:7">
      <c r="A3272" s="48"/>
      <c r="B3272" s="48"/>
      <c r="C3272" s="48"/>
      <c r="D3272" s="48"/>
      <c r="E3272" s="48"/>
      <c r="F3272" s="48"/>
      <c r="G3272" s="48"/>
    </row>
    <row r="3273" spans="1:7">
      <c r="A3273" s="48"/>
      <c r="B3273" s="48"/>
      <c r="C3273" s="48"/>
      <c r="D3273" s="48"/>
      <c r="E3273" s="48"/>
      <c r="F3273" s="48"/>
      <c r="G3273" s="48"/>
    </row>
    <row r="3274" spans="1:7">
      <c r="A3274" s="48"/>
      <c r="B3274" s="48"/>
      <c r="C3274" s="48"/>
      <c r="D3274" s="48"/>
      <c r="E3274" s="48"/>
      <c r="F3274" s="48"/>
      <c r="G3274" s="48"/>
    </row>
    <row r="3275" spans="1:7">
      <c r="A3275" s="48"/>
      <c r="B3275" s="48"/>
      <c r="C3275" s="48"/>
      <c r="D3275" s="48"/>
      <c r="E3275" s="48"/>
      <c r="F3275" s="48"/>
      <c r="G3275" s="48"/>
    </row>
    <row r="3276" spans="1:7">
      <c r="A3276" s="48"/>
      <c r="B3276" s="48"/>
      <c r="C3276" s="48"/>
      <c r="D3276" s="48"/>
      <c r="E3276" s="48"/>
      <c r="F3276" s="48"/>
      <c r="G3276" s="48"/>
    </row>
    <row r="3277" spans="1:7">
      <c r="A3277" s="48"/>
      <c r="B3277" s="48"/>
      <c r="C3277" s="48"/>
      <c r="D3277" s="48"/>
      <c r="E3277" s="48"/>
      <c r="F3277" s="48"/>
      <c r="G3277" s="48"/>
    </row>
    <row r="3278" spans="1:7">
      <c r="A3278" s="48"/>
      <c r="B3278" s="48"/>
      <c r="C3278" s="48"/>
      <c r="D3278" s="48"/>
      <c r="E3278" s="48"/>
      <c r="F3278" s="48"/>
      <c r="G3278" s="48"/>
    </row>
    <row r="3279" spans="1:7">
      <c r="A3279" s="48"/>
      <c r="B3279" s="48"/>
      <c r="C3279" s="48"/>
      <c r="D3279" s="48"/>
      <c r="E3279" s="48"/>
      <c r="F3279" s="48"/>
      <c r="G3279" s="48"/>
    </row>
    <row r="3280" spans="1:7">
      <c r="A3280" s="48"/>
      <c r="B3280" s="48"/>
      <c r="C3280" s="48"/>
      <c r="D3280" s="48"/>
      <c r="E3280" s="48"/>
      <c r="F3280" s="48"/>
      <c r="G3280" s="48"/>
    </row>
    <row r="3281" spans="1:7">
      <c r="A3281" s="48"/>
      <c r="B3281" s="48"/>
      <c r="C3281" s="48"/>
      <c r="D3281" s="48"/>
      <c r="E3281" s="48"/>
      <c r="F3281" s="48"/>
      <c r="G3281" s="48"/>
    </row>
    <row r="3282" spans="1:7">
      <c r="A3282" s="48"/>
      <c r="B3282" s="48"/>
      <c r="C3282" s="48"/>
      <c r="D3282" s="48"/>
      <c r="E3282" s="48"/>
      <c r="F3282" s="48"/>
      <c r="G3282" s="48"/>
    </row>
    <row r="3283" spans="1:7">
      <c r="A3283" s="48"/>
      <c r="B3283" s="48"/>
      <c r="C3283" s="48"/>
      <c r="D3283" s="48"/>
      <c r="E3283" s="48"/>
      <c r="F3283" s="48"/>
      <c r="G3283" s="48"/>
    </row>
    <row r="3284" spans="1:7">
      <c r="A3284" s="48"/>
      <c r="B3284" s="48"/>
      <c r="C3284" s="48"/>
      <c r="D3284" s="48"/>
      <c r="E3284" s="48"/>
      <c r="F3284" s="48"/>
      <c r="G3284" s="48"/>
    </row>
    <row r="3285" spans="1:7">
      <c r="A3285" s="48"/>
      <c r="B3285" s="48"/>
      <c r="C3285" s="48"/>
      <c r="D3285" s="48"/>
      <c r="E3285" s="48"/>
      <c r="F3285" s="48"/>
      <c r="G3285" s="48"/>
    </row>
    <row r="3286" spans="1:7">
      <c r="A3286" s="48"/>
      <c r="B3286" s="48"/>
      <c r="C3286" s="48"/>
      <c r="D3286" s="48"/>
      <c r="E3286" s="48"/>
      <c r="F3286" s="48"/>
      <c r="G3286" s="48"/>
    </row>
    <row r="3287" spans="1:7">
      <c r="A3287" s="48"/>
      <c r="B3287" s="48"/>
      <c r="C3287" s="48"/>
      <c r="D3287" s="48"/>
      <c r="E3287" s="48"/>
      <c r="F3287" s="48"/>
      <c r="G3287" s="48"/>
    </row>
    <row r="3288" spans="1:7">
      <c r="A3288" s="48"/>
      <c r="B3288" s="48"/>
      <c r="C3288" s="48"/>
      <c r="D3288" s="48"/>
      <c r="E3288" s="48"/>
      <c r="F3288" s="48"/>
      <c r="G3288" s="48"/>
    </row>
    <row r="3289" spans="1:7">
      <c r="A3289" s="48"/>
      <c r="B3289" s="48"/>
      <c r="C3289" s="48"/>
      <c r="D3289" s="48"/>
      <c r="E3289" s="48"/>
      <c r="F3289" s="48"/>
      <c r="G3289" s="48"/>
    </row>
    <row r="3290" spans="1:7">
      <c r="A3290" s="48"/>
      <c r="B3290" s="48"/>
      <c r="C3290" s="48"/>
      <c r="D3290" s="48"/>
      <c r="E3290" s="48"/>
      <c r="F3290" s="48"/>
      <c r="G3290" s="48"/>
    </row>
    <row r="3291" spans="1:7">
      <c r="A3291" s="48"/>
      <c r="B3291" s="48"/>
      <c r="C3291" s="48"/>
      <c r="D3291" s="48"/>
      <c r="E3291" s="48"/>
      <c r="F3291" s="48"/>
      <c r="G3291" s="48"/>
    </row>
    <row r="3292" spans="1:7">
      <c r="A3292" s="48"/>
      <c r="B3292" s="48"/>
      <c r="C3292" s="48"/>
      <c r="D3292" s="48"/>
      <c r="E3292" s="48"/>
      <c r="F3292" s="48"/>
      <c r="G3292" s="48"/>
    </row>
    <row r="3293" spans="1:7">
      <c r="A3293" s="48"/>
      <c r="B3293" s="48"/>
      <c r="C3293" s="48"/>
      <c r="D3293" s="48"/>
      <c r="E3293" s="48"/>
      <c r="F3293" s="48"/>
      <c r="G3293" s="48"/>
    </row>
    <row r="3294" spans="1:7">
      <c r="A3294" s="48"/>
      <c r="B3294" s="48"/>
      <c r="C3294" s="48"/>
      <c r="D3294" s="48"/>
      <c r="E3294" s="48"/>
      <c r="F3294" s="48"/>
      <c r="G3294" s="48"/>
    </row>
    <row r="3295" spans="1:7">
      <c r="A3295" s="48"/>
      <c r="B3295" s="48"/>
      <c r="C3295" s="48"/>
      <c r="D3295" s="48"/>
      <c r="E3295" s="48"/>
      <c r="F3295" s="48"/>
      <c r="G3295" s="48"/>
    </row>
    <row r="3296" spans="1:7">
      <c r="A3296" s="48"/>
      <c r="B3296" s="48"/>
      <c r="C3296" s="48"/>
      <c r="D3296" s="48"/>
      <c r="E3296" s="48"/>
      <c r="F3296" s="48"/>
      <c r="G3296" s="48"/>
    </row>
    <row r="3297" spans="1:7">
      <c r="A3297" s="48"/>
      <c r="B3297" s="48"/>
      <c r="C3297" s="48"/>
      <c r="D3297" s="48"/>
      <c r="E3297" s="48"/>
      <c r="F3297" s="48"/>
      <c r="G3297" s="48"/>
    </row>
    <row r="3298" spans="1:7">
      <c r="A3298" s="48"/>
      <c r="B3298" s="48"/>
      <c r="C3298" s="48"/>
      <c r="D3298" s="48"/>
      <c r="E3298" s="48"/>
      <c r="F3298" s="48"/>
      <c r="G3298" s="48"/>
    </row>
    <row r="3299" spans="1:7">
      <c r="A3299" s="48"/>
      <c r="B3299" s="48"/>
      <c r="C3299" s="48"/>
      <c r="D3299" s="48"/>
      <c r="E3299" s="48"/>
      <c r="F3299" s="48"/>
      <c r="G3299" s="48"/>
    </row>
    <row r="3300" spans="1:7">
      <c r="A3300" s="48"/>
      <c r="B3300" s="48"/>
      <c r="C3300" s="48"/>
      <c r="D3300" s="48"/>
      <c r="E3300" s="48"/>
      <c r="F3300" s="48"/>
      <c r="G3300" s="48"/>
    </row>
    <row r="3301" spans="1:7">
      <c r="A3301" s="48"/>
      <c r="B3301" s="48"/>
      <c r="C3301" s="48"/>
      <c r="D3301" s="48"/>
      <c r="E3301" s="48"/>
      <c r="F3301" s="48"/>
      <c r="G3301" s="48"/>
    </row>
    <row r="3302" spans="1:7">
      <c r="A3302" s="48"/>
      <c r="B3302" s="48"/>
      <c r="C3302" s="48"/>
      <c r="D3302" s="48"/>
      <c r="E3302" s="48"/>
      <c r="F3302" s="48"/>
      <c r="G3302" s="48"/>
    </row>
    <row r="3303" spans="1:7">
      <c r="A3303" s="48"/>
      <c r="B3303" s="48"/>
      <c r="C3303" s="48"/>
      <c r="D3303" s="48"/>
      <c r="E3303" s="48"/>
      <c r="F3303" s="48"/>
      <c r="G3303" s="48"/>
    </row>
    <row r="3304" spans="1:7">
      <c r="A3304" s="48"/>
      <c r="B3304" s="48"/>
      <c r="C3304" s="48"/>
      <c r="D3304" s="48"/>
      <c r="E3304" s="48"/>
      <c r="F3304" s="48"/>
      <c r="G3304" s="48"/>
    </row>
    <row r="3305" spans="1:7">
      <c r="A3305" s="48"/>
      <c r="B3305" s="48"/>
      <c r="C3305" s="48"/>
      <c r="D3305" s="48"/>
      <c r="E3305" s="48"/>
      <c r="F3305" s="48"/>
      <c r="G3305" s="48"/>
    </row>
    <row r="3306" spans="1:7">
      <c r="A3306" s="48"/>
      <c r="B3306" s="48"/>
      <c r="C3306" s="48"/>
      <c r="D3306" s="48"/>
      <c r="E3306" s="48"/>
      <c r="F3306" s="48"/>
      <c r="G3306" s="48"/>
    </row>
    <row r="3307" spans="1:7">
      <c r="A3307" s="48"/>
      <c r="B3307" s="48"/>
      <c r="C3307" s="48"/>
      <c r="D3307" s="48"/>
      <c r="E3307" s="48"/>
      <c r="F3307" s="48"/>
      <c r="G3307" s="48"/>
    </row>
    <row r="3308" spans="1:7">
      <c r="A3308" s="48"/>
      <c r="B3308" s="48"/>
      <c r="C3308" s="48"/>
      <c r="D3308" s="48"/>
      <c r="E3308" s="48"/>
      <c r="F3308" s="48"/>
      <c r="G3308" s="48"/>
    </row>
    <row r="3309" spans="1:7">
      <c r="A3309" s="48"/>
      <c r="B3309" s="48"/>
      <c r="C3309" s="48"/>
      <c r="D3309" s="48"/>
      <c r="E3309" s="48"/>
      <c r="F3309" s="48"/>
      <c r="G3309" s="48"/>
    </row>
    <row r="3310" spans="1:7">
      <c r="A3310" s="48"/>
      <c r="B3310" s="48"/>
      <c r="C3310" s="48"/>
      <c r="D3310" s="48"/>
      <c r="E3310" s="48"/>
      <c r="F3310" s="48"/>
      <c r="G3310" s="48"/>
    </row>
    <row r="3311" spans="1:7">
      <c r="A3311" s="48"/>
      <c r="B3311" s="48"/>
      <c r="C3311" s="48"/>
      <c r="D3311" s="48"/>
      <c r="E3311" s="48"/>
      <c r="F3311" s="48"/>
      <c r="G3311" s="48"/>
    </row>
    <row r="3312" spans="1:7">
      <c r="A3312" s="48"/>
      <c r="B3312" s="48"/>
      <c r="C3312" s="48"/>
      <c r="D3312" s="48"/>
      <c r="E3312" s="48"/>
      <c r="F3312" s="48"/>
      <c r="G3312" s="48"/>
    </row>
    <row r="3313" spans="1:7">
      <c r="A3313" s="48"/>
      <c r="B3313" s="48"/>
      <c r="C3313" s="48"/>
      <c r="D3313" s="48"/>
      <c r="E3313" s="48"/>
      <c r="F3313" s="48"/>
      <c r="G3313" s="48"/>
    </row>
    <row r="3314" spans="1:7">
      <c r="A3314" s="48"/>
      <c r="B3314" s="48"/>
      <c r="C3314" s="48"/>
      <c r="D3314" s="48"/>
      <c r="E3314" s="48"/>
      <c r="F3314" s="48"/>
      <c r="G3314" s="48"/>
    </row>
    <row r="3315" spans="1:7">
      <c r="A3315" s="48"/>
      <c r="B3315" s="48"/>
      <c r="C3315" s="48"/>
      <c r="D3315" s="48"/>
      <c r="E3315" s="48"/>
      <c r="F3315" s="48"/>
      <c r="G3315" s="48"/>
    </row>
    <row r="3316" spans="1:7">
      <c r="A3316" s="48"/>
      <c r="B3316" s="48"/>
      <c r="C3316" s="48"/>
      <c r="D3316" s="48"/>
      <c r="E3316" s="48"/>
      <c r="F3316" s="48"/>
      <c r="G3316" s="48"/>
    </row>
    <row r="3317" spans="1:7">
      <c r="A3317" s="48"/>
      <c r="B3317" s="48"/>
      <c r="C3317" s="48"/>
      <c r="D3317" s="48"/>
      <c r="E3317" s="48"/>
      <c r="F3317" s="48"/>
      <c r="G3317" s="48"/>
    </row>
    <row r="3318" spans="1:7">
      <c r="A3318" s="48"/>
      <c r="B3318" s="48"/>
      <c r="C3318" s="48"/>
      <c r="D3318" s="48"/>
      <c r="E3318" s="48"/>
      <c r="F3318" s="48"/>
      <c r="G3318" s="48"/>
    </row>
    <row r="3319" spans="1:7">
      <c r="A3319" s="48"/>
      <c r="B3319" s="48"/>
      <c r="C3319" s="48"/>
      <c r="D3319" s="48"/>
      <c r="E3319" s="48"/>
      <c r="F3319" s="48"/>
      <c r="G3319" s="48"/>
    </row>
    <row r="3320" spans="1:7">
      <c r="A3320" s="48"/>
      <c r="B3320" s="48"/>
      <c r="C3320" s="48"/>
      <c r="D3320" s="48"/>
      <c r="E3320" s="48"/>
      <c r="F3320" s="48"/>
      <c r="G3320" s="48"/>
    </row>
    <row r="3321" spans="1:7">
      <c r="A3321" s="48"/>
      <c r="B3321" s="48"/>
      <c r="C3321" s="48"/>
      <c r="D3321" s="48"/>
      <c r="E3321" s="48"/>
      <c r="F3321" s="48"/>
      <c r="G3321" s="48"/>
    </row>
    <row r="3322" spans="1:7">
      <c r="A3322" s="48"/>
      <c r="B3322" s="48"/>
      <c r="C3322" s="48"/>
      <c r="D3322" s="48"/>
      <c r="E3322" s="48"/>
      <c r="F3322" s="48"/>
      <c r="G3322" s="48"/>
    </row>
    <row r="3323" spans="1:7">
      <c r="A3323" s="48"/>
      <c r="B3323" s="48"/>
      <c r="C3323" s="48"/>
      <c r="D3323" s="48"/>
      <c r="E3323" s="48"/>
      <c r="F3323" s="48"/>
      <c r="G3323" s="48"/>
    </row>
    <row r="3324" spans="1:7">
      <c r="A3324" s="48"/>
      <c r="B3324" s="48"/>
      <c r="C3324" s="48"/>
      <c r="D3324" s="48"/>
      <c r="E3324" s="48"/>
      <c r="F3324" s="48"/>
      <c r="G3324" s="48"/>
    </row>
    <row r="3325" spans="1:7">
      <c r="A3325" s="48"/>
      <c r="B3325" s="48"/>
      <c r="C3325" s="48"/>
      <c r="D3325" s="48"/>
      <c r="E3325" s="48"/>
      <c r="F3325" s="48"/>
      <c r="G3325" s="48"/>
    </row>
    <row r="3326" spans="1:7">
      <c r="A3326" s="48"/>
      <c r="B3326" s="48"/>
      <c r="C3326" s="48"/>
      <c r="D3326" s="48"/>
      <c r="E3326" s="48"/>
      <c r="F3326" s="48"/>
      <c r="G3326" s="48"/>
    </row>
    <row r="3327" spans="1:7">
      <c r="A3327" s="48"/>
      <c r="B3327" s="48"/>
      <c r="C3327" s="48"/>
      <c r="D3327" s="48"/>
      <c r="E3327" s="48"/>
      <c r="F3327" s="48"/>
      <c r="G3327" s="48"/>
    </row>
    <row r="3328" spans="1:7">
      <c r="A3328" s="48"/>
      <c r="B3328" s="48"/>
      <c r="C3328" s="48"/>
      <c r="D3328" s="48"/>
      <c r="E3328" s="48"/>
      <c r="F3328" s="48"/>
      <c r="G3328" s="48"/>
    </row>
    <row r="3329" spans="1:7">
      <c r="A3329" s="48"/>
      <c r="B3329" s="48"/>
      <c r="C3329" s="48"/>
      <c r="D3329" s="48"/>
      <c r="E3329" s="48"/>
      <c r="F3329" s="48"/>
      <c r="G3329" s="48"/>
    </row>
    <row r="3330" spans="1:7">
      <c r="A3330" s="48"/>
      <c r="B3330" s="48"/>
      <c r="C3330" s="48"/>
      <c r="D3330" s="48"/>
      <c r="E3330" s="48"/>
      <c r="F3330" s="48"/>
      <c r="G3330" s="48"/>
    </row>
    <row r="3331" spans="1:7">
      <c r="A3331" s="48"/>
      <c r="B3331" s="48"/>
      <c r="C3331" s="48"/>
      <c r="D3331" s="48"/>
      <c r="E3331" s="48"/>
      <c r="F3331" s="48"/>
      <c r="G3331" s="48"/>
    </row>
    <row r="3332" spans="1:7">
      <c r="A3332" s="48"/>
      <c r="B3332" s="48"/>
      <c r="C3332" s="48"/>
      <c r="D3332" s="48"/>
      <c r="E3332" s="48"/>
      <c r="F3332" s="48"/>
      <c r="G3332" s="48"/>
    </row>
    <row r="3333" spans="1:7">
      <c r="A3333" s="48"/>
      <c r="B3333" s="48"/>
      <c r="C3333" s="48"/>
      <c r="D3333" s="48"/>
      <c r="E3333" s="48"/>
      <c r="F3333" s="48"/>
      <c r="G3333" s="48"/>
    </row>
    <row r="3334" spans="1:7">
      <c r="A3334" s="48"/>
      <c r="B3334" s="48"/>
      <c r="C3334" s="48"/>
      <c r="D3334" s="48"/>
      <c r="E3334" s="48"/>
      <c r="F3334" s="48"/>
      <c r="G3334" s="48"/>
    </row>
    <row r="3335" spans="1:7">
      <c r="A3335" s="48"/>
      <c r="B3335" s="48"/>
      <c r="C3335" s="48"/>
      <c r="D3335" s="48"/>
      <c r="E3335" s="48"/>
      <c r="F3335" s="48"/>
      <c r="G3335" s="48"/>
    </row>
    <row r="3336" spans="1:7">
      <c r="A3336" s="48"/>
      <c r="B3336" s="48"/>
      <c r="C3336" s="48"/>
      <c r="D3336" s="48"/>
      <c r="E3336" s="48"/>
      <c r="F3336" s="48"/>
      <c r="G3336" s="48"/>
    </row>
    <row r="3337" spans="1:7">
      <c r="A3337" s="48"/>
      <c r="B3337" s="48"/>
      <c r="C3337" s="48"/>
      <c r="D3337" s="48"/>
      <c r="E3337" s="48"/>
      <c r="F3337" s="48"/>
      <c r="G3337" s="48"/>
    </row>
    <row r="3338" spans="1:7">
      <c r="A3338" s="48"/>
      <c r="B3338" s="48"/>
      <c r="C3338" s="48"/>
      <c r="D3338" s="48"/>
      <c r="E3338" s="48"/>
      <c r="F3338" s="48"/>
      <c r="G3338" s="48"/>
    </row>
    <row r="3339" spans="1:7">
      <c r="A3339" s="48"/>
      <c r="B3339" s="48"/>
      <c r="C3339" s="48"/>
      <c r="D3339" s="48"/>
      <c r="E3339" s="48"/>
      <c r="F3339" s="48"/>
      <c r="G3339" s="48"/>
    </row>
    <row r="3340" spans="1:7">
      <c r="A3340" s="48"/>
      <c r="B3340" s="48"/>
      <c r="C3340" s="48"/>
      <c r="D3340" s="48"/>
      <c r="E3340" s="48"/>
      <c r="F3340" s="48"/>
      <c r="G3340" s="48"/>
    </row>
    <row r="3341" spans="1:7">
      <c r="A3341" s="48"/>
      <c r="B3341" s="48"/>
      <c r="C3341" s="48"/>
      <c r="D3341" s="48"/>
      <c r="E3341" s="48"/>
      <c r="F3341" s="48"/>
      <c r="G3341" s="48"/>
    </row>
    <row r="3342" spans="1:7">
      <c r="A3342" s="48"/>
      <c r="B3342" s="48"/>
      <c r="C3342" s="48"/>
      <c r="D3342" s="48"/>
      <c r="E3342" s="48"/>
      <c r="F3342" s="48"/>
      <c r="G3342" s="48"/>
    </row>
    <row r="3343" spans="1:7">
      <c r="A3343" s="48"/>
      <c r="B3343" s="48"/>
      <c r="C3343" s="48"/>
      <c r="D3343" s="48"/>
      <c r="E3343" s="48"/>
      <c r="F3343" s="48"/>
      <c r="G3343" s="48"/>
    </row>
    <row r="3344" spans="1:7">
      <c r="A3344" s="48"/>
      <c r="B3344" s="48"/>
      <c r="C3344" s="48"/>
      <c r="D3344" s="48"/>
      <c r="E3344" s="48"/>
      <c r="F3344" s="48"/>
      <c r="G3344" s="48"/>
    </row>
    <row r="3345" spans="1:7">
      <c r="A3345" s="48"/>
      <c r="B3345" s="48"/>
      <c r="C3345" s="48"/>
      <c r="D3345" s="48"/>
      <c r="E3345" s="48"/>
      <c r="F3345" s="48"/>
      <c r="G3345" s="48"/>
    </row>
    <row r="3346" spans="1:7">
      <c r="A3346" s="48"/>
      <c r="B3346" s="48"/>
      <c r="C3346" s="48"/>
      <c r="D3346" s="48"/>
      <c r="E3346" s="48"/>
      <c r="F3346" s="48"/>
      <c r="G3346" s="48"/>
    </row>
    <row r="3347" spans="1:7">
      <c r="A3347" s="48"/>
      <c r="B3347" s="48"/>
      <c r="C3347" s="48"/>
      <c r="D3347" s="48"/>
      <c r="E3347" s="48"/>
      <c r="F3347" s="48"/>
      <c r="G3347" s="48"/>
    </row>
    <row r="3348" spans="1:7">
      <c r="A3348" s="48"/>
      <c r="B3348" s="48"/>
      <c r="C3348" s="48"/>
      <c r="D3348" s="48"/>
      <c r="E3348" s="48"/>
      <c r="F3348" s="48"/>
      <c r="G3348" s="48"/>
    </row>
    <row r="3349" spans="1:7">
      <c r="A3349" s="48"/>
      <c r="B3349" s="48"/>
      <c r="C3349" s="48"/>
      <c r="D3349" s="48"/>
      <c r="E3349" s="48"/>
      <c r="F3349" s="48"/>
      <c r="G3349" s="48"/>
    </row>
    <row r="3350" spans="1:7">
      <c r="A3350" s="48"/>
      <c r="B3350" s="48"/>
      <c r="C3350" s="48"/>
      <c r="D3350" s="48"/>
      <c r="E3350" s="48"/>
      <c r="F3350" s="48"/>
      <c r="G3350" s="48"/>
    </row>
    <row r="3351" spans="1:7">
      <c r="A3351" s="48"/>
      <c r="B3351" s="48"/>
      <c r="C3351" s="48"/>
      <c r="D3351" s="48"/>
      <c r="E3351" s="48"/>
      <c r="F3351" s="48"/>
      <c r="G3351" s="48"/>
    </row>
    <row r="3352" spans="1:7">
      <c r="A3352" s="48"/>
      <c r="B3352" s="48"/>
      <c r="C3352" s="48"/>
      <c r="D3352" s="48"/>
      <c r="E3352" s="48"/>
      <c r="F3352" s="48"/>
      <c r="G3352" s="48"/>
    </row>
    <row r="3353" spans="1:7">
      <c r="A3353" s="48"/>
      <c r="B3353" s="48"/>
      <c r="C3353" s="48"/>
      <c r="D3353" s="48"/>
      <c r="E3353" s="48"/>
      <c r="F3353" s="48"/>
      <c r="G3353" s="48"/>
    </row>
    <row r="3354" spans="1:7">
      <c r="A3354" s="48"/>
      <c r="B3354" s="48"/>
      <c r="C3354" s="48"/>
      <c r="D3354" s="48"/>
      <c r="E3354" s="48"/>
      <c r="F3354" s="48"/>
      <c r="G3354" s="48"/>
    </row>
    <row r="3355" spans="1:7">
      <c r="A3355" s="48"/>
      <c r="B3355" s="48"/>
      <c r="C3355" s="48"/>
      <c r="D3355" s="48"/>
      <c r="E3355" s="48"/>
      <c r="F3355" s="48"/>
      <c r="G3355" s="48"/>
    </row>
    <row r="3356" spans="1:7">
      <c r="A3356" s="48"/>
      <c r="B3356" s="48"/>
      <c r="C3356" s="48"/>
      <c r="D3356" s="48"/>
      <c r="E3356" s="48"/>
      <c r="F3356" s="48"/>
      <c r="G3356" s="48"/>
    </row>
    <row r="3357" spans="1:7">
      <c r="A3357" s="48"/>
      <c r="B3357" s="48"/>
      <c r="C3357" s="48"/>
      <c r="D3357" s="48"/>
      <c r="E3357" s="48"/>
      <c r="F3357" s="48"/>
      <c r="G3357" s="48"/>
    </row>
    <row r="3358" spans="1:7">
      <c r="A3358" s="48"/>
      <c r="B3358" s="48"/>
      <c r="C3358" s="48"/>
      <c r="D3358" s="48"/>
      <c r="E3358" s="48"/>
      <c r="F3358" s="48"/>
      <c r="G3358" s="48"/>
    </row>
    <row r="3359" spans="1:7">
      <c r="A3359" s="48"/>
      <c r="B3359" s="48"/>
      <c r="C3359" s="48"/>
      <c r="D3359" s="48"/>
      <c r="E3359" s="48"/>
      <c r="F3359" s="48"/>
      <c r="G3359" s="48"/>
    </row>
    <row r="3360" spans="1:7">
      <c r="A3360" s="48"/>
      <c r="B3360" s="48"/>
      <c r="C3360" s="48"/>
      <c r="D3360" s="48"/>
      <c r="E3360" s="48"/>
      <c r="F3360" s="48"/>
      <c r="G3360" s="48"/>
    </row>
    <row r="3361" spans="1:7">
      <c r="A3361" s="48"/>
      <c r="B3361" s="48"/>
      <c r="C3361" s="48"/>
      <c r="D3361" s="48"/>
      <c r="E3361" s="48"/>
      <c r="F3361" s="48"/>
      <c r="G3361" s="48"/>
    </row>
    <row r="3362" spans="1:7">
      <c r="A3362" s="48"/>
      <c r="B3362" s="48"/>
      <c r="C3362" s="48"/>
      <c r="D3362" s="48"/>
      <c r="E3362" s="48"/>
      <c r="F3362" s="48"/>
      <c r="G3362" s="48"/>
    </row>
    <row r="3363" spans="1:7">
      <c r="A3363" s="48"/>
      <c r="B3363" s="48"/>
      <c r="C3363" s="48"/>
      <c r="D3363" s="48"/>
      <c r="E3363" s="48"/>
      <c r="F3363" s="48"/>
      <c r="G3363" s="48"/>
    </row>
    <row r="3364" spans="1:7">
      <c r="A3364" s="48"/>
      <c r="B3364" s="48"/>
      <c r="C3364" s="48"/>
      <c r="D3364" s="48"/>
      <c r="E3364" s="48"/>
      <c r="F3364" s="48"/>
      <c r="G3364" s="48"/>
    </row>
    <row r="3365" spans="1:7">
      <c r="A3365" s="48"/>
      <c r="B3365" s="48"/>
      <c r="C3365" s="48"/>
      <c r="D3365" s="48"/>
      <c r="E3365" s="48"/>
      <c r="F3365" s="48"/>
      <c r="G3365" s="48"/>
    </row>
    <row r="3366" spans="1:7">
      <c r="A3366" s="48"/>
      <c r="B3366" s="48"/>
      <c r="C3366" s="48"/>
      <c r="D3366" s="48"/>
      <c r="E3366" s="48"/>
      <c r="F3366" s="48"/>
      <c r="G3366" s="48"/>
    </row>
    <row r="3367" spans="1:7">
      <c r="A3367" s="48"/>
      <c r="B3367" s="48"/>
      <c r="C3367" s="48"/>
      <c r="D3367" s="48"/>
      <c r="E3367" s="48"/>
      <c r="F3367" s="48"/>
      <c r="G3367" s="48"/>
    </row>
    <row r="3368" spans="1:7">
      <c r="A3368" s="48"/>
      <c r="B3368" s="48"/>
      <c r="C3368" s="48"/>
      <c r="D3368" s="48"/>
      <c r="E3368" s="48"/>
      <c r="F3368" s="48"/>
      <c r="G3368" s="48"/>
    </row>
    <row r="3369" spans="1:7">
      <c r="A3369" s="48"/>
      <c r="B3369" s="48"/>
      <c r="C3369" s="48"/>
      <c r="D3369" s="48"/>
      <c r="E3369" s="48"/>
      <c r="F3369" s="48"/>
      <c r="G3369" s="48"/>
    </row>
    <row r="3370" spans="1:7">
      <c r="A3370" s="48"/>
      <c r="B3370" s="48"/>
      <c r="C3370" s="48"/>
      <c r="D3370" s="48"/>
      <c r="E3370" s="48"/>
      <c r="F3370" s="48"/>
      <c r="G3370" s="48"/>
    </row>
    <row r="3371" spans="1:7">
      <c r="A3371" s="48"/>
      <c r="B3371" s="48"/>
      <c r="C3371" s="48"/>
      <c r="D3371" s="48"/>
      <c r="E3371" s="48"/>
      <c r="F3371" s="48"/>
      <c r="G3371" s="48"/>
    </row>
    <row r="3372" spans="1:7">
      <c r="A3372" s="48"/>
      <c r="B3372" s="48"/>
      <c r="C3372" s="48"/>
      <c r="D3372" s="48"/>
      <c r="E3372" s="48"/>
      <c r="F3372" s="48"/>
      <c r="G3372" s="48"/>
    </row>
    <row r="3373" spans="1:7">
      <c r="A3373" s="48"/>
      <c r="B3373" s="48"/>
      <c r="C3373" s="48"/>
      <c r="D3373" s="48"/>
      <c r="E3373" s="48"/>
      <c r="F3373" s="48"/>
      <c r="G3373" s="48"/>
    </row>
    <row r="3374" spans="1:7">
      <c r="A3374" s="48"/>
      <c r="B3374" s="48"/>
      <c r="C3374" s="48"/>
      <c r="D3374" s="48"/>
      <c r="E3374" s="48"/>
      <c r="F3374" s="48"/>
      <c r="G3374" s="48"/>
    </row>
    <row r="3375" spans="1:7">
      <c r="A3375" s="48"/>
      <c r="B3375" s="48"/>
      <c r="C3375" s="48"/>
      <c r="D3375" s="48"/>
      <c r="E3375" s="48"/>
      <c r="F3375" s="48"/>
      <c r="G3375" s="48"/>
    </row>
    <row r="3376" spans="1:7">
      <c r="A3376" s="48"/>
      <c r="B3376" s="48"/>
      <c r="C3376" s="48"/>
      <c r="D3376" s="48"/>
      <c r="E3376" s="48"/>
      <c r="F3376" s="48"/>
      <c r="G3376" s="48"/>
    </row>
    <row r="3377" spans="1:7">
      <c r="A3377" s="48"/>
      <c r="B3377" s="48"/>
      <c r="C3377" s="48"/>
      <c r="D3377" s="48"/>
      <c r="E3377" s="48"/>
      <c r="F3377" s="48"/>
      <c r="G3377" s="48"/>
    </row>
    <row r="3378" spans="1:7">
      <c r="A3378" s="48"/>
      <c r="B3378" s="48"/>
      <c r="C3378" s="48"/>
      <c r="D3378" s="48"/>
      <c r="E3378" s="48"/>
      <c r="F3378" s="48"/>
      <c r="G3378" s="48"/>
    </row>
    <row r="3379" spans="1:7">
      <c r="A3379" s="48"/>
      <c r="B3379" s="48"/>
      <c r="C3379" s="48"/>
      <c r="D3379" s="48"/>
      <c r="E3379" s="48"/>
      <c r="F3379" s="48"/>
      <c r="G3379" s="48"/>
    </row>
    <row r="3380" spans="1:7">
      <c r="A3380" s="48"/>
      <c r="B3380" s="48"/>
      <c r="C3380" s="48"/>
      <c r="D3380" s="48"/>
      <c r="E3380" s="48"/>
      <c r="F3380" s="48"/>
      <c r="G3380" s="48"/>
    </row>
    <row r="3381" spans="1:7">
      <c r="A3381" s="48"/>
      <c r="B3381" s="48"/>
      <c r="C3381" s="48"/>
      <c r="D3381" s="48"/>
      <c r="E3381" s="48"/>
      <c r="F3381" s="48"/>
      <c r="G3381" s="48"/>
    </row>
    <row r="3382" spans="1:7">
      <c r="A3382" s="48"/>
      <c r="B3382" s="48"/>
      <c r="C3382" s="48"/>
      <c r="D3382" s="48"/>
      <c r="E3382" s="48"/>
      <c r="F3382" s="48"/>
      <c r="G3382" s="48"/>
    </row>
    <row r="3383" spans="1:7">
      <c r="A3383" s="48"/>
      <c r="B3383" s="48"/>
      <c r="C3383" s="48"/>
      <c r="D3383" s="48"/>
      <c r="E3383" s="48"/>
      <c r="F3383" s="48"/>
      <c r="G3383" s="48"/>
    </row>
    <row r="3384" spans="1:7">
      <c r="A3384" s="48"/>
      <c r="B3384" s="48"/>
      <c r="C3384" s="48"/>
      <c r="D3384" s="48"/>
      <c r="E3384" s="48"/>
      <c r="F3384" s="48"/>
      <c r="G3384" s="48"/>
    </row>
    <row r="3385" spans="1:7">
      <c r="A3385" s="48"/>
      <c r="B3385" s="48"/>
      <c r="C3385" s="48"/>
      <c r="D3385" s="48"/>
      <c r="E3385" s="48"/>
      <c r="F3385" s="48"/>
      <c r="G3385" s="48"/>
    </row>
    <row r="3386" spans="1:7">
      <c r="A3386" s="48"/>
      <c r="B3386" s="48"/>
      <c r="C3386" s="48"/>
      <c r="D3386" s="48"/>
      <c r="E3386" s="48"/>
      <c r="F3386" s="48"/>
      <c r="G3386" s="48"/>
    </row>
    <row r="3387" spans="1:7">
      <c r="A3387" s="48"/>
      <c r="B3387" s="48"/>
      <c r="C3387" s="48"/>
      <c r="D3387" s="48"/>
      <c r="E3387" s="48"/>
      <c r="F3387" s="48"/>
      <c r="G3387" s="48"/>
    </row>
    <row r="3388" spans="1:7">
      <c r="A3388" s="48"/>
      <c r="B3388" s="48"/>
      <c r="C3388" s="48"/>
      <c r="D3388" s="48"/>
      <c r="E3388" s="48"/>
      <c r="F3388" s="48"/>
      <c r="G3388" s="48"/>
    </row>
    <row r="3389" spans="1:7">
      <c r="A3389" s="48"/>
      <c r="B3389" s="48"/>
      <c r="C3389" s="48"/>
      <c r="D3389" s="48"/>
      <c r="E3389" s="48"/>
      <c r="F3389" s="48"/>
      <c r="G3389" s="48"/>
    </row>
    <row r="3390" spans="1:7">
      <c r="A3390" s="48"/>
      <c r="B3390" s="48"/>
      <c r="C3390" s="48"/>
      <c r="D3390" s="48"/>
      <c r="E3390" s="48"/>
      <c r="F3390" s="48"/>
      <c r="G3390" s="48"/>
    </row>
    <row r="3391" spans="1:7">
      <c r="A3391" s="48"/>
      <c r="B3391" s="48"/>
      <c r="C3391" s="48"/>
      <c r="D3391" s="48"/>
      <c r="E3391" s="48"/>
      <c r="F3391" s="48"/>
      <c r="G3391" s="48"/>
    </row>
    <row r="3392" spans="1:7">
      <c r="A3392" s="48"/>
      <c r="B3392" s="48"/>
      <c r="C3392" s="48"/>
      <c r="D3392" s="48"/>
      <c r="E3392" s="48"/>
      <c r="F3392" s="48"/>
      <c r="G3392" s="48"/>
    </row>
    <row r="3393" spans="1:7">
      <c r="A3393" s="48"/>
      <c r="B3393" s="48"/>
      <c r="C3393" s="48"/>
      <c r="D3393" s="48"/>
      <c r="E3393" s="48"/>
      <c r="F3393" s="48"/>
      <c r="G3393" s="48"/>
    </row>
    <row r="3394" spans="1:7">
      <c r="A3394" s="48"/>
      <c r="B3394" s="48"/>
      <c r="C3394" s="48"/>
      <c r="D3394" s="48"/>
      <c r="E3394" s="48"/>
      <c r="F3394" s="48"/>
      <c r="G3394" s="48"/>
    </row>
    <row r="3395" spans="1:7">
      <c r="A3395" s="48"/>
      <c r="B3395" s="48"/>
      <c r="C3395" s="48"/>
      <c r="D3395" s="48"/>
      <c r="E3395" s="48"/>
      <c r="F3395" s="48"/>
      <c r="G3395" s="48"/>
    </row>
    <row r="3396" spans="1:7">
      <c r="A3396" s="48"/>
      <c r="B3396" s="48"/>
      <c r="C3396" s="48"/>
      <c r="D3396" s="48"/>
      <c r="E3396" s="48"/>
      <c r="F3396" s="48"/>
      <c r="G3396" s="48"/>
    </row>
    <row r="3397" spans="1:7">
      <c r="A3397" s="48"/>
      <c r="B3397" s="48"/>
      <c r="C3397" s="48"/>
      <c r="D3397" s="48"/>
      <c r="E3397" s="48"/>
      <c r="F3397" s="48"/>
      <c r="G3397" s="48"/>
    </row>
    <row r="3398" spans="1:7">
      <c r="A3398" s="48"/>
      <c r="B3398" s="48"/>
      <c r="C3398" s="48"/>
      <c r="D3398" s="48"/>
      <c r="E3398" s="48"/>
      <c r="F3398" s="48"/>
      <c r="G3398" s="48"/>
    </row>
    <row r="3399" spans="1:7">
      <c r="A3399" s="48"/>
      <c r="B3399" s="48"/>
      <c r="C3399" s="48"/>
      <c r="D3399" s="48"/>
      <c r="E3399" s="48"/>
      <c r="F3399" s="48"/>
      <c r="G3399" s="48"/>
    </row>
    <row r="3400" spans="1:7">
      <c r="A3400" s="48"/>
      <c r="B3400" s="48"/>
      <c r="C3400" s="48"/>
      <c r="D3400" s="48"/>
      <c r="E3400" s="48"/>
      <c r="F3400" s="48"/>
      <c r="G3400" s="48"/>
    </row>
    <row r="3401" spans="1:7">
      <c r="A3401" s="48"/>
      <c r="B3401" s="48"/>
      <c r="C3401" s="48"/>
      <c r="D3401" s="48"/>
      <c r="E3401" s="48"/>
      <c r="F3401" s="48"/>
      <c r="G3401" s="48"/>
    </row>
    <row r="3402" spans="1:7">
      <c r="A3402" s="48"/>
      <c r="B3402" s="48"/>
      <c r="C3402" s="48"/>
      <c r="D3402" s="48"/>
      <c r="E3402" s="48"/>
      <c r="F3402" s="48"/>
      <c r="G3402" s="48"/>
    </row>
    <row r="3403" spans="1:7">
      <c r="A3403" s="48"/>
      <c r="B3403" s="48"/>
      <c r="C3403" s="48"/>
      <c r="D3403" s="48"/>
      <c r="E3403" s="48"/>
      <c r="F3403" s="48"/>
      <c r="G3403" s="48"/>
    </row>
    <row r="3404" spans="1:7">
      <c r="A3404" s="48"/>
      <c r="B3404" s="48"/>
      <c r="C3404" s="48"/>
      <c r="D3404" s="48"/>
      <c r="E3404" s="48"/>
      <c r="F3404" s="48"/>
      <c r="G3404" s="48"/>
    </row>
    <row r="3405" spans="1:7">
      <c r="A3405" s="48"/>
      <c r="B3405" s="48"/>
      <c r="C3405" s="48"/>
      <c r="D3405" s="48"/>
      <c r="E3405" s="48"/>
      <c r="F3405" s="48"/>
      <c r="G3405" s="48"/>
    </row>
    <row r="3406" spans="1:7">
      <c r="A3406" s="48"/>
      <c r="B3406" s="48"/>
      <c r="C3406" s="48"/>
      <c r="D3406" s="48"/>
      <c r="E3406" s="48"/>
      <c r="F3406" s="48"/>
      <c r="G3406" s="48"/>
    </row>
    <row r="3407" spans="1:7">
      <c r="A3407" s="48"/>
      <c r="B3407" s="48"/>
      <c r="C3407" s="48"/>
      <c r="D3407" s="48"/>
      <c r="E3407" s="48"/>
      <c r="F3407" s="48"/>
      <c r="G3407" s="48"/>
    </row>
    <row r="3408" spans="1:7">
      <c r="A3408" s="48"/>
      <c r="B3408" s="48"/>
      <c r="C3408" s="48"/>
      <c r="D3408" s="48"/>
      <c r="E3408" s="48"/>
      <c r="F3408" s="48"/>
      <c r="G3408" s="48"/>
    </row>
    <row r="3409" spans="1:7">
      <c r="A3409" s="48"/>
      <c r="B3409" s="48"/>
      <c r="C3409" s="48"/>
      <c r="D3409" s="48"/>
      <c r="E3409" s="48"/>
      <c r="F3409" s="48"/>
      <c r="G3409" s="48"/>
    </row>
    <row r="3410" spans="1:7">
      <c r="A3410" s="48"/>
      <c r="B3410" s="48"/>
      <c r="C3410" s="48"/>
      <c r="D3410" s="48"/>
      <c r="E3410" s="48"/>
      <c r="F3410" s="48"/>
      <c r="G3410" s="48"/>
    </row>
    <row r="3411" spans="1:7">
      <c r="A3411" s="48"/>
      <c r="B3411" s="48"/>
      <c r="C3411" s="48"/>
      <c r="D3411" s="48"/>
      <c r="E3411" s="48"/>
      <c r="F3411" s="48"/>
      <c r="G3411" s="48"/>
    </row>
    <row r="3412" spans="1:7">
      <c r="A3412" s="48"/>
      <c r="B3412" s="48"/>
      <c r="C3412" s="48"/>
      <c r="D3412" s="48"/>
      <c r="E3412" s="48"/>
      <c r="F3412" s="48"/>
      <c r="G3412" s="48"/>
    </row>
    <row r="3413" spans="1:7">
      <c r="A3413" s="48"/>
      <c r="B3413" s="48"/>
      <c r="C3413" s="48"/>
      <c r="D3413" s="48"/>
      <c r="E3413" s="48"/>
      <c r="F3413" s="48"/>
      <c r="G3413" s="48"/>
    </row>
    <row r="3414" spans="1:7">
      <c r="A3414" s="48"/>
      <c r="B3414" s="48"/>
      <c r="C3414" s="48"/>
      <c r="D3414" s="48"/>
      <c r="E3414" s="48"/>
      <c r="F3414" s="48"/>
      <c r="G3414" s="48"/>
    </row>
    <row r="3415" spans="1:7">
      <c r="A3415" s="48"/>
      <c r="B3415" s="48"/>
      <c r="C3415" s="48"/>
      <c r="D3415" s="48"/>
      <c r="E3415" s="48"/>
      <c r="F3415" s="48"/>
      <c r="G3415" s="48"/>
    </row>
    <row r="3416" spans="1:7">
      <c r="A3416" s="48"/>
      <c r="B3416" s="48"/>
      <c r="C3416" s="48"/>
      <c r="D3416" s="48"/>
      <c r="E3416" s="48"/>
      <c r="F3416" s="48"/>
      <c r="G3416" s="48"/>
    </row>
    <row r="3417" spans="1:7">
      <c r="A3417" s="48"/>
      <c r="B3417" s="48"/>
      <c r="C3417" s="48"/>
      <c r="D3417" s="48"/>
      <c r="E3417" s="48"/>
      <c r="F3417" s="48"/>
      <c r="G3417" s="48"/>
    </row>
    <row r="3418" spans="1:7">
      <c r="A3418" s="48"/>
      <c r="B3418" s="48"/>
      <c r="C3418" s="48"/>
      <c r="D3418" s="48"/>
      <c r="E3418" s="48"/>
      <c r="F3418" s="48"/>
      <c r="G3418" s="48"/>
    </row>
    <row r="3419" spans="1:7">
      <c r="A3419" s="48"/>
      <c r="B3419" s="48"/>
      <c r="C3419" s="48"/>
      <c r="D3419" s="48"/>
      <c r="E3419" s="48"/>
      <c r="F3419" s="48"/>
      <c r="G3419" s="48"/>
    </row>
    <row r="3420" spans="1:7">
      <c r="A3420" s="48"/>
      <c r="B3420" s="48"/>
      <c r="C3420" s="48"/>
      <c r="D3420" s="48"/>
      <c r="E3420" s="48"/>
      <c r="F3420" s="48"/>
      <c r="G3420" s="48"/>
    </row>
    <row r="3421" spans="1:7">
      <c r="A3421" s="48"/>
      <c r="B3421" s="48"/>
      <c r="C3421" s="48"/>
      <c r="D3421" s="48"/>
      <c r="E3421" s="48"/>
      <c r="F3421" s="48"/>
      <c r="G3421" s="48"/>
    </row>
    <row r="3422" spans="1:7">
      <c r="A3422" s="48"/>
      <c r="B3422" s="48"/>
      <c r="C3422" s="48"/>
      <c r="D3422" s="48"/>
      <c r="E3422" s="48"/>
      <c r="F3422" s="48"/>
      <c r="G3422" s="48"/>
    </row>
    <row r="3423" spans="1:7">
      <c r="A3423" s="48"/>
      <c r="B3423" s="48"/>
      <c r="C3423" s="48"/>
      <c r="D3423" s="48"/>
      <c r="E3423" s="48"/>
      <c r="F3423" s="48"/>
      <c r="G3423" s="48"/>
    </row>
    <row r="3424" spans="1:7">
      <c r="A3424" s="48"/>
      <c r="B3424" s="48"/>
      <c r="C3424" s="48"/>
      <c r="D3424" s="48"/>
      <c r="E3424" s="48"/>
      <c r="F3424" s="48"/>
      <c r="G3424" s="48"/>
    </row>
    <row r="3425" spans="1:7">
      <c r="A3425" s="48"/>
      <c r="B3425" s="48"/>
      <c r="C3425" s="48"/>
      <c r="D3425" s="48"/>
      <c r="E3425" s="48"/>
      <c r="F3425" s="48"/>
      <c r="G3425" s="48"/>
    </row>
    <row r="3426" spans="1:7">
      <c r="A3426" s="48"/>
      <c r="B3426" s="48"/>
      <c r="C3426" s="48"/>
      <c r="D3426" s="48"/>
      <c r="E3426" s="48"/>
      <c r="F3426" s="48"/>
      <c r="G3426" s="48"/>
    </row>
    <row r="3427" spans="1:7">
      <c r="A3427" s="48"/>
      <c r="B3427" s="48"/>
      <c r="C3427" s="48"/>
      <c r="D3427" s="48"/>
      <c r="E3427" s="48"/>
      <c r="F3427" s="48"/>
      <c r="G3427" s="48"/>
    </row>
    <row r="3428" spans="1:7">
      <c r="A3428" s="48"/>
      <c r="B3428" s="48"/>
      <c r="C3428" s="48"/>
      <c r="D3428" s="48"/>
      <c r="E3428" s="48"/>
      <c r="F3428" s="48"/>
      <c r="G3428" s="48"/>
    </row>
    <row r="3429" spans="1:7">
      <c r="A3429" s="48"/>
      <c r="B3429" s="48"/>
      <c r="C3429" s="48"/>
      <c r="D3429" s="48"/>
      <c r="E3429" s="48"/>
      <c r="F3429" s="48"/>
      <c r="G3429" s="48"/>
    </row>
    <row r="3430" spans="1:7">
      <c r="A3430" s="48"/>
      <c r="B3430" s="48"/>
      <c r="C3430" s="48"/>
      <c r="D3430" s="48"/>
      <c r="E3430" s="48"/>
      <c r="F3430" s="48"/>
      <c r="G3430" s="48"/>
    </row>
    <row r="3431" spans="1:7">
      <c r="A3431" s="48"/>
      <c r="B3431" s="48"/>
      <c r="C3431" s="48"/>
      <c r="D3431" s="48"/>
      <c r="E3431" s="48"/>
      <c r="F3431" s="48"/>
      <c r="G3431" s="48"/>
    </row>
    <row r="3432" spans="1:7">
      <c r="A3432" s="48"/>
      <c r="B3432" s="48"/>
      <c r="C3432" s="48"/>
      <c r="D3432" s="48"/>
      <c r="E3432" s="48"/>
      <c r="F3432" s="48"/>
      <c r="G3432" s="48"/>
    </row>
    <row r="3433" spans="1:7">
      <c r="A3433" s="48"/>
      <c r="B3433" s="48"/>
      <c r="C3433" s="48"/>
      <c r="D3433" s="48"/>
      <c r="E3433" s="48"/>
      <c r="F3433" s="48"/>
      <c r="G3433" s="48"/>
    </row>
    <row r="3434" spans="1:7">
      <c r="A3434" s="48"/>
      <c r="B3434" s="48"/>
      <c r="C3434" s="48"/>
      <c r="D3434" s="48"/>
      <c r="E3434" s="48"/>
      <c r="F3434" s="48"/>
      <c r="G3434" s="48"/>
    </row>
    <row r="3435" spans="1:7">
      <c r="A3435" s="48"/>
      <c r="B3435" s="48"/>
      <c r="C3435" s="48"/>
      <c r="D3435" s="48"/>
      <c r="E3435" s="48"/>
      <c r="F3435" s="48"/>
      <c r="G3435" s="48"/>
    </row>
    <row r="3436" spans="1:7">
      <c r="A3436" s="48"/>
      <c r="B3436" s="48"/>
      <c r="C3436" s="48"/>
      <c r="D3436" s="48"/>
      <c r="E3436" s="48"/>
      <c r="F3436" s="48"/>
      <c r="G3436" s="48"/>
    </row>
    <row r="3437" spans="1:7">
      <c r="A3437" s="48"/>
      <c r="B3437" s="48"/>
      <c r="C3437" s="48"/>
      <c r="D3437" s="48"/>
      <c r="E3437" s="48"/>
      <c r="F3437" s="48"/>
      <c r="G3437" s="48"/>
    </row>
    <row r="3438" spans="1:7">
      <c r="A3438" s="48"/>
      <c r="B3438" s="48"/>
      <c r="C3438" s="48"/>
      <c r="D3438" s="48"/>
      <c r="E3438" s="48"/>
      <c r="F3438" s="48"/>
      <c r="G3438" s="48"/>
    </row>
    <row r="3439" spans="1:7">
      <c r="A3439" s="48"/>
      <c r="B3439" s="48"/>
      <c r="C3439" s="48"/>
      <c r="D3439" s="48"/>
      <c r="E3439" s="48"/>
      <c r="F3439" s="48"/>
      <c r="G3439" s="48"/>
    </row>
    <row r="3440" spans="1:7">
      <c r="A3440" s="48"/>
      <c r="B3440" s="48"/>
      <c r="C3440" s="48"/>
      <c r="D3440" s="48"/>
      <c r="E3440" s="48"/>
      <c r="F3440" s="48"/>
      <c r="G3440" s="48"/>
    </row>
    <row r="3441" spans="1:7">
      <c r="A3441" s="48"/>
      <c r="B3441" s="48"/>
      <c r="C3441" s="48"/>
      <c r="D3441" s="48"/>
      <c r="E3441" s="48"/>
      <c r="F3441" s="48"/>
      <c r="G3441" s="48"/>
    </row>
    <row r="3442" spans="1:7">
      <c r="A3442" s="48"/>
      <c r="B3442" s="48"/>
      <c r="C3442" s="48"/>
      <c r="D3442" s="48"/>
      <c r="E3442" s="48"/>
      <c r="F3442" s="48"/>
      <c r="G3442" s="48"/>
    </row>
    <row r="3443" spans="1:7">
      <c r="A3443" s="48"/>
      <c r="B3443" s="48"/>
      <c r="C3443" s="48"/>
      <c r="D3443" s="48"/>
      <c r="E3443" s="48"/>
      <c r="F3443" s="48"/>
      <c r="G3443" s="48"/>
    </row>
    <row r="3444" spans="1:7">
      <c r="A3444" s="48"/>
      <c r="B3444" s="48"/>
      <c r="C3444" s="48"/>
      <c r="D3444" s="48"/>
      <c r="E3444" s="48"/>
      <c r="F3444" s="48"/>
      <c r="G3444" s="48"/>
    </row>
    <row r="3445" spans="1:7">
      <c r="A3445" s="48"/>
      <c r="B3445" s="48"/>
      <c r="C3445" s="48"/>
      <c r="D3445" s="48"/>
      <c r="E3445" s="48"/>
      <c r="F3445" s="48"/>
      <c r="G3445" s="48"/>
    </row>
    <row r="3446" spans="1:7">
      <c r="A3446" s="48"/>
      <c r="B3446" s="48"/>
      <c r="C3446" s="48"/>
      <c r="D3446" s="48"/>
      <c r="E3446" s="48"/>
      <c r="F3446" s="48"/>
      <c r="G3446" s="48"/>
    </row>
    <row r="3447" spans="1:7">
      <c r="A3447" s="48"/>
      <c r="B3447" s="48"/>
      <c r="C3447" s="48"/>
      <c r="D3447" s="48"/>
      <c r="E3447" s="48"/>
      <c r="F3447" s="48"/>
      <c r="G3447" s="48"/>
    </row>
    <row r="3448" spans="1:7">
      <c r="A3448" s="48"/>
      <c r="B3448" s="48"/>
      <c r="C3448" s="48"/>
      <c r="D3448" s="48"/>
      <c r="E3448" s="48"/>
      <c r="F3448" s="48"/>
      <c r="G3448" s="48"/>
    </row>
    <row r="3449" spans="1:7">
      <c r="A3449" s="48"/>
      <c r="B3449" s="48"/>
      <c r="C3449" s="48"/>
      <c r="D3449" s="48"/>
      <c r="E3449" s="48"/>
      <c r="F3449" s="48"/>
      <c r="G3449" s="48"/>
    </row>
    <row r="3450" spans="1:7">
      <c r="A3450" s="48"/>
      <c r="B3450" s="48"/>
      <c r="C3450" s="48"/>
      <c r="D3450" s="48"/>
      <c r="E3450" s="48"/>
      <c r="F3450" s="48"/>
      <c r="G3450" s="48"/>
    </row>
    <row r="3451" spans="1:7">
      <c r="A3451" s="48"/>
      <c r="B3451" s="48"/>
      <c r="C3451" s="48"/>
      <c r="D3451" s="48"/>
      <c r="E3451" s="48"/>
      <c r="F3451" s="48"/>
      <c r="G3451" s="48"/>
    </row>
    <row r="3452" spans="1:7">
      <c r="A3452" s="48"/>
      <c r="B3452" s="48"/>
      <c r="C3452" s="48"/>
      <c r="D3452" s="48"/>
      <c r="E3452" s="48"/>
      <c r="F3452" s="48"/>
      <c r="G3452" s="48"/>
    </row>
    <row r="3453" spans="1:7">
      <c r="A3453" s="48"/>
      <c r="B3453" s="48"/>
      <c r="C3453" s="48"/>
      <c r="D3453" s="48"/>
      <c r="E3453" s="48"/>
      <c r="F3453" s="48"/>
      <c r="G3453" s="48"/>
    </row>
    <row r="3454" spans="1:7">
      <c r="A3454" s="48"/>
      <c r="B3454" s="48"/>
      <c r="C3454" s="48"/>
      <c r="D3454" s="48"/>
      <c r="E3454" s="48"/>
      <c r="F3454" s="48"/>
      <c r="G3454" s="48"/>
    </row>
    <row r="3455" spans="1:7">
      <c r="A3455" s="48"/>
      <c r="B3455" s="48"/>
      <c r="C3455" s="48"/>
      <c r="D3455" s="48"/>
      <c r="E3455" s="48"/>
      <c r="F3455" s="48"/>
      <c r="G3455" s="48"/>
    </row>
    <row r="3456" spans="1:7">
      <c r="A3456" s="48"/>
      <c r="B3456" s="48"/>
      <c r="C3456" s="48"/>
      <c r="D3456" s="48"/>
      <c r="E3456" s="48"/>
      <c r="F3456" s="48"/>
      <c r="G3456" s="48"/>
    </row>
    <row r="3457" spans="1:7">
      <c r="A3457" s="48"/>
      <c r="B3457" s="48"/>
      <c r="C3457" s="48"/>
      <c r="D3457" s="48"/>
      <c r="E3457" s="48"/>
      <c r="F3457" s="48"/>
      <c r="G3457" s="48"/>
    </row>
    <row r="3458" spans="1:7">
      <c r="A3458" s="48"/>
      <c r="B3458" s="48"/>
      <c r="C3458" s="48"/>
      <c r="D3458" s="48"/>
      <c r="E3458" s="48"/>
      <c r="F3458" s="48"/>
      <c r="G3458" s="48"/>
    </row>
    <row r="3459" spans="1:7">
      <c r="A3459" s="48"/>
      <c r="B3459" s="48"/>
      <c r="C3459" s="48"/>
      <c r="D3459" s="48"/>
      <c r="E3459" s="48"/>
      <c r="F3459" s="48"/>
      <c r="G3459" s="48"/>
    </row>
    <row r="3460" spans="1:7">
      <c r="A3460" s="48"/>
      <c r="B3460" s="48"/>
      <c r="C3460" s="48"/>
      <c r="D3460" s="48"/>
      <c r="E3460" s="48"/>
      <c r="F3460" s="48"/>
      <c r="G3460" s="48"/>
    </row>
    <row r="3461" spans="1:7">
      <c r="A3461" s="48"/>
      <c r="B3461" s="48"/>
      <c r="C3461" s="48"/>
      <c r="D3461" s="48"/>
      <c r="E3461" s="48"/>
      <c r="F3461" s="48"/>
      <c r="G3461" s="48"/>
    </row>
    <row r="3462" spans="1:7">
      <c r="A3462" s="48"/>
      <c r="B3462" s="48"/>
      <c r="C3462" s="48"/>
      <c r="D3462" s="48"/>
      <c r="E3462" s="48"/>
      <c r="F3462" s="48"/>
      <c r="G3462" s="48"/>
    </row>
    <row r="3463" spans="1:7">
      <c r="A3463" s="48"/>
      <c r="B3463" s="48"/>
      <c r="C3463" s="48"/>
      <c r="D3463" s="48"/>
      <c r="E3463" s="48"/>
      <c r="F3463" s="48"/>
      <c r="G3463" s="48"/>
    </row>
    <row r="3464" spans="1:7">
      <c r="A3464" s="48"/>
      <c r="B3464" s="48"/>
      <c r="C3464" s="48"/>
      <c r="D3464" s="48"/>
      <c r="E3464" s="48"/>
      <c r="F3464" s="48"/>
      <c r="G3464" s="48"/>
    </row>
    <row r="3465" spans="1:7">
      <c r="A3465" s="48"/>
      <c r="B3465" s="48"/>
      <c r="C3465" s="48"/>
      <c r="D3465" s="48"/>
      <c r="E3465" s="48"/>
      <c r="F3465" s="48"/>
      <c r="G3465" s="48"/>
    </row>
    <row r="3466" spans="1:7">
      <c r="A3466" s="48"/>
      <c r="B3466" s="48"/>
      <c r="C3466" s="48"/>
      <c r="D3466" s="48"/>
      <c r="E3466" s="48"/>
      <c r="F3466" s="48"/>
      <c r="G3466" s="48"/>
    </row>
    <row r="3467" spans="1:7">
      <c r="A3467" s="48"/>
      <c r="B3467" s="48"/>
      <c r="C3467" s="48"/>
      <c r="D3467" s="48"/>
      <c r="E3467" s="48"/>
      <c r="F3467" s="48"/>
      <c r="G3467" s="48"/>
    </row>
    <row r="3468" spans="1:7">
      <c r="A3468" s="48"/>
      <c r="B3468" s="48"/>
      <c r="C3468" s="48"/>
      <c r="D3468" s="48"/>
      <c r="E3468" s="48"/>
      <c r="F3468" s="48"/>
      <c r="G3468" s="48"/>
    </row>
    <row r="3469" spans="1:7">
      <c r="A3469" s="48"/>
      <c r="B3469" s="48"/>
      <c r="C3469" s="48"/>
      <c r="D3469" s="48"/>
      <c r="E3469" s="48"/>
      <c r="F3469" s="48"/>
      <c r="G3469" s="48"/>
    </row>
    <row r="3470" spans="1:7">
      <c r="A3470" s="48"/>
      <c r="B3470" s="48"/>
      <c r="C3470" s="48"/>
      <c r="D3470" s="48"/>
      <c r="E3470" s="48"/>
      <c r="F3470" s="48"/>
      <c r="G3470" s="48"/>
    </row>
    <row r="3471" spans="1:7">
      <c r="A3471" s="48"/>
      <c r="B3471" s="48"/>
      <c r="C3471" s="48"/>
      <c r="D3471" s="48"/>
      <c r="E3471" s="48"/>
      <c r="F3471" s="48"/>
      <c r="G3471" s="48"/>
    </row>
    <row r="3472" spans="1:7">
      <c r="A3472" s="48"/>
      <c r="B3472" s="48"/>
      <c r="C3472" s="48"/>
      <c r="D3472" s="48"/>
      <c r="E3472" s="48"/>
      <c r="F3472" s="48"/>
      <c r="G3472" s="48"/>
    </row>
    <row r="3473" spans="1:7">
      <c r="A3473" s="48"/>
      <c r="B3473" s="48"/>
      <c r="C3473" s="48"/>
      <c r="D3473" s="48"/>
      <c r="E3473" s="48"/>
      <c r="F3473" s="48"/>
      <c r="G3473" s="48"/>
    </row>
    <row r="3474" spans="1:7">
      <c r="A3474" s="48"/>
      <c r="B3474" s="48"/>
      <c r="C3474" s="48"/>
      <c r="D3474" s="48"/>
      <c r="E3474" s="48"/>
      <c r="F3474" s="48"/>
      <c r="G3474" s="48"/>
    </row>
    <row r="3475" spans="1:7">
      <c r="A3475" s="48"/>
      <c r="B3475" s="48"/>
      <c r="C3475" s="48"/>
      <c r="D3475" s="48"/>
      <c r="E3475" s="48"/>
      <c r="F3475" s="48"/>
      <c r="G3475" s="48"/>
    </row>
    <row r="3476" spans="1:7">
      <c r="A3476" s="48"/>
      <c r="B3476" s="48"/>
      <c r="C3476" s="48"/>
      <c r="D3476" s="48"/>
      <c r="E3476" s="48"/>
      <c r="F3476" s="48"/>
      <c r="G3476" s="48"/>
    </row>
    <row r="3477" spans="1:7">
      <c r="A3477" s="48"/>
      <c r="B3477" s="48"/>
      <c r="C3477" s="48"/>
      <c r="D3477" s="48"/>
      <c r="E3477" s="48"/>
      <c r="F3477" s="48"/>
      <c r="G3477" s="48"/>
    </row>
    <row r="3478" spans="1:7">
      <c r="A3478" s="48"/>
      <c r="B3478" s="48"/>
      <c r="C3478" s="48"/>
      <c r="D3478" s="48"/>
      <c r="E3478" s="48"/>
      <c r="F3478" s="48"/>
      <c r="G3478" s="48"/>
    </row>
    <row r="3479" spans="1:7">
      <c r="A3479" s="48"/>
      <c r="B3479" s="48"/>
      <c r="C3479" s="48"/>
      <c r="D3479" s="48"/>
      <c r="E3479" s="48"/>
      <c r="F3479" s="48"/>
      <c r="G3479" s="48"/>
    </row>
    <row r="3480" spans="1:7">
      <c r="A3480" s="48"/>
      <c r="B3480" s="48"/>
      <c r="C3480" s="48"/>
      <c r="D3480" s="48"/>
      <c r="E3480" s="48"/>
      <c r="F3480" s="48"/>
      <c r="G3480" s="48"/>
    </row>
    <row r="3481" spans="1:7">
      <c r="A3481" s="48"/>
      <c r="B3481" s="48"/>
      <c r="C3481" s="48"/>
      <c r="D3481" s="48"/>
      <c r="E3481" s="48"/>
      <c r="F3481" s="48"/>
      <c r="G3481" s="48"/>
    </row>
    <row r="3482" spans="1:7">
      <c r="A3482" s="48"/>
      <c r="B3482" s="48"/>
      <c r="C3482" s="48"/>
      <c r="D3482" s="48"/>
      <c r="E3482" s="48"/>
      <c r="F3482" s="48"/>
      <c r="G3482" s="48"/>
    </row>
    <row r="3483" spans="1:7">
      <c r="A3483" s="48"/>
      <c r="B3483" s="48"/>
      <c r="C3483" s="48"/>
      <c r="D3483" s="48"/>
      <c r="E3483" s="48"/>
      <c r="F3483" s="48"/>
      <c r="G3483" s="48"/>
    </row>
    <row r="3484" spans="1:7">
      <c r="A3484" s="48"/>
      <c r="B3484" s="48"/>
      <c r="C3484" s="48"/>
      <c r="D3484" s="48"/>
      <c r="E3484" s="48"/>
      <c r="F3484" s="48"/>
      <c r="G3484" s="48"/>
    </row>
    <row r="3485" spans="1:7">
      <c r="A3485" s="48"/>
      <c r="B3485" s="48"/>
      <c r="C3485" s="48"/>
      <c r="D3485" s="48"/>
      <c r="E3485" s="48"/>
      <c r="F3485" s="48"/>
      <c r="G3485" s="48"/>
    </row>
    <row r="3486" spans="1:7">
      <c r="A3486" s="48"/>
      <c r="B3486" s="48"/>
      <c r="C3486" s="48"/>
      <c r="D3486" s="48"/>
      <c r="E3486" s="48"/>
      <c r="F3486" s="48"/>
      <c r="G3486" s="48"/>
    </row>
    <row r="3487" spans="1:7">
      <c r="A3487" s="48"/>
      <c r="B3487" s="48"/>
      <c r="C3487" s="48"/>
      <c r="D3487" s="48"/>
      <c r="E3487" s="48"/>
      <c r="F3487" s="48"/>
      <c r="G3487" s="48"/>
    </row>
    <row r="3488" spans="1:7">
      <c r="A3488" s="48"/>
      <c r="B3488" s="48"/>
      <c r="C3488" s="48"/>
      <c r="D3488" s="48"/>
      <c r="E3488" s="48"/>
      <c r="F3488" s="48"/>
      <c r="G3488" s="48"/>
    </row>
    <row r="3489" spans="1:7">
      <c r="A3489" s="48"/>
      <c r="B3489" s="48"/>
      <c r="C3489" s="48"/>
      <c r="D3489" s="48"/>
      <c r="E3489" s="48"/>
      <c r="F3489" s="48"/>
      <c r="G3489" s="48"/>
    </row>
    <row r="3490" spans="1:7">
      <c r="A3490" s="48"/>
      <c r="B3490" s="48"/>
      <c r="C3490" s="48"/>
      <c r="D3490" s="48"/>
      <c r="E3490" s="48"/>
      <c r="F3490" s="48"/>
      <c r="G3490" s="48"/>
    </row>
    <row r="3491" spans="1:7">
      <c r="A3491" s="48"/>
      <c r="B3491" s="48"/>
      <c r="C3491" s="48"/>
      <c r="D3491" s="48"/>
      <c r="E3491" s="48"/>
      <c r="F3491" s="48"/>
      <c r="G3491" s="48"/>
    </row>
    <row r="3492" spans="1:7">
      <c r="A3492" s="48"/>
      <c r="B3492" s="48"/>
      <c r="C3492" s="48"/>
      <c r="D3492" s="48"/>
      <c r="E3492" s="48"/>
      <c r="F3492" s="48"/>
      <c r="G3492" s="48"/>
    </row>
    <row r="3493" spans="1:7">
      <c r="A3493" s="48"/>
      <c r="B3493" s="48"/>
      <c r="C3493" s="48"/>
      <c r="D3493" s="48"/>
      <c r="E3493" s="48"/>
      <c r="F3493" s="48"/>
      <c r="G3493" s="48"/>
    </row>
    <row r="3494" spans="1:7">
      <c r="A3494" s="48"/>
      <c r="B3494" s="48"/>
      <c r="C3494" s="48"/>
      <c r="D3494" s="48"/>
      <c r="E3494" s="48"/>
      <c r="F3494" s="48"/>
      <c r="G3494" s="48"/>
    </row>
    <row r="3495" spans="1:7">
      <c r="A3495" s="48"/>
      <c r="B3495" s="48"/>
      <c r="C3495" s="48"/>
      <c r="D3495" s="48"/>
      <c r="E3495" s="48"/>
      <c r="F3495" s="48"/>
      <c r="G3495" s="48"/>
    </row>
    <row r="3496" spans="1:7">
      <c r="A3496" s="48"/>
      <c r="B3496" s="48"/>
      <c r="C3496" s="48"/>
      <c r="D3496" s="48"/>
      <c r="E3496" s="48"/>
      <c r="F3496" s="48"/>
      <c r="G3496" s="48"/>
    </row>
    <row r="3497" spans="1:7">
      <c r="A3497" s="48"/>
      <c r="B3497" s="48"/>
      <c r="C3497" s="48"/>
      <c r="D3497" s="48"/>
      <c r="E3497" s="48"/>
      <c r="F3497" s="48"/>
      <c r="G3497" s="48"/>
    </row>
    <row r="3498" spans="1:7">
      <c r="A3498" s="48"/>
      <c r="B3498" s="48"/>
      <c r="C3498" s="48"/>
      <c r="D3498" s="48"/>
      <c r="E3498" s="48"/>
      <c r="F3498" s="48"/>
      <c r="G3498" s="48"/>
    </row>
    <row r="3499" spans="1:7">
      <c r="A3499" s="48"/>
      <c r="B3499" s="48"/>
      <c r="C3499" s="48"/>
      <c r="D3499" s="48"/>
      <c r="E3499" s="48"/>
      <c r="F3499" s="48"/>
      <c r="G3499" s="48"/>
    </row>
    <row r="3500" spans="1:7">
      <c r="A3500" s="48"/>
      <c r="B3500" s="48"/>
      <c r="C3500" s="48"/>
      <c r="D3500" s="48"/>
      <c r="E3500" s="48"/>
      <c r="F3500" s="48"/>
      <c r="G3500" s="48"/>
    </row>
    <row r="3501" spans="1:7">
      <c r="A3501" s="48"/>
      <c r="B3501" s="48"/>
      <c r="C3501" s="48"/>
      <c r="D3501" s="48"/>
      <c r="E3501" s="48"/>
      <c r="F3501" s="48"/>
      <c r="G3501" s="48"/>
    </row>
    <row r="3502" spans="1:7">
      <c r="A3502" s="48"/>
      <c r="B3502" s="48"/>
      <c r="C3502" s="48"/>
      <c r="D3502" s="48"/>
      <c r="E3502" s="48"/>
      <c r="F3502" s="48"/>
      <c r="G3502" s="48"/>
    </row>
    <row r="3503" spans="1:7">
      <c r="A3503" s="48"/>
      <c r="B3503" s="48"/>
      <c r="C3503" s="48"/>
      <c r="D3503" s="48"/>
      <c r="E3503" s="48"/>
      <c r="F3503" s="48"/>
      <c r="G3503" s="48"/>
    </row>
    <row r="3504" spans="1:7">
      <c r="A3504" s="48"/>
      <c r="B3504" s="48"/>
      <c r="C3504" s="48"/>
      <c r="D3504" s="48"/>
      <c r="E3504" s="48"/>
      <c r="F3504" s="48"/>
      <c r="G3504" s="48"/>
    </row>
    <row r="3505" spans="1:7">
      <c r="A3505" s="48"/>
      <c r="B3505" s="48"/>
      <c r="C3505" s="48"/>
      <c r="D3505" s="48"/>
      <c r="E3505" s="48"/>
      <c r="F3505" s="48"/>
      <c r="G3505" s="48"/>
    </row>
    <row r="3506" spans="1:7">
      <c r="A3506" s="48"/>
      <c r="B3506" s="48"/>
      <c r="C3506" s="48"/>
      <c r="D3506" s="48"/>
      <c r="E3506" s="48"/>
      <c r="F3506" s="48"/>
      <c r="G3506" s="48"/>
    </row>
    <row r="3507" spans="1:7">
      <c r="A3507" s="48"/>
      <c r="B3507" s="48"/>
      <c r="C3507" s="48"/>
      <c r="D3507" s="48"/>
      <c r="E3507" s="48"/>
      <c r="F3507" s="48"/>
      <c r="G3507" s="48"/>
    </row>
    <row r="3508" spans="1:7">
      <c r="A3508" s="48"/>
      <c r="B3508" s="48"/>
      <c r="C3508" s="48"/>
      <c r="D3508" s="48"/>
      <c r="E3508" s="48"/>
      <c r="F3508" s="48"/>
      <c r="G3508" s="48"/>
    </row>
    <row r="3509" spans="1:7">
      <c r="A3509" s="48"/>
      <c r="B3509" s="48"/>
      <c r="C3509" s="48"/>
      <c r="D3509" s="48"/>
      <c r="E3509" s="48"/>
      <c r="F3509" s="48"/>
      <c r="G3509" s="48"/>
    </row>
    <row r="3510" spans="1:7">
      <c r="A3510" s="48"/>
      <c r="B3510" s="48"/>
      <c r="C3510" s="48"/>
      <c r="D3510" s="48"/>
      <c r="E3510" s="48"/>
      <c r="F3510" s="48"/>
      <c r="G3510" s="48"/>
    </row>
    <row r="3511" spans="1:7">
      <c r="A3511" s="48"/>
      <c r="B3511" s="48"/>
      <c r="C3511" s="48"/>
      <c r="D3511" s="48"/>
      <c r="E3511" s="48"/>
      <c r="F3511" s="48"/>
      <c r="G3511" s="48"/>
    </row>
    <row r="3512" spans="1:7">
      <c r="A3512" s="48"/>
      <c r="B3512" s="48"/>
      <c r="C3512" s="48"/>
      <c r="D3512" s="48"/>
      <c r="E3512" s="48"/>
      <c r="F3512" s="48"/>
      <c r="G3512" s="48"/>
    </row>
    <row r="3513" spans="1:7">
      <c r="A3513" s="48"/>
      <c r="B3513" s="48"/>
      <c r="C3513" s="48"/>
      <c r="D3513" s="48"/>
      <c r="E3513" s="48"/>
      <c r="F3513" s="48"/>
      <c r="G3513" s="48"/>
    </row>
    <row r="3514" spans="1:7">
      <c r="A3514" s="48"/>
      <c r="B3514" s="48"/>
      <c r="C3514" s="48"/>
      <c r="D3514" s="48"/>
      <c r="E3514" s="48"/>
      <c r="F3514" s="48"/>
      <c r="G3514" s="48"/>
    </row>
    <row r="3515" spans="1:7">
      <c r="A3515" s="48"/>
      <c r="B3515" s="48"/>
      <c r="C3515" s="48"/>
      <c r="D3515" s="48"/>
      <c r="E3515" s="48"/>
      <c r="F3515" s="48"/>
      <c r="G3515" s="48"/>
    </row>
    <row r="3516" spans="1:7">
      <c r="A3516" s="48"/>
      <c r="B3516" s="48"/>
      <c r="C3516" s="48"/>
      <c r="D3516" s="48"/>
      <c r="E3516" s="48"/>
      <c r="F3516" s="48"/>
      <c r="G3516" s="48"/>
    </row>
    <row r="3517" spans="1:7">
      <c r="A3517" s="48"/>
      <c r="B3517" s="48"/>
      <c r="C3517" s="48"/>
      <c r="D3517" s="48"/>
      <c r="E3517" s="48"/>
      <c r="F3517" s="48"/>
      <c r="G3517" s="48"/>
    </row>
    <row r="3518" spans="1:7">
      <c r="A3518" s="48"/>
      <c r="B3518" s="48"/>
      <c r="C3518" s="48"/>
      <c r="D3518" s="48"/>
      <c r="E3518" s="48"/>
      <c r="F3518" s="48"/>
      <c r="G3518" s="48"/>
    </row>
    <row r="3519" spans="1:7">
      <c r="A3519" s="48"/>
      <c r="B3519" s="48"/>
      <c r="C3519" s="48"/>
      <c r="D3519" s="48"/>
      <c r="E3519" s="48"/>
      <c r="F3519" s="48"/>
      <c r="G3519" s="48"/>
    </row>
    <row r="3520" spans="1:7">
      <c r="A3520" s="48"/>
      <c r="B3520" s="48"/>
      <c r="C3520" s="48"/>
      <c r="D3520" s="48"/>
      <c r="E3520" s="48"/>
      <c r="F3520" s="48"/>
      <c r="G3520" s="48"/>
    </row>
    <row r="3521" spans="1:7">
      <c r="A3521" s="48"/>
      <c r="B3521" s="48"/>
      <c r="C3521" s="48"/>
      <c r="D3521" s="48"/>
      <c r="E3521" s="48"/>
      <c r="F3521" s="48"/>
      <c r="G3521" s="48"/>
    </row>
    <row r="3522" spans="1:7">
      <c r="A3522" s="48"/>
      <c r="B3522" s="48"/>
      <c r="C3522" s="48"/>
      <c r="D3522" s="48"/>
      <c r="E3522" s="48"/>
      <c r="F3522" s="48"/>
      <c r="G3522" s="48"/>
    </row>
    <row r="3523" spans="1:7">
      <c r="A3523" s="48"/>
      <c r="B3523" s="48"/>
      <c r="C3523" s="48"/>
      <c r="D3523" s="48"/>
      <c r="E3523" s="48"/>
      <c r="F3523" s="48"/>
      <c r="G3523" s="48"/>
    </row>
    <row r="3524" spans="1:7">
      <c r="A3524" s="48"/>
      <c r="B3524" s="48"/>
      <c r="C3524" s="48"/>
      <c r="D3524" s="48"/>
      <c r="E3524" s="48"/>
      <c r="F3524" s="48"/>
      <c r="G3524" s="48"/>
    </row>
    <row r="3525" spans="1:7">
      <c r="A3525" s="48"/>
      <c r="B3525" s="48"/>
      <c r="C3525" s="48"/>
      <c r="D3525" s="48"/>
      <c r="E3525" s="48"/>
      <c r="F3525" s="48"/>
      <c r="G3525" s="48"/>
    </row>
    <row r="3526" spans="1:7">
      <c r="A3526" s="48"/>
      <c r="B3526" s="48"/>
      <c r="C3526" s="48"/>
      <c r="D3526" s="48"/>
      <c r="E3526" s="48"/>
      <c r="F3526" s="48"/>
      <c r="G3526" s="48"/>
    </row>
    <row r="3527" spans="1:7">
      <c r="A3527" s="48"/>
      <c r="B3527" s="48"/>
      <c r="C3527" s="48"/>
      <c r="D3527" s="48"/>
      <c r="E3527" s="48"/>
      <c r="F3527" s="48"/>
      <c r="G3527" s="48"/>
    </row>
    <row r="3528" spans="1:7">
      <c r="A3528" s="48"/>
      <c r="B3528" s="48"/>
      <c r="C3528" s="48"/>
      <c r="D3528" s="48"/>
      <c r="E3528" s="48"/>
      <c r="F3528" s="48"/>
      <c r="G3528" s="48"/>
    </row>
    <row r="3529" spans="1:7">
      <c r="A3529" s="48"/>
      <c r="B3529" s="48"/>
      <c r="C3529" s="48"/>
      <c r="D3529" s="48"/>
      <c r="E3529" s="48"/>
      <c r="F3529" s="48"/>
      <c r="G3529" s="48"/>
    </row>
    <row r="3530" spans="1:7">
      <c r="A3530" s="48"/>
      <c r="B3530" s="48"/>
      <c r="C3530" s="48"/>
      <c r="D3530" s="48"/>
      <c r="E3530" s="48"/>
      <c r="F3530" s="48"/>
      <c r="G3530" s="48"/>
    </row>
  </sheetData>
  <mergeCells count="7">
    <mergeCell ref="F1:G1"/>
    <mergeCell ref="A6:G6"/>
    <mergeCell ref="A11:B11"/>
    <mergeCell ref="A9:A10"/>
    <mergeCell ref="B9:B10"/>
    <mergeCell ref="C9:C10"/>
    <mergeCell ref="D9:G9"/>
  </mergeCells>
  <phoneticPr fontId="5" type="noConversion"/>
  <printOptions horizontalCentered="1"/>
  <pageMargins left="0.15748031496062992" right="0.15748031496062992" top="0.31496062992125984" bottom="0.35433070866141736" header="0.15748031496062992" footer="0.15748031496062992"/>
  <pageSetup paperSize="9" firstPageNumber="10" orientation="landscape" useFirstPageNumber="1" r:id="rId1"/>
  <headerFooter alignWithMargins="0"/>
</worksheet>
</file>

<file path=xl/worksheets/sheet11.xml><?xml version="1.0" encoding="utf-8"?>
<worksheet xmlns="http://schemas.openxmlformats.org/spreadsheetml/2006/main" xmlns:r="http://schemas.openxmlformats.org/officeDocument/2006/relationships">
  <dimension ref="A1:IW286"/>
  <sheetViews>
    <sheetView zoomScaleNormal="100" workbookViewId="0">
      <selection activeCell="E258" sqref="E258"/>
    </sheetView>
  </sheetViews>
  <sheetFormatPr defaultRowHeight="17.25"/>
  <cols>
    <col min="1" max="1" width="13.5703125" style="232" customWidth="1"/>
    <col min="2" max="2" width="34.42578125" style="309" customWidth="1"/>
    <col min="3" max="3" width="7.7109375" style="398" customWidth="1"/>
    <col min="4" max="4" width="9.85546875" style="307" customWidth="1"/>
    <col min="5" max="5" width="14.140625" style="307" customWidth="1"/>
    <col min="6" max="6" width="12.140625" style="306" customWidth="1"/>
    <col min="7" max="7" width="11.5703125" style="306" customWidth="1"/>
    <col min="8" max="8" width="8.7109375" style="306" hidden="1" customWidth="1"/>
    <col min="9" max="9" width="9.140625" style="235" hidden="1" customWidth="1"/>
    <col min="10" max="10" width="18" style="232" hidden="1" customWidth="1"/>
    <col min="11" max="11" width="21.7109375" style="232" customWidth="1"/>
    <col min="12" max="16384" width="9.140625" style="232"/>
  </cols>
  <sheetData>
    <row r="1" spans="1:9">
      <c r="C1" s="396"/>
      <c r="D1" s="310"/>
      <c r="E1" s="668" t="s">
        <v>256</v>
      </c>
      <c r="F1" s="668"/>
      <c r="G1" s="668"/>
      <c r="H1" s="507"/>
    </row>
    <row r="2" spans="1:9">
      <c r="B2" s="311"/>
      <c r="C2" s="397"/>
      <c r="D2" s="311"/>
      <c r="E2" s="503"/>
      <c r="F2" s="503"/>
      <c r="G2" s="503" t="s">
        <v>630</v>
      </c>
      <c r="H2" s="503"/>
    </row>
    <row r="3" spans="1:9">
      <c r="B3" s="311"/>
      <c r="C3" s="397"/>
      <c r="D3" s="311"/>
      <c r="E3" s="503"/>
      <c r="F3" s="503"/>
      <c r="G3" s="503" t="s">
        <v>828</v>
      </c>
      <c r="H3" s="503"/>
    </row>
    <row r="4" spans="1:9">
      <c r="B4" s="311"/>
      <c r="C4" s="397"/>
      <c r="D4" s="311"/>
      <c r="E4" s="503"/>
      <c r="F4" s="503"/>
      <c r="G4" s="503" t="s">
        <v>631</v>
      </c>
      <c r="H4" s="503"/>
    </row>
    <row r="5" spans="1:9" ht="26.25" customHeight="1"/>
    <row r="6" spans="1:9" ht="60.75" customHeight="1">
      <c r="A6" s="669" t="s">
        <v>930</v>
      </c>
      <c r="B6" s="669"/>
      <c r="C6" s="669"/>
      <c r="D6" s="669"/>
      <c r="E6" s="669"/>
      <c r="F6" s="669"/>
      <c r="G6" s="669"/>
      <c r="H6" s="508"/>
    </row>
    <row r="7" spans="1:9" ht="3" customHeight="1" thickBot="1">
      <c r="B7" s="102"/>
      <c r="C7" s="399"/>
      <c r="F7" s="307"/>
    </row>
    <row r="8" spans="1:9" ht="97.5" customHeight="1">
      <c r="A8" s="670" t="s">
        <v>226</v>
      </c>
      <c r="B8" s="678" t="s">
        <v>156</v>
      </c>
      <c r="C8" s="678" t="s">
        <v>144</v>
      </c>
      <c r="D8" s="678" t="s">
        <v>157</v>
      </c>
      <c r="E8" s="676" t="s">
        <v>227</v>
      </c>
      <c r="F8" s="674" t="s">
        <v>158</v>
      </c>
      <c r="G8" s="675"/>
      <c r="H8" s="498"/>
    </row>
    <row r="9" spans="1:9" ht="55.5" customHeight="1">
      <c r="A9" s="671"/>
      <c r="B9" s="673"/>
      <c r="C9" s="673"/>
      <c r="D9" s="673"/>
      <c r="E9" s="677"/>
      <c r="F9" s="510" t="s">
        <v>130</v>
      </c>
      <c r="G9" s="551" t="s">
        <v>3</v>
      </c>
      <c r="H9" s="499"/>
    </row>
    <row r="10" spans="1:9" ht="18" hidden="1" customHeight="1">
      <c r="A10" s="552">
        <v>1</v>
      </c>
      <c r="B10" s="510">
        <v>2</v>
      </c>
      <c r="C10" s="510">
        <v>3</v>
      </c>
      <c r="D10" s="510">
        <v>4</v>
      </c>
      <c r="E10" s="510">
        <v>5</v>
      </c>
      <c r="F10" s="510">
        <v>6</v>
      </c>
      <c r="G10" s="551">
        <v>7</v>
      </c>
      <c r="H10" s="499"/>
    </row>
    <row r="11" spans="1:9" ht="18" customHeight="1">
      <c r="A11" s="672" t="s">
        <v>136</v>
      </c>
      <c r="B11" s="673"/>
      <c r="C11" s="673"/>
      <c r="D11" s="673"/>
      <c r="E11" s="673"/>
      <c r="F11" s="673"/>
      <c r="G11" s="553">
        <f>G13</f>
        <v>792584.29958842008</v>
      </c>
      <c r="H11" s="500"/>
    </row>
    <row r="12" spans="1:9">
      <c r="A12" s="672" t="s">
        <v>131</v>
      </c>
      <c r="B12" s="673"/>
      <c r="C12" s="673"/>
      <c r="D12" s="673"/>
      <c r="E12" s="673"/>
      <c r="F12" s="673"/>
      <c r="G12" s="553">
        <f>G13</f>
        <v>792584.29958842008</v>
      </c>
      <c r="H12" s="500"/>
    </row>
    <row r="13" spans="1:9" ht="69.75" customHeight="1">
      <c r="A13" s="672" t="s">
        <v>628</v>
      </c>
      <c r="B13" s="673"/>
      <c r="C13" s="673"/>
      <c r="D13" s="673"/>
      <c r="E13" s="673"/>
      <c r="F13" s="673"/>
      <c r="G13" s="553">
        <f>+G14+G20+G22+G30+G33+G35+G37+G41+G45+G49+G52+G55+G57+G67+G167+G200+G218+G245+G253+G260+G263+G285+G39</f>
        <v>792584.29958842008</v>
      </c>
      <c r="H13" s="500"/>
    </row>
    <row r="14" spans="1:9" s="313" customFormat="1" hidden="1">
      <c r="A14" s="554">
        <v>4212</v>
      </c>
      <c r="B14" s="339" t="s">
        <v>6</v>
      </c>
      <c r="C14" s="510"/>
      <c r="D14" s="510"/>
      <c r="E14" s="341"/>
      <c r="F14" s="354"/>
      <c r="G14" s="555">
        <f>SUM(G15:G19)</f>
        <v>44511.799988420004</v>
      </c>
      <c r="H14" s="501"/>
      <c r="I14" s="312"/>
    </row>
    <row r="15" spans="1:9">
      <c r="A15" s="556" t="s">
        <v>943</v>
      </c>
      <c r="B15" s="121" t="s">
        <v>944</v>
      </c>
      <c r="C15" s="400" t="s">
        <v>151</v>
      </c>
      <c r="D15" s="221" t="s">
        <v>4</v>
      </c>
      <c r="E15" s="320">
        <v>156</v>
      </c>
      <c r="F15" s="320">
        <v>61230</v>
      </c>
      <c r="G15" s="553">
        <f>E15*F15/1000</f>
        <v>9551.8799999999992</v>
      </c>
      <c r="H15" s="502">
        <v>4212</v>
      </c>
      <c r="I15" s="235" t="s">
        <v>7</v>
      </c>
    </row>
    <row r="16" spans="1:9" s="313" customFormat="1">
      <c r="A16" s="556" t="s">
        <v>892</v>
      </c>
      <c r="B16" s="121" t="s">
        <v>896</v>
      </c>
      <c r="C16" s="400" t="s">
        <v>151</v>
      </c>
      <c r="D16" s="221" t="s">
        <v>5</v>
      </c>
      <c r="E16" s="342">
        <v>48.78</v>
      </c>
      <c r="F16" s="320">
        <f>658049.289-150000</f>
        <v>508049.28899999999</v>
      </c>
      <c r="G16" s="553">
        <f>E16*F16/1000</f>
        <v>24782.644317419999</v>
      </c>
      <c r="H16" s="502">
        <v>4212</v>
      </c>
      <c r="I16" s="235" t="s">
        <v>7</v>
      </c>
    </row>
    <row r="17" spans="1:257">
      <c r="A17" s="556" t="s">
        <v>893</v>
      </c>
      <c r="B17" s="121" t="s">
        <v>896</v>
      </c>
      <c r="C17" s="400" t="s">
        <v>151</v>
      </c>
      <c r="D17" s="221" t="s">
        <v>5</v>
      </c>
      <c r="E17" s="342">
        <v>38.78</v>
      </c>
      <c r="F17" s="320">
        <f>135281.45-12000</f>
        <v>123281.45000000001</v>
      </c>
      <c r="G17" s="553">
        <f>E17*F17/1000</f>
        <v>4780.8546310000011</v>
      </c>
      <c r="H17" s="502">
        <v>4212</v>
      </c>
      <c r="I17" s="235" t="s">
        <v>7</v>
      </c>
    </row>
    <row r="18" spans="1:257" ht="18" customHeight="1">
      <c r="A18" s="556" t="s">
        <v>894</v>
      </c>
      <c r="B18" s="121" t="s">
        <v>896</v>
      </c>
      <c r="C18" s="400" t="s">
        <v>151</v>
      </c>
      <c r="D18" s="221" t="s">
        <v>5</v>
      </c>
      <c r="E18" s="342">
        <v>45.78</v>
      </c>
      <c r="F18" s="320">
        <f>96961-10000</f>
        <v>86961</v>
      </c>
      <c r="G18" s="553">
        <f>E18*F18/1000</f>
        <v>3981.07458</v>
      </c>
      <c r="H18" s="502">
        <v>4212</v>
      </c>
      <c r="I18" s="235" t="s">
        <v>7</v>
      </c>
    </row>
    <row r="19" spans="1:257" ht="18" customHeight="1">
      <c r="A19" s="556" t="s">
        <v>895</v>
      </c>
      <c r="B19" s="121" t="s">
        <v>896</v>
      </c>
      <c r="C19" s="400" t="s">
        <v>151</v>
      </c>
      <c r="D19" s="221" t="s">
        <v>5</v>
      </c>
      <c r="E19" s="342">
        <v>35.78</v>
      </c>
      <c r="F19" s="320">
        <v>39557</v>
      </c>
      <c r="G19" s="553">
        <f>E19*F19/1000-0.003</f>
        <v>1415.34646</v>
      </c>
      <c r="H19" s="502">
        <v>4212</v>
      </c>
      <c r="I19" s="235" t="s">
        <v>7</v>
      </c>
    </row>
    <row r="20" spans="1:257" s="313" customFormat="1" ht="18" hidden="1" customHeight="1">
      <c r="A20" s="557" t="s">
        <v>272</v>
      </c>
      <c r="B20" s="222" t="s">
        <v>259</v>
      </c>
      <c r="C20" s="400"/>
      <c r="D20" s="221"/>
      <c r="E20" s="343"/>
      <c r="F20" s="366"/>
      <c r="G20" s="555">
        <f>+G21</f>
        <v>3398.3</v>
      </c>
      <c r="H20" s="501"/>
      <c r="I20" s="312"/>
    </row>
    <row r="21" spans="1:257" ht="18" customHeight="1">
      <c r="A21" s="558" t="s">
        <v>260</v>
      </c>
      <c r="B21" s="121" t="s">
        <v>261</v>
      </c>
      <c r="C21" s="400" t="s">
        <v>151</v>
      </c>
      <c r="D21" s="221" t="s">
        <v>262</v>
      </c>
      <c r="E21" s="342">
        <v>170.26</v>
      </c>
      <c r="F21" s="497">
        <f>+G21/E21*1000</f>
        <v>19959.473746035477</v>
      </c>
      <c r="G21" s="553">
        <v>3398.3</v>
      </c>
      <c r="H21" s="502">
        <v>4213</v>
      </c>
      <c r="I21" s="235" t="s">
        <v>7</v>
      </c>
    </row>
    <row r="22" spans="1:257" s="313" customFormat="1" ht="19.5" hidden="1" customHeight="1">
      <c r="A22" s="557" t="s">
        <v>273</v>
      </c>
      <c r="B22" s="103" t="s">
        <v>145</v>
      </c>
      <c r="C22" s="308"/>
      <c r="D22" s="308"/>
      <c r="E22" s="344"/>
      <c r="F22" s="355"/>
      <c r="G22" s="559">
        <f>SUM(G23:G29)</f>
        <v>116024.3</v>
      </c>
      <c r="H22" s="502"/>
      <c r="I22" s="312"/>
    </row>
    <row r="23" spans="1:257" s="313" customFormat="1">
      <c r="A23" s="558" t="s">
        <v>732</v>
      </c>
      <c r="B23" s="117" t="s">
        <v>733</v>
      </c>
      <c r="C23" s="400" t="s">
        <v>152</v>
      </c>
      <c r="D23" s="221" t="s">
        <v>263</v>
      </c>
      <c r="E23" s="320">
        <v>85824000</v>
      </c>
      <c r="F23" s="323">
        <v>1</v>
      </c>
      <c r="G23" s="408">
        <f t="shared" ref="G23:G29" si="0">E23*F23/1000</f>
        <v>85824</v>
      </c>
      <c r="H23" s="502">
        <v>4214</v>
      </c>
      <c r="I23" s="235" t="s">
        <v>7</v>
      </c>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c r="BV23" s="232"/>
      <c r="BW23" s="232"/>
      <c r="BX23" s="232"/>
      <c r="BY23" s="232"/>
      <c r="BZ23" s="232"/>
      <c r="CA23" s="232"/>
      <c r="CB23" s="232"/>
      <c r="CC23" s="232"/>
      <c r="CD23" s="232"/>
      <c r="CE23" s="232"/>
      <c r="CF23" s="232"/>
      <c r="CG23" s="232"/>
      <c r="CH23" s="232"/>
      <c r="CI23" s="232"/>
      <c r="CJ23" s="232"/>
      <c r="CK23" s="232"/>
      <c r="CL23" s="232"/>
      <c r="CM23" s="232"/>
      <c r="CN23" s="232"/>
      <c r="CO23" s="232"/>
      <c r="CP23" s="232"/>
      <c r="CQ23" s="232"/>
      <c r="CR23" s="232"/>
      <c r="CS23" s="232"/>
      <c r="CT23" s="232"/>
      <c r="CU23" s="232"/>
      <c r="CV23" s="232"/>
      <c r="CW23" s="232"/>
      <c r="CX23" s="232"/>
      <c r="CY23" s="232"/>
      <c r="CZ23" s="232"/>
      <c r="DA23" s="232"/>
      <c r="DB23" s="232"/>
      <c r="DC23" s="232"/>
      <c r="DD23" s="232"/>
      <c r="DE23" s="232"/>
      <c r="DF23" s="232"/>
      <c r="DG23" s="232"/>
      <c r="DH23" s="232"/>
      <c r="DI23" s="232"/>
      <c r="DJ23" s="232"/>
      <c r="DK23" s="232"/>
      <c r="DL23" s="232"/>
      <c r="DM23" s="232"/>
      <c r="DN23" s="232"/>
      <c r="DO23" s="232"/>
      <c r="DP23" s="232"/>
      <c r="DQ23" s="232"/>
      <c r="DR23" s="232"/>
      <c r="DS23" s="232"/>
      <c r="DT23" s="232"/>
      <c r="DU23" s="232"/>
      <c r="DV23" s="232"/>
      <c r="DW23" s="232"/>
      <c r="DX23" s="232"/>
      <c r="DY23" s="232"/>
      <c r="DZ23" s="232"/>
      <c r="EA23" s="232"/>
      <c r="EB23" s="232"/>
      <c r="EC23" s="232"/>
      <c r="ED23" s="232"/>
      <c r="EE23" s="232"/>
      <c r="EF23" s="232"/>
      <c r="EG23" s="232"/>
      <c r="EH23" s="232"/>
      <c r="EI23" s="232"/>
      <c r="EJ23" s="232"/>
      <c r="EK23" s="232"/>
      <c r="EL23" s="232"/>
      <c r="EM23" s="232"/>
      <c r="EN23" s="232"/>
      <c r="EO23" s="232"/>
      <c r="EP23" s="232"/>
      <c r="EQ23" s="232"/>
      <c r="ER23" s="232"/>
      <c r="ES23" s="232"/>
      <c r="ET23" s="232"/>
      <c r="EU23" s="232"/>
      <c r="EV23" s="232"/>
      <c r="EW23" s="232"/>
      <c r="EX23" s="232"/>
      <c r="EY23" s="232"/>
      <c r="EZ23" s="232"/>
      <c r="FA23" s="232"/>
      <c r="FB23" s="232"/>
      <c r="FC23" s="232"/>
      <c r="FD23" s="232"/>
      <c r="FE23" s="232"/>
      <c r="FF23" s="232"/>
      <c r="FG23" s="232"/>
      <c r="FH23" s="232"/>
      <c r="FI23" s="232"/>
      <c r="FJ23" s="232"/>
      <c r="FK23" s="232"/>
      <c r="FL23" s="232"/>
      <c r="FM23" s="232"/>
      <c r="FN23" s="232"/>
      <c r="FO23" s="232"/>
      <c r="FP23" s="232"/>
      <c r="FQ23" s="232"/>
      <c r="FR23" s="232"/>
      <c r="FS23" s="232"/>
      <c r="FT23" s="232"/>
      <c r="FU23" s="232"/>
      <c r="FV23" s="232"/>
      <c r="FW23" s="232"/>
      <c r="FX23" s="232"/>
      <c r="FY23" s="232"/>
      <c r="FZ23" s="232"/>
      <c r="GA23" s="232"/>
      <c r="GB23" s="232"/>
      <c r="GC23" s="232"/>
      <c r="GD23" s="232"/>
      <c r="GE23" s="232"/>
      <c r="GF23" s="232"/>
      <c r="GG23" s="232"/>
      <c r="GH23" s="232"/>
      <c r="GI23" s="232"/>
      <c r="GJ23" s="232"/>
      <c r="GK23" s="232"/>
      <c r="GL23" s="232"/>
      <c r="GM23" s="232"/>
      <c r="GN23" s="232"/>
      <c r="GO23" s="232"/>
      <c r="GP23" s="232"/>
      <c r="GQ23" s="232"/>
      <c r="GR23" s="232"/>
      <c r="GS23" s="232"/>
      <c r="GT23" s="232"/>
      <c r="GU23" s="232"/>
      <c r="GV23" s="232"/>
      <c r="GW23" s="232"/>
      <c r="GX23" s="232"/>
      <c r="GY23" s="232"/>
      <c r="GZ23" s="232"/>
      <c r="HA23" s="232"/>
      <c r="HB23" s="232"/>
      <c r="HC23" s="232"/>
      <c r="HD23" s="232"/>
      <c r="HE23" s="232"/>
      <c r="HF23" s="232"/>
      <c r="HG23" s="232"/>
      <c r="HH23" s="232"/>
      <c r="HI23" s="232"/>
      <c r="HJ23" s="232"/>
      <c r="HK23" s="232"/>
      <c r="HL23" s="232"/>
      <c r="HM23" s="232"/>
      <c r="HN23" s="232"/>
      <c r="HO23" s="232"/>
      <c r="HP23" s="232"/>
      <c r="HQ23" s="232"/>
      <c r="HR23" s="232"/>
      <c r="HS23" s="232"/>
      <c r="HT23" s="232"/>
      <c r="HU23" s="232"/>
      <c r="HV23" s="232"/>
      <c r="HW23" s="232"/>
      <c r="HX23" s="232"/>
      <c r="HY23" s="232"/>
      <c r="HZ23" s="232"/>
      <c r="IA23" s="232"/>
      <c r="IB23" s="232"/>
      <c r="IC23" s="232"/>
      <c r="ID23" s="232"/>
      <c r="IE23" s="232"/>
      <c r="IF23" s="232"/>
      <c r="IG23" s="232"/>
      <c r="IH23" s="232"/>
      <c r="II23" s="232"/>
      <c r="IJ23" s="232"/>
      <c r="IK23" s="232"/>
      <c r="IL23" s="232"/>
      <c r="IM23" s="232"/>
      <c r="IN23" s="232"/>
      <c r="IO23" s="232"/>
      <c r="IP23" s="232"/>
      <c r="IQ23" s="232"/>
      <c r="IR23" s="232"/>
      <c r="IS23" s="232"/>
      <c r="IT23" s="232"/>
      <c r="IU23" s="232"/>
      <c r="IV23" s="232"/>
      <c r="IW23" s="232"/>
    </row>
    <row r="24" spans="1:257" s="313" customFormat="1" ht="63.75" customHeight="1">
      <c r="A24" s="558" t="s">
        <v>729</v>
      </c>
      <c r="B24" s="121" t="s">
        <v>730</v>
      </c>
      <c r="C24" s="400" t="s">
        <v>152</v>
      </c>
      <c r="D24" s="221" t="s">
        <v>263</v>
      </c>
      <c r="E24" s="320">
        <v>4032000</v>
      </c>
      <c r="F24" s="323">
        <v>1</v>
      </c>
      <c r="G24" s="408">
        <f t="shared" si="0"/>
        <v>4032</v>
      </c>
      <c r="H24" s="502">
        <v>4214</v>
      </c>
      <c r="I24" s="527" t="s">
        <v>7</v>
      </c>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c r="BM24" s="232"/>
      <c r="BN24" s="232"/>
      <c r="BO24" s="232"/>
      <c r="BP24" s="232"/>
      <c r="BQ24" s="232"/>
      <c r="BR24" s="232"/>
      <c r="BS24" s="232"/>
      <c r="BT24" s="232"/>
      <c r="BU24" s="232"/>
      <c r="BV24" s="232"/>
      <c r="BW24" s="232"/>
      <c r="BX24" s="232"/>
      <c r="BY24" s="232"/>
      <c r="BZ24" s="232"/>
      <c r="CA24" s="232"/>
      <c r="CB24" s="232"/>
      <c r="CC24" s="232"/>
      <c r="CD24" s="232"/>
      <c r="CE24" s="232"/>
      <c r="CF24" s="232"/>
      <c r="CG24" s="232"/>
      <c r="CH24" s="232"/>
      <c r="CI24" s="232"/>
      <c r="CJ24" s="232"/>
      <c r="CK24" s="232"/>
      <c r="CL24" s="232"/>
      <c r="CM24" s="232"/>
      <c r="CN24" s="232"/>
      <c r="CO24" s="232"/>
      <c r="CP24" s="232"/>
      <c r="CQ24" s="232"/>
      <c r="CR24" s="232"/>
      <c r="CS24" s="232"/>
      <c r="CT24" s="232"/>
      <c r="CU24" s="232"/>
      <c r="CV24" s="232"/>
      <c r="CW24" s="232"/>
      <c r="CX24" s="232"/>
      <c r="CY24" s="232"/>
      <c r="CZ24" s="232"/>
      <c r="DA24" s="232"/>
      <c r="DB24" s="232"/>
      <c r="DC24" s="232"/>
      <c r="DD24" s="232"/>
      <c r="DE24" s="232"/>
      <c r="DF24" s="232"/>
      <c r="DG24" s="232"/>
      <c r="DH24" s="232"/>
      <c r="DI24" s="232"/>
      <c r="DJ24" s="232"/>
      <c r="DK24" s="232"/>
      <c r="DL24" s="232"/>
      <c r="DM24" s="232"/>
      <c r="DN24" s="232"/>
      <c r="DO24" s="232"/>
      <c r="DP24" s="232"/>
      <c r="DQ24" s="232"/>
      <c r="DR24" s="232"/>
      <c r="DS24" s="232"/>
      <c r="DT24" s="232"/>
      <c r="DU24" s="232"/>
      <c r="DV24" s="232"/>
      <c r="DW24" s="232"/>
      <c r="DX24" s="232"/>
      <c r="DY24" s="232"/>
      <c r="DZ24" s="232"/>
      <c r="EA24" s="232"/>
      <c r="EB24" s="232"/>
      <c r="EC24" s="232"/>
      <c r="ED24" s="232"/>
      <c r="EE24" s="232"/>
      <c r="EF24" s="232"/>
      <c r="EG24" s="232"/>
      <c r="EH24" s="232"/>
      <c r="EI24" s="232"/>
      <c r="EJ24" s="232"/>
      <c r="EK24" s="232"/>
      <c r="EL24" s="232"/>
      <c r="EM24" s="232"/>
      <c r="EN24" s="232"/>
      <c r="EO24" s="232"/>
      <c r="EP24" s="232"/>
      <c r="EQ24" s="232"/>
      <c r="ER24" s="232"/>
      <c r="ES24" s="232"/>
      <c r="ET24" s="232"/>
      <c r="EU24" s="232"/>
      <c r="EV24" s="232"/>
      <c r="EW24" s="232"/>
      <c r="EX24" s="232"/>
      <c r="EY24" s="232"/>
      <c r="EZ24" s="232"/>
      <c r="FA24" s="232"/>
      <c r="FB24" s="232"/>
      <c r="FC24" s="232"/>
      <c r="FD24" s="232"/>
      <c r="FE24" s="232"/>
      <c r="FF24" s="232"/>
      <c r="FG24" s="232"/>
      <c r="FH24" s="232"/>
      <c r="FI24" s="232"/>
      <c r="FJ24" s="232"/>
      <c r="FK24" s="232"/>
      <c r="FL24" s="232"/>
      <c r="FM24" s="232"/>
      <c r="FN24" s="232"/>
      <c r="FO24" s="232"/>
      <c r="FP24" s="232"/>
      <c r="FQ24" s="232"/>
      <c r="FR24" s="232"/>
      <c r="FS24" s="232"/>
      <c r="FT24" s="232"/>
      <c r="FU24" s="232"/>
      <c r="FV24" s="232"/>
      <c r="FW24" s="232"/>
      <c r="FX24" s="232"/>
      <c r="FY24" s="232"/>
      <c r="FZ24" s="232"/>
      <c r="GA24" s="232"/>
      <c r="GB24" s="232"/>
      <c r="GC24" s="232"/>
      <c r="GD24" s="232"/>
      <c r="GE24" s="232"/>
      <c r="GF24" s="232"/>
      <c r="GG24" s="232"/>
      <c r="GH24" s="232"/>
      <c r="GI24" s="232"/>
      <c r="GJ24" s="232"/>
      <c r="GK24" s="232"/>
      <c r="GL24" s="232"/>
      <c r="GM24" s="232"/>
      <c r="GN24" s="232"/>
      <c r="GO24" s="232"/>
      <c r="GP24" s="232"/>
      <c r="GQ24" s="232"/>
      <c r="GR24" s="232"/>
      <c r="GS24" s="232"/>
      <c r="GT24" s="232"/>
      <c r="GU24" s="232"/>
      <c r="GV24" s="232"/>
      <c r="GW24" s="232"/>
      <c r="GX24" s="232"/>
      <c r="GY24" s="232"/>
      <c r="GZ24" s="232"/>
      <c r="HA24" s="232"/>
      <c r="HB24" s="232"/>
      <c r="HC24" s="232"/>
      <c r="HD24" s="232"/>
      <c r="HE24" s="232"/>
      <c r="HF24" s="232"/>
      <c r="HG24" s="232"/>
      <c r="HH24" s="232"/>
      <c r="HI24" s="232"/>
      <c r="HJ24" s="232"/>
      <c r="HK24" s="232"/>
      <c r="HL24" s="232"/>
      <c r="HM24" s="232"/>
      <c r="HN24" s="232"/>
      <c r="HO24" s="232"/>
      <c r="HP24" s="232"/>
      <c r="HQ24" s="232"/>
      <c r="HR24" s="232"/>
      <c r="HS24" s="232"/>
      <c r="HT24" s="232"/>
      <c r="HU24" s="232"/>
      <c r="HV24" s="232"/>
      <c r="HW24" s="232"/>
      <c r="HX24" s="232"/>
      <c r="HY24" s="232"/>
      <c r="HZ24" s="232"/>
      <c r="IA24" s="232"/>
      <c r="IB24" s="232"/>
      <c r="IC24" s="232"/>
      <c r="ID24" s="232"/>
      <c r="IE24" s="232"/>
      <c r="IF24" s="232"/>
      <c r="IG24" s="232"/>
      <c r="IH24" s="232"/>
      <c r="II24" s="232"/>
      <c r="IJ24" s="232"/>
      <c r="IK24" s="232"/>
      <c r="IL24" s="232"/>
      <c r="IM24" s="232"/>
      <c r="IN24" s="232"/>
      <c r="IO24" s="232"/>
      <c r="IP24" s="232"/>
      <c r="IQ24" s="232"/>
      <c r="IR24" s="232"/>
      <c r="IS24" s="232"/>
      <c r="IT24" s="232"/>
      <c r="IU24" s="232"/>
      <c r="IV24" s="232"/>
      <c r="IW24" s="232"/>
    </row>
    <row r="25" spans="1:257" ht="39.75" customHeight="1">
      <c r="A25" s="558" t="s">
        <v>264</v>
      </c>
      <c r="B25" s="121" t="s">
        <v>268</v>
      </c>
      <c r="C25" s="400" t="s">
        <v>151</v>
      </c>
      <c r="D25" s="221" t="s">
        <v>263</v>
      </c>
      <c r="E25" s="320">
        <v>800000</v>
      </c>
      <c r="F25" s="323">
        <v>1</v>
      </c>
      <c r="G25" s="408">
        <f t="shared" si="0"/>
        <v>800</v>
      </c>
      <c r="H25" s="502">
        <v>4214</v>
      </c>
      <c r="I25" s="235" t="s">
        <v>7</v>
      </c>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313"/>
      <c r="AP25" s="313"/>
      <c r="AQ25" s="313"/>
      <c r="AR25" s="313"/>
      <c r="AS25" s="313"/>
      <c r="AT25" s="313"/>
      <c r="AU25" s="313"/>
      <c r="AV25" s="313"/>
      <c r="AW25" s="313"/>
      <c r="AX25" s="313"/>
      <c r="AY25" s="313"/>
      <c r="AZ25" s="313"/>
      <c r="BA25" s="313"/>
      <c r="BB25" s="313"/>
      <c r="BC25" s="313"/>
      <c r="BD25" s="313"/>
      <c r="BE25" s="313"/>
      <c r="BF25" s="313"/>
      <c r="BG25" s="313"/>
      <c r="BH25" s="313"/>
      <c r="BI25" s="313"/>
      <c r="BJ25" s="313"/>
      <c r="BK25" s="313"/>
      <c r="BL25" s="313"/>
      <c r="BM25" s="313"/>
      <c r="BN25" s="313"/>
      <c r="BO25" s="313"/>
      <c r="BP25" s="313"/>
      <c r="BQ25" s="313"/>
      <c r="BR25" s="313"/>
      <c r="BS25" s="313"/>
      <c r="BT25" s="313"/>
      <c r="BU25" s="313"/>
      <c r="BV25" s="313"/>
      <c r="BW25" s="313"/>
      <c r="BX25" s="313"/>
      <c r="BY25" s="313"/>
      <c r="BZ25" s="313"/>
      <c r="CA25" s="313"/>
      <c r="CB25" s="313"/>
      <c r="CC25" s="313"/>
      <c r="CD25" s="313"/>
      <c r="CE25" s="313"/>
      <c r="CF25" s="313"/>
      <c r="CG25" s="313"/>
      <c r="CH25" s="313"/>
      <c r="CI25" s="313"/>
      <c r="CJ25" s="313"/>
      <c r="CK25" s="313"/>
      <c r="CL25" s="313"/>
      <c r="CM25" s="313"/>
      <c r="CN25" s="313"/>
      <c r="CO25" s="313"/>
      <c r="CP25" s="313"/>
      <c r="CQ25" s="313"/>
      <c r="CR25" s="313"/>
      <c r="CS25" s="313"/>
      <c r="CT25" s="313"/>
      <c r="CU25" s="313"/>
      <c r="CV25" s="313"/>
      <c r="CW25" s="313"/>
      <c r="CX25" s="313"/>
      <c r="CY25" s="313"/>
      <c r="CZ25" s="313"/>
      <c r="DA25" s="313"/>
      <c r="DB25" s="313"/>
      <c r="DC25" s="313"/>
      <c r="DD25" s="313"/>
      <c r="DE25" s="313"/>
      <c r="DF25" s="313"/>
      <c r="DG25" s="313"/>
      <c r="DH25" s="313"/>
      <c r="DI25" s="313"/>
      <c r="DJ25" s="313"/>
      <c r="DK25" s="313"/>
      <c r="DL25" s="313"/>
      <c r="DM25" s="313"/>
      <c r="DN25" s="313"/>
      <c r="DO25" s="313"/>
      <c r="DP25" s="313"/>
      <c r="DQ25" s="313"/>
      <c r="DR25" s="313"/>
      <c r="DS25" s="313"/>
      <c r="DT25" s="313"/>
      <c r="DU25" s="313"/>
      <c r="DV25" s="313"/>
      <c r="DW25" s="313"/>
      <c r="DX25" s="313"/>
      <c r="DY25" s="313"/>
      <c r="DZ25" s="313"/>
      <c r="EA25" s="313"/>
      <c r="EB25" s="313"/>
      <c r="EC25" s="313"/>
      <c r="ED25" s="313"/>
      <c r="EE25" s="313"/>
      <c r="EF25" s="313"/>
      <c r="EG25" s="313"/>
      <c r="EH25" s="313"/>
      <c r="EI25" s="313"/>
      <c r="EJ25" s="313"/>
      <c r="EK25" s="313"/>
      <c r="EL25" s="313"/>
      <c r="EM25" s="313"/>
      <c r="EN25" s="313"/>
      <c r="EO25" s="313"/>
      <c r="EP25" s="313"/>
      <c r="EQ25" s="313"/>
      <c r="ER25" s="313"/>
      <c r="ES25" s="313"/>
      <c r="ET25" s="313"/>
      <c r="EU25" s="313"/>
      <c r="EV25" s="313"/>
      <c r="EW25" s="313"/>
      <c r="EX25" s="313"/>
      <c r="EY25" s="313"/>
      <c r="EZ25" s="313"/>
      <c r="FA25" s="313"/>
      <c r="FB25" s="313"/>
      <c r="FC25" s="313"/>
      <c r="FD25" s="313"/>
      <c r="FE25" s="313"/>
      <c r="FF25" s="313"/>
      <c r="FG25" s="313"/>
      <c r="FH25" s="313"/>
      <c r="FI25" s="313"/>
      <c r="FJ25" s="313"/>
      <c r="FK25" s="313"/>
      <c r="FL25" s="313"/>
      <c r="FM25" s="313"/>
      <c r="FN25" s="313"/>
      <c r="FO25" s="313"/>
      <c r="FP25" s="313"/>
      <c r="FQ25" s="313"/>
      <c r="FR25" s="313"/>
      <c r="FS25" s="313"/>
      <c r="FT25" s="313"/>
      <c r="FU25" s="313"/>
      <c r="FV25" s="313"/>
      <c r="FW25" s="313"/>
      <c r="FX25" s="313"/>
      <c r="FY25" s="313"/>
      <c r="FZ25" s="313"/>
      <c r="GA25" s="313"/>
      <c r="GB25" s="313"/>
      <c r="GC25" s="313"/>
      <c r="GD25" s="313"/>
      <c r="GE25" s="313"/>
      <c r="GF25" s="313"/>
      <c r="GG25" s="313"/>
      <c r="GH25" s="313"/>
      <c r="GI25" s="313"/>
      <c r="GJ25" s="313"/>
      <c r="GK25" s="313"/>
      <c r="GL25" s="313"/>
      <c r="GM25" s="313"/>
      <c r="GN25" s="313"/>
      <c r="GO25" s="313"/>
      <c r="GP25" s="313"/>
      <c r="GQ25" s="313"/>
      <c r="GR25" s="313"/>
      <c r="GS25" s="313"/>
      <c r="GT25" s="313"/>
      <c r="GU25" s="313"/>
      <c r="GV25" s="313"/>
      <c r="GW25" s="313"/>
      <c r="GX25" s="313"/>
      <c r="GY25" s="313"/>
      <c r="GZ25" s="313"/>
      <c r="HA25" s="313"/>
      <c r="HB25" s="313"/>
      <c r="HC25" s="313"/>
      <c r="HD25" s="313"/>
      <c r="HE25" s="313"/>
      <c r="HF25" s="313"/>
      <c r="HG25" s="313"/>
      <c r="HH25" s="313"/>
      <c r="HI25" s="313"/>
      <c r="HJ25" s="313"/>
      <c r="HK25" s="313"/>
      <c r="HL25" s="313"/>
      <c r="HM25" s="313"/>
      <c r="HN25" s="313"/>
      <c r="HO25" s="313"/>
      <c r="HP25" s="313"/>
      <c r="HQ25" s="313"/>
      <c r="HR25" s="313"/>
      <c r="HS25" s="313"/>
      <c r="HT25" s="313"/>
      <c r="HU25" s="313"/>
      <c r="HV25" s="313"/>
      <c r="HW25" s="313"/>
      <c r="HX25" s="313"/>
      <c r="HY25" s="313"/>
      <c r="HZ25" s="313"/>
      <c r="IA25" s="313"/>
      <c r="IB25" s="313"/>
      <c r="IC25" s="313"/>
      <c r="ID25" s="313"/>
      <c r="IE25" s="313"/>
      <c r="IF25" s="313"/>
      <c r="IG25" s="313"/>
      <c r="IH25" s="313"/>
      <c r="II25" s="313"/>
      <c r="IJ25" s="313"/>
      <c r="IK25" s="313"/>
      <c r="IL25" s="313"/>
      <c r="IM25" s="313"/>
      <c r="IN25" s="313"/>
      <c r="IO25" s="313"/>
      <c r="IP25" s="313"/>
      <c r="IQ25" s="313"/>
      <c r="IR25" s="313"/>
      <c r="IS25" s="313"/>
      <c r="IT25" s="313"/>
      <c r="IU25" s="313"/>
      <c r="IV25" s="313"/>
      <c r="IW25" s="313"/>
    </row>
    <row r="26" spans="1:257" ht="46.5" customHeight="1">
      <c r="A26" s="558" t="s">
        <v>265</v>
      </c>
      <c r="B26" s="121" t="s">
        <v>269</v>
      </c>
      <c r="C26" s="400" t="s">
        <v>151</v>
      </c>
      <c r="D26" s="221" t="s">
        <v>263</v>
      </c>
      <c r="E26" s="320">
        <v>14684000</v>
      </c>
      <c r="F26" s="323">
        <v>1</v>
      </c>
      <c r="G26" s="408">
        <f t="shared" si="0"/>
        <v>14684</v>
      </c>
      <c r="H26" s="502">
        <v>4214</v>
      </c>
      <c r="I26" s="235" t="s">
        <v>7</v>
      </c>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313"/>
      <c r="AP26" s="313"/>
      <c r="AQ26" s="313"/>
      <c r="AR26" s="313"/>
      <c r="AS26" s="313"/>
      <c r="AT26" s="313"/>
      <c r="AU26" s="313"/>
      <c r="AV26" s="313"/>
      <c r="AW26" s="313"/>
      <c r="AX26" s="313"/>
      <c r="AY26" s="313"/>
      <c r="AZ26" s="313"/>
      <c r="BA26" s="313"/>
      <c r="BB26" s="313"/>
      <c r="BC26" s="313"/>
      <c r="BD26" s="313"/>
      <c r="BE26" s="313"/>
      <c r="BF26" s="313"/>
      <c r="BG26" s="313"/>
      <c r="BH26" s="313"/>
      <c r="BI26" s="313"/>
      <c r="BJ26" s="313"/>
      <c r="BK26" s="313"/>
      <c r="BL26" s="313"/>
      <c r="BM26" s="313"/>
      <c r="BN26" s="313"/>
      <c r="BO26" s="313"/>
      <c r="BP26" s="313"/>
      <c r="BQ26" s="313"/>
      <c r="BR26" s="313"/>
      <c r="BS26" s="313"/>
      <c r="BT26" s="313"/>
      <c r="BU26" s="313"/>
      <c r="BV26" s="313"/>
      <c r="BW26" s="313"/>
      <c r="BX26" s="313"/>
      <c r="BY26" s="313"/>
      <c r="BZ26" s="313"/>
      <c r="CA26" s="313"/>
      <c r="CB26" s="313"/>
      <c r="CC26" s="313"/>
      <c r="CD26" s="313"/>
      <c r="CE26" s="313"/>
      <c r="CF26" s="313"/>
      <c r="CG26" s="313"/>
      <c r="CH26" s="313"/>
      <c r="CI26" s="313"/>
      <c r="CJ26" s="313"/>
      <c r="CK26" s="313"/>
      <c r="CL26" s="313"/>
      <c r="CM26" s="313"/>
      <c r="CN26" s="313"/>
      <c r="CO26" s="313"/>
      <c r="CP26" s="313"/>
      <c r="CQ26" s="313"/>
      <c r="CR26" s="313"/>
      <c r="CS26" s="313"/>
      <c r="CT26" s="313"/>
      <c r="CU26" s="313"/>
      <c r="CV26" s="313"/>
      <c r="CW26" s="313"/>
      <c r="CX26" s="313"/>
      <c r="CY26" s="313"/>
      <c r="CZ26" s="313"/>
      <c r="DA26" s="313"/>
      <c r="DB26" s="313"/>
      <c r="DC26" s="313"/>
      <c r="DD26" s="313"/>
      <c r="DE26" s="313"/>
      <c r="DF26" s="313"/>
      <c r="DG26" s="313"/>
      <c r="DH26" s="313"/>
      <c r="DI26" s="313"/>
      <c r="DJ26" s="313"/>
      <c r="DK26" s="313"/>
      <c r="DL26" s="313"/>
      <c r="DM26" s="313"/>
      <c r="DN26" s="313"/>
      <c r="DO26" s="313"/>
      <c r="DP26" s="313"/>
      <c r="DQ26" s="313"/>
      <c r="DR26" s="313"/>
      <c r="DS26" s="313"/>
      <c r="DT26" s="313"/>
      <c r="DU26" s="313"/>
      <c r="DV26" s="313"/>
      <c r="DW26" s="313"/>
      <c r="DX26" s="313"/>
      <c r="DY26" s="313"/>
      <c r="DZ26" s="313"/>
      <c r="EA26" s="313"/>
      <c r="EB26" s="313"/>
      <c r="EC26" s="313"/>
      <c r="ED26" s="313"/>
      <c r="EE26" s="313"/>
      <c r="EF26" s="313"/>
      <c r="EG26" s="313"/>
      <c r="EH26" s="313"/>
      <c r="EI26" s="313"/>
      <c r="EJ26" s="313"/>
      <c r="EK26" s="313"/>
      <c r="EL26" s="313"/>
      <c r="EM26" s="313"/>
      <c r="EN26" s="313"/>
      <c r="EO26" s="313"/>
      <c r="EP26" s="313"/>
      <c r="EQ26" s="313"/>
      <c r="ER26" s="313"/>
      <c r="ES26" s="313"/>
      <c r="ET26" s="313"/>
      <c r="EU26" s="313"/>
      <c r="EV26" s="313"/>
      <c r="EW26" s="313"/>
      <c r="EX26" s="313"/>
      <c r="EY26" s="313"/>
      <c r="EZ26" s="313"/>
      <c r="FA26" s="313"/>
      <c r="FB26" s="313"/>
      <c r="FC26" s="313"/>
      <c r="FD26" s="313"/>
      <c r="FE26" s="313"/>
      <c r="FF26" s="313"/>
      <c r="FG26" s="313"/>
      <c r="FH26" s="313"/>
      <c r="FI26" s="313"/>
      <c r="FJ26" s="313"/>
      <c r="FK26" s="313"/>
      <c r="FL26" s="313"/>
      <c r="FM26" s="313"/>
      <c r="FN26" s="313"/>
      <c r="FO26" s="313"/>
      <c r="FP26" s="313"/>
      <c r="FQ26" s="313"/>
      <c r="FR26" s="313"/>
      <c r="FS26" s="313"/>
      <c r="FT26" s="313"/>
      <c r="FU26" s="313"/>
      <c r="FV26" s="313"/>
      <c r="FW26" s="313"/>
      <c r="FX26" s="313"/>
      <c r="FY26" s="313"/>
      <c r="FZ26" s="313"/>
      <c r="GA26" s="313"/>
      <c r="GB26" s="313"/>
      <c r="GC26" s="313"/>
      <c r="GD26" s="313"/>
      <c r="GE26" s="313"/>
      <c r="GF26" s="313"/>
      <c r="GG26" s="313"/>
      <c r="GH26" s="313"/>
      <c r="GI26" s="313"/>
      <c r="GJ26" s="313"/>
      <c r="GK26" s="313"/>
      <c r="GL26" s="313"/>
      <c r="GM26" s="313"/>
      <c r="GN26" s="313"/>
      <c r="GO26" s="313"/>
      <c r="GP26" s="313"/>
      <c r="GQ26" s="313"/>
      <c r="GR26" s="313"/>
      <c r="GS26" s="313"/>
      <c r="GT26" s="313"/>
      <c r="GU26" s="313"/>
      <c r="GV26" s="313"/>
      <c r="GW26" s="313"/>
      <c r="GX26" s="313"/>
      <c r="GY26" s="313"/>
      <c r="GZ26" s="313"/>
      <c r="HA26" s="313"/>
      <c r="HB26" s="313"/>
      <c r="HC26" s="313"/>
      <c r="HD26" s="313"/>
      <c r="HE26" s="313"/>
      <c r="HF26" s="313"/>
      <c r="HG26" s="313"/>
      <c r="HH26" s="313"/>
      <c r="HI26" s="313"/>
      <c r="HJ26" s="313"/>
      <c r="HK26" s="313"/>
      <c r="HL26" s="313"/>
      <c r="HM26" s="313"/>
      <c r="HN26" s="313"/>
      <c r="HO26" s="313"/>
      <c r="HP26" s="313"/>
      <c r="HQ26" s="313"/>
      <c r="HR26" s="313"/>
      <c r="HS26" s="313"/>
      <c r="HT26" s="313"/>
      <c r="HU26" s="313"/>
      <c r="HV26" s="313"/>
      <c r="HW26" s="313"/>
      <c r="HX26" s="313"/>
      <c r="HY26" s="313"/>
      <c r="HZ26" s="313"/>
      <c r="IA26" s="313"/>
      <c r="IB26" s="313"/>
      <c r="IC26" s="313"/>
      <c r="ID26" s="313"/>
      <c r="IE26" s="313"/>
      <c r="IF26" s="313"/>
      <c r="IG26" s="313"/>
      <c r="IH26" s="313"/>
      <c r="II26" s="313"/>
      <c r="IJ26" s="313"/>
      <c r="IK26" s="313"/>
      <c r="IL26" s="313"/>
      <c r="IM26" s="313"/>
      <c r="IN26" s="313"/>
      <c r="IO26" s="313"/>
      <c r="IP26" s="313"/>
      <c r="IQ26" s="313"/>
      <c r="IR26" s="313"/>
      <c r="IS26" s="313"/>
      <c r="IT26" s="313"/>
      <c r="IU26" s="313"/>
      <c r="IV26" s="313"/>
      <c r="IW26" s="313"/>
    </row>
    <row r="27" spans="1:257" ht="38.25" customHeight="1">
      <c r="A27" s="558" t="s">
        <v>266</v>
      </c>
      <c r="B27" s="121" t="s">
        <v>270</v>
      </c>
      <c r="C27" s="400" t="s">
        <v>151</v>
      </c>
      <c r="D27" s="221" t="s">
        <v>263</v>
      </c>
      <c r="E27" s="528">
        <v>8476300</v>
      </c>
      <c r="F27" s="323">
        <v>1</v>
      </c>
      <c r="G27" s="408">
        <f t="shared" si="0"/>
        <v>8476.2999999999993</v>
      </c>
      <c r="H27" s="502">
        <v>4214</v>
      </c>
      <c r="I27" s="235" t="s">
        <v>7</v>
      </c>
    </row>
    <row r="28" spans="1:257" ht="57.75" customHeight="1">
      <c r="A28" s="558" t="s">
        <v>267</v>
      </c>
      <c r="B28" s="121" t="s">
        <v>271</v>
      </c>
      <c r="C28" s="400" t="s">
        <v>152</v>
      </c>
      <c r="D28" s="221" t="s">
        <v>263</v>
      </c>
      <c r="E28" s="320">
        <v>1968000</v>
      </c>
      <c r="F28" s="323">
        <v>1</v>
      </c>
      <c r="G28" s="408">
        <f t="shared" si="0"/>
        <v>1968</v>
      </c>
      <c r="H28" s="502">
        <v>4214</v>
      </c>
      <c r="I28" s="235" t="s">
        <v>7</v>
      </c>
    </row>
    <row r="29" spans="1:257" ht="55.5" customHeight="1">
      <c r="A29" s="558" t="s">
        <v>737</v>
      </c>
      <c r="B29" s="121" t="s">
        <v>271</v>
      </c>
      <c r="C29" s="400" t="s">
        <v>152</v>
      </c>
      <c r="D29" s="221" t="s">
        <v>263</v>
      </c>
      <c r="E29" s="320">
        <v>240000</v>
      </c>
      <c r="F29" s="323">
        <v>1</v>
      </c>
      <c r="G29" s="408">
        <f t="shared" si="0"/>
        <v>240</v>
      </c>
      <c r="H29" s="502">
        <v>4214</v>
      </c>
      <c r="I29" s="235" t="s">
        <v>7</v>
      </c>
    </row>
    <row r="30" spans="1:257" ht="16.5" hidden="1" customHeight="1">
      <c r="A30" s="557" t="s">
        <v>274</v>
      </c>
      <c r="B30" s="103" t="s">
        <v>275</v>
      </c>
      <c r="C30" s="401"/>
      <c r="D30" s="510"/>
      <c r="E30" s="345"/>
      <c r="F30" s="363"/>
      <c r="G30" s="560">
        <f>SUM(G31:G32)</f>
        <v>7165</v>
      </c>
      <c r="H30" s="502"/>
    </row>
    <row r="31" spans="1:257" ht="57.75" customHeight="1">
      <c r="A31" s="561" t="s">
        <v>276</v>
      </c>
      <c r="B31" s="529" t="s">
        <v>277</v>
      </c>
      <c r="C31" s="333" t="s">
        <v>151</v>
      </c>
      <c r="D31" s="333" t="s">
        <v>263</v>
      </c>
      <c r="E31" s="346">
        <v>403000</v>
      </c>
      <c r="F31" s="364">
        <v>1</v>
      </c>
      <c r="G31" s="409">
        <f>E31*F31/1000</f>
        <v>403</v>
      </c>
      <c r="H31" s="502" t="s">
        <v>274</v>
      </c>
      <c r="I31" s="334" t="s">
        <v>302</v>
      </c>
    </row>
    <row r="32" spans="1:257" ht="85.5" customHeight="1">
      <c r="A32" s="562" t="s">
        <v>278</v>
      </c>
      <c r="B32" s="224" t="s">
        <v>279</v>
      </c>
      <c r="C32" s="504" t="s">
        <v>151</v>
      </c>
      <c r="D32" s="221" t="s">
        <v>263</v>
      </c>
      <c r="E32" s="320">
        <v>6762000</v>
      </c>
      <c r="F32" s="322">
        <v>1</v>
      </c>
      <c r="G32" s="408">
        <f>E32*F32/1000</f>
        <v>6762</v>
      </c>
      <c r="H32" s="502" t="s">
        <v>274</v>
      </c>
      <c r="I32" s="235" t="s">
        <v>7</v>
      </c>
    </row>
    <row r="33" spans="1:13" ht="36" hidden="1" customHeight="1">
      <c r="A33" s="557" t="s">
        <v>280</v>
      </c>
      <c r="B33" s="340" t="s">
        <v>281</v>
      </c>
      <c r="C33" s="509"/>
      <c r="D33" s="509"/>
      <c r="E33" s="347"/>
      <c r="F33" s="365"/>
      <c r="G33" s="563">
        <f>SUM(G34:G34)</f>
        <v>3315.6</v>
      </c>
      <c r="H33" s="502"/>
    </row>
    <row r="34" spans="1:13" ht="61.5" customHeight="1">
      <c r="A34" s="558" t="s">
        <v>282</v>
      </c>
      <c r="B34" s="121" t="s">
        <v>284</v>
      </c>
      <c r="C34" s="504" t="s">
        <v>151</v>
      </c>
      <c r="D34" s="221" t="s">
        <v>263</v>
      </c>
      <c r="E34" s="323">
        <v>3315600</v>
      </c>
      <c r="F34" s="323">
        <v>1</v>
      </c>
      <c r="G34" s="408">
        <f>E34*F34/1000</f>
        <v>3315.6</v>
      </c>
      <c r="H34" s="502" t="s">
        <v>280</v>
      </c>
      <c r="I34" s="235" t="s">
        <v>7</v>
      </c>
    </row>
    <row r="35" spans="1:13" s="313" customFormat="1" ht="35.25" hidden="1" customHeight="1">
      <c r="A35" s="564">
        <v>4222</v>
      </c>
      <c r="B35" s="222" t="s">
        <v>286</v>
      </c>
      <c r="C35" s="504"/>
      <c r="D35" s="221"/>
      <c r="E35" s="348"/>
      <c r="F35" s="366"/>
      <c r="G35" s="559">
        <f>SUM(G36)</f>
        <v>860</v>
      </c>
      <c r="H35" s="502"/>
      <c r="I35" s="312"/>
    </row>
    <row r="36" spans="1:13" ht="68.25" customHeight="1">
      <c r="A36" s="558" t="s">
        <v>288</v>
      </c>
      <c r="B36" s="121" t="s">
        <v>287</v>
      </c>
      <c r="C36" s="504" t="s">
        <v>152</v>
      </c>
      <c r="D36" s="221" t="s">
        <v>263</v>
      </c>
      <c r="E36" s="323">
        <v>860000</v>
      </c>
      <c r="F36" s="323">
        <v>1</v>
      </c>
      <c r="G36" s="408">
        <f>E36*F36/1000</f>
        <v>860</v>
      </c>
      <c r="H36" s="502" t="s">
        <v>875</v>
      </c>
      <c r="I36" s="235" t="s">
        <v>7</v>
      </c>
    </row>
    <row r="37" spans="1:13" s="313" customFormat="1" ht="35.25" hidden="1" customHeight="1">
      <c r="A37" s="564">
        <v>4231</v>
      </c>
      <c r="B37" s="222" t="s">
        <v>289</v>
      </c>
      <c r="C37" s="504" t="s">
        <v>152</v>
      </c>
      <c r="D37" s="221"/>
      <c r="E37" s="348"/>
      <c r="F37" s="366"/>
      <c r="G37" s="559">
        <f>SUM(G38)</f>
        <v>400</v>
      </c>
      <c r="H37" s="502"/>
      <c r="I37" s="312"/>
    </row>
    <row r="38" spans="1:13" ht="57.75" customHeight="1">
      <c r="A38" s="558" t="s">
        <v>290</v>
      </c>
      <c r="B38" s="225" t="s">
        <v>291</v>
      </c>
      <c r="C38" s="504" t="s">
        <v>152</v>
      </c>
      <c r="D38" s="221" t="s">
        <v>263</v>
      </c>
      <c r="E38" s="320">
        <v>400000</v>
      </c>
      <c r="F38" s="323">
        <v>1</v>
      </c>
      <c r="G38" s="408">
        <f>E38*F38/1000</f>
        <v>400</v>
      </c>
      <c r="H38" s="502" t="s">
        <v>876</v>
      </c>
      <c r="I38" s="235" t="s">
        <v>7</v>
      </c>
    </row>
    <row r="39" spans="1:13" ht="40.5" hidden="1" customHeight="1">
      <c r="A39" s="565">
        <v>4233</v>
      </c>
      <c r="B39" s="207" t="s">
        <v>833</v>
      </c>
      <c r="C39" s="206"/>
      <c r="D39" s="206"/>
      <c r="E39" s="329"/>
      <c r="F39" s="367"/>
      <c r="G39" s="563">
        <f>+G40</f>
        <v>7018.2</v>
      </c>
      <c r="H39" s="502"/>
    </row>
    <row r="40" spans="1:13" s="85" customFormat="1" ht="62.25" customHeight="1">
      <c r="A40" s="566" t="s">
        <v>742</v>
      </c>
      <c r="B40" s="121" t="s">
        <v>743</v>
      </c>
      <c r="C40" s="505" t="s">
        <v>151</v>
      </c>
      <c r="D40" s="221" t="s">
        <v>263</v>
      </c>
      <c r="E40" s="324">
        <v>7018200</v>
      </c>
      <c r="F40" s="325">
        <v>1</v>
      </c>
      <c r="G40" s="408">
        <f t="shared" ref="G40" si="1">E40*F40/1000</f>
        <v>7018.2</v>
      </c>
      <c r="H40" s="502" t="s">
        <v>877</v>
      </c>
      <c r="I40" s="235" t="s">
        <v>7</v>
      </c>
      <c r="J40" s="530"/>
      <c r="K40" s="326"/>
      <c r="L40" s="327"/>
      <c r="M40" s="328"/>
    </row>
    <row r="41" spans="1:13" ht="21" hidden="1" customHeight="1">
      <c r="A41" s="565">
        <v>4234</v>
      </c>
      <c r="B41" s="207" t="s">
        <v>146</v>
      </c>
      <c r="C41" s="206"/>
      <c r="D41" s="206"/>
      <c r="E41" s="329"/>
      <c r="F41" s="367"/>
      <c r="G41" s="563">
        <f>SUM(G42:G44)</f>
        <v>18304.599999999999</v>
      </c>
      <c r="H41" s="502"/>
    </row>
    <row r="42" spans="1:13" ht="21" customHeight="1">
      <c r="A42" s="558" t="s">
        <v>296</v>
      </c>
      <c r="B42" s="225" t="s">
        <v>297</v>
      </c>
      <c r="C42" s="504" t="s">
        <v>152</v>
      </c>
      <c r="D42" s="221" t="s">
        <v>129</v>
      </c>
      <c r="E42" s="320">
        <v>7000</v>
      </c>
      <c r="F42" s="322">
        <v>1872</v>
      </c>
      <c r="G42" s="408">
        <f>E42*F42/1000</f>
        <v>13104</v>
      </c>
      <c r="H42" s="502" t="s">
        <v>878</v>
      </c>
      <c r="I42" s="235" t="s">
        <v>7</v>
      </c>
    </row>
    <row r="43" spans="1:13" ht="60" customHeight="1">
      <c r="A43" s="558" t="s">
        <v>292</v>
      </c>
      <c r="B43" s="225" t="s">
        <v>294</v>
      </c>
      <c r="C43" s="504" t="s">
        <v>152</v>
      </c>
      <c r="D43" s="221" t="s">
        <v>263</v>
      </c>
      <c r="E43" s="320">
        <v>1500000</v>
      </c>
      <c r="F43" s="322">
        <v>1</v>
      </c>
      <c r="G43" s="408">
        <f>E43*F43/1000</f>
        <v>1500</v>
      </c>
      <c r="H43" s="502" t="s">
        <v>878</v>
      </c>
      <c r="I43" s="235" t="s">
        <v>7</v>
      </c>
    </row>
    <row r="44" spans="1:13" ht="40.5" customHeight="1">
      <c r="A44" s="558" t="s">
        <v>293</v>
      </c>
      <c r="B44" s="225" t="s">
        <v>295</v>
      </c>
      <c r="C44" s="504" t="s">
        <v>152</v>
      </c>
      <c r="D44" s="221" t="s">
        <v>263</v>
      </c>
      <c r="E44" s="320">
        <v>3700600</v>
      </c>
      <c r="F44" s="322">
        <v>1</v>
      </c>
      <c r="G44" s="408">
        <f>E44*F44/1000</f>
        <v>3700.6</v>
      </c>
      <c r="H44" s="502" t="s">
        <v>878</v>
      </c>
      <c r="I44" s="235" t="s">
        <v>7</v>
      </c>
    </row>
    <row r="45" spans="1:13" ht="21" hidden="1" customHeight="1">
      <c r="A45" s="565">
        <v>4237</v>
      </c>
      <c r="B45" s="207" t="s">
        <v>147</v>
      </c>
      <c r="C45" s="206"/>
      <c r="D45" s="206"/>
      <c r="E45" s="329"/>
      <c r="F45" s="367"/>
      <c r="G45" s="563">
        <f>SUM(G46:G48)</f>
        <v>2680</v>
      </c>
      <c r="H45" s="502"/>
    </row>
    <row r="46" spans="1:13" ht="60" customHeight="1">
      <c r="A46" s="321" t="s">
        <v>941</v>
      </c>
      <c r="B46" s="225" t="s">
        <v>942</v>
      </c>
      <c r="C46" s="333" t="s">
        <v>151</v>
      </c>
      <c r="D46" s="337" t="s">
        <v>263</v>
      </c>
      <c r="E46" s="350">
        <v>980000</v>
      </c>
      <c r="F46" s="357">
        <v>1</v>
      </c>
      <c r="G46" s="409">
        <f>E46*F46/1000</f>
        <v>980</v>
      </c>
      <c r="H46" s="502" t="s">
        <v>879</v>
      </c>
      <c r="I46" s="334" t="s">
        <v>302</v>
      </c>
    </row>
    <row r="47" spans="1:13" ht="60" customHeight="1">
      <c r="A47" s="567" t="s">
        <v>935</v>
      </c>
      <c r="B47" s="225" t="s">
        <v>934</v>
      </c>
      <c r="C47" s="333" t="s">
        <v>151</v>
      </c>
      <c r="D47" s="230" t="s">
        <v>263</v>
      </c>
      <c r="E47" s="349">
        <v>700000</v>
      </c>
      <c r="F47" s="359">
        <v>1</v>
      </c>
      <c r="G47" s="409">
        <f>E47*F47/1000</f>
        <v>700</v>
      </c>
      <c r="H47" s="502" t="s">
        <v>879</v>
      </c>
      <c r="I47" s="334" t="s">
        <v>302</v>
      </c>
    </row>
    <row r="48" spans="1:13" ht="65.25" customHeight="1">
      <c r="A48" s="567" t="s">
        <v>936</v>
      </c>
      <c r="B48" s="225" t="s">
        <v>934</v>
      </c>
      <c r="C48" s="333" t="s">
        <v>151</v>
      </c>
      <c r="D48" s="230" t="s">
        <v>263</v>
      </c>
      <c r="E48" s="349">
        <v>1000000</v>
      </c>
      <c r="F48" s="359">
        <v>1</v>
      </c>
      <c r="G48" s="409">
        <f>E48*F48/1000</f>
        <v>1000</v>
      </c>
      <c r="H48" s="502" t="s">
        <v>879</v>
      </c>
      <c r="I48" s="334" t="s">
        <v>302</v>
      </c>
    </row>
    <row r="49" spans="1:257" ht="21" hidden="1" customHeight="1">
      <c r="A49" s="565">
        <v>4239</v>
      </c>
      <c r="B49" s="207" t="s">
        <v>159</v>
      </c>
      <c r="C49" s="206"/>
      <c r="D49" s="206"/>
      <c r="E49" s="329"/>
      <c r="F49" s="367"/>
      <c r="G49" s="563">
        <f>+G50+G51</f>
        <v>1228.5</v>
      </c>
      <c r="H49" s="502"/>
    </row>
    <row r="50" spans="1:257" ht="44.25" customHeight="1">
      <c r="A50" s="558" t="s">
        <v>298</v>
      </c>
      <c r="B50" s="121" t="s">
        <v>299</v>
      </c>
      <c r="C50" s="504" t="s">
        <v>152</v>
      </c>
      <c r="D50" s="221" t="s">
        <v>263</v>
      </c>
      <c r="E50" s="320">
        <v>1180000</v>
      </c>
      <c r="F50" s="323">
        <v>1</v>
      </c>
      <c r="G50" s="408">
        <f>E50*F50/1000</f>
        <v>1180</v>
      </c>
      <c r="H50" s="502" t="s">
        <v>880</v>
      </c>
      <c r="I50" s="235" t="s">
        <v>7</v>
      </c>
    </row>
    <row r="51" spans="1:257" ht="59.25" customHeight="1">
      <c r="A51" s="567" t="s">
        <v>738</v>
      </c>
      <c r="B51" s="338" t="s">
        <v>739</v>
      </c>
      <c r="C51" s="333" t="s">
        <v>731</v>
      </c>
      <c r="D51" s="230" t="s">
        <v>263</v>
      </c>
      <c r="E51" s="350">
        <v>48500</v>
      </c>
      <c r="F51" s="357">
        <v>1</v>
      </c>
      <c r="G51" s="409">
        <f>E51*F51/1000</f>
        <v>48.5</v>
      </c>
      <c r="H51" s="502" t="s">
        <v>880</v>
      </c>
      <c r="I51" s="334" t="s">
        <v>302</v>
      </c>
    </row>
    <row r="52" spans="1:257" ht="21" hidden="1" customHeight="1">
      <c r="A52" s="564">
        <v>4241</v>
      </c>
      <c r="B52" s="222" t="s">
        <v>300</v>
      </c>
      <c r="C52" s="504"/>
      <c r="D52" s="221"/>
      <c r="E52" s="348"/>
      <c r="F52" s="368"/>
      <c r="G52" s="559">
        <f>SUM(G53:G54)</f>
        <v>878</v>
      </c>
      <c r="H52" s="502"/>
    </row>
    <row r="53" spans="1:257" ht="58.5" customHeight="1">
      <c r="A53" s="558" t="s">
        <v>283</v>
      </c>
      <c r="B53" s="121" t="s">
        <v>285</v>
      </c>
      <c r="C53" s="504" t="s">
        <v>151</v>
      </c>
      <c r="D53" s="221" t="s">
        <v>263</v>
      </c>
      <c r="E53" s="320">
        <v>78000</v>
      </c>
      <c r="F53" s="322">
        <v>1</v>
      </c>
      <c r="G53" s="408">
        <f t="shared" ref="G53:G54" si="2">E53*F53/1000</f>
        <v>78</v>
      </c>
      <c r="H53" s="502" t="s">
        <v>881</v>
      </c>
      <c r="I53" s="235" t="s">
        <v>7</v>
      </c>
    </row>
    <row r="54" spans="1:257" s="85" customFormat="1" ht="42.75" customHeight="1">
      <c r="A54" s="566" t="s">
        <v>740</v>
      </c>
      <c r="B54" s="121" t="s">
        <v>741</v>
      </c>
      <c r="C54" s="505" t="s">
        <v>731</v>
      </c>
      <c r="D54" s="221" t="s">
        <v>263</v>
      </c>
      <c r="E54" s="324">
        <v>800000</v>
      </c>
      <c r="F54" s="325">
        <v>1</v>
      </c>
      <c r="G54" s="408">
        <f t="shared" si="2"/>
        <v>800</v>
      </c>
      <c r="H54" s="502" t="s">
        <v>881</v>
      </c>
      <c r="I54" s="235" t="s">
        <v>7</v>
      </c>
      <c r="J54" s="530"/>
      <c r="K54" s="326"/>
      <c r="L54" s="327"/>
      <c r="M54" s="328"/>
    </row>
    <row r="55" spans="1:257" s="313" customFormat="1" ht="51.75" hidden="1">
      <c r="A55" s="565">
        <v>4251</v>
      </c>
      <c r="B55" s="207" t="s">
        <v>744</v>
      </c>
      <c r="C55" s="505"/>
      <c r="D55" s="504"/>
      <c r="E55" s="351"/>
      <c r="F55" s="366"/>
      <c r="G55" s="559">
        <f>+G56</f>
        <v>0</v>
      </c>
      <c r="H55" s="502"/>
      <c r="I55" s="312"/>
    </row>
    <row r="56" spans="1:257" ht="51.75" hidden="1">
      <c r="A56" s="567" t="s">
        <v>745</v>
      </c>
      <c r="B56" s="338" t="s">
        <v>746</v>
      </c>
      <c r="C56" s="333" t="s">
        <v>301</v>
      </c>
      <c r="D56" s="333" t="s">
        <v>263</v>
      </c>
      <c r="E56" s="346"/>
      <c r="F56" s="364">
        <v>1</v>
      </c>
      <c r="G56" s="409">
        <f>E56*F56/1000</f>
        <v>0</v>
      </c>
      <c r="H56" s="502" t="s">
        <v>882</v>
      </c>
      <c r="I56" s="334" t="s">
        <v>302</v>
      </c>
    </row>
    <row r="57" spans="1:257" ht="34.5" hidden="1" customHeight="1">
      <c r="A57" s="565">
        <v>4252</v>
      </c>
      <c r="B57" s="207" t="s">
        <v>148</v>
      </c>
      <c r="C57" s="206"/>
      <c r="D57" s="206"/>
      <c r="E57" s="329"/>
      <c r="F57" s="367"/>
      <c r="G57" s="563">
        <f>SUM(G58:G66)</f>
        <v>23254.6</v>
      </c>
      <c r="H57" s="502"/>
    </row>
    <row r="58" spans="1:257" s="233" customFormat="1" ht="65.25" customHeight="1">
      <c r="A58" s="558" t="s">
        <v>303</v>
      </c>
      <c r="B58" s="121" t="s">
        <v>307</v>
      </c>
      <c r="C58" s="504" t="s">
        <v>152</v>
      </c>
      <c r="D58" s="221" t="s">
        <v>263</v>
      </c>
      <c r="E58" s="320">
        <v>15684600</v>
      </c>
      <c r="F58" s="322">
        <v>1</v>
      </c>
      <c r="G58" s="408">
        <f>E58*F58/1000</f>
        <v>15684.6</v>
      </c>
      <c r="H58" s="502" t="s">
        <v>883</v>
      </c>
      <c r="I58" s="235" t="s">
        <v>7</v>
      </c>
      <c r="J58" s="407"/>
    </row>
    <row r="59" spans="1:257" s="233" customFormat="1" ht="60.75" customHeight="1">
      <c r="A59" s="558" t="s">
        <v>844</v>
      </c>
      <c r="B59" s="338" t="s">
        <v>748</v>
      </c>
      <c r="C59" s="333" t="s">
        <v>152</v>
      </c>
      <c r="D59" s="333" t="s">
        <v>263</v>
      </c>
      <c r="E59" s="346">
        <v>2500000</v>
      </c>
      <c r="F59" s="364">
        <v>1</v>
      </c>
      <c r="G59" s="409">
        <f>E59*F59/1000</f>
        <v>2500</v>
      </c>
      <c r="H59" s="502" t="s">
        <v>883</v>
      </c>
      <c r="I59" s="334" t="s">
        <v>302</v>
      </c>
    </row>
    <row r="60" spans="1:257" ht="48" customHeight="1">
      <c r="A60" s="558" t="s">
        <v>530</v>
      </c>
      <c r="B60" s="121" t="s">
        <v>529</v>
      </c>
      <c r="C60" s="504" t="s">
        <v>151</v>
      </c>
      <c r="D60" s="221" t="s">
        <v>263</v>
      </c>
      <c r="E60" s="320">
        <v>500000</v>
      </c>
      <c r="F60" s="322">
        <v>1</v>
      </c>
      <c r="G60" s="408">
        <f>E60*F60/1000</f>
        <v>500</v>
      </c>
      <c r="H60" s="502" t="s">
        <v>883</v>
      </c>
      <c r="I60" s="235" t="s">
        <v>7</v>
      </c>
      <c r="J60" s="407"/>
      <c r="K60" s="233"/>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3"/>
      <c r="AP60" s="233"/>
      <c r="AQ60" s="233"/>
      <c r="AR60" s="233"/>
      <c r="AS60" s="233"/>
      <c r="AT60" s="233"/>
      <c r="AU60" s="233"/>
      <c r="AV60" s="233"/>
      <c r="AW60" s="233"/>
      <c r="AX60" s="233"/>
      <c r="AY60" s="233"/>
      <c r="AZ60" s="233"/>
      <c r="BA60" s="233"/>
      <c r="BB60" s="233"/>
      <c r="BC60" s="233"/>
      <c r="BD60" s="233"/>
      <c r="BE60" s="233"/>
      <c r="BF60" s="233"/>
      <c r="BG60" s="233"/>
      <c r="BH60" s="233"/>
      <c r="BI60" s="233"/>
      <c r="BJ60" s="233"/>
      <c r="BK60" s="233"/>
      <c r="BL60" s="233"/>
      <c r="BM60" s="233"/>
      <c r="BN60" s="233"/>
      <c r="BO60" s="233"/>
      <c r="BP60" s="233"/>
      <c r="BQ60" s="233"/>
      <c r="BR60" s="233"/>
      <c r="BS60" s="233"/>
      <c r="BT60" s="233"/>
      <c r="BU60" s="233"/>
      <c r="BV60" s="233"/>
      <c r="BW60" s="233"/>
      <c r="BX60" s="233"/>
      <c r="BY60" s="233"/>
      <c r="BZ60" s="233"/>
      <c r="CA60" s="233"/>
      <c r="CB60" s="233"/>
      <c r="CC60" s="233"/>
      <c r="CD60" s="233"/>
      <c r="CE60" s="233"/>
      <c r="CF60" s="233"/>
      <c r="CG60" s="233"/>
      <c r="CH60" s="233"/>
      <c r="CI60" s="233"/>
      <c r="CJ60" s="233"/>
      <c r="CK60" s="233"/>
      <c r="CL60" s="233"/>
      <c r="CM60" s="233"/>
      <c r="CN60" s="233"/>
      <c r="CO60" s="233"/>
      <c r="CP60" s="233"/>
      <c r="CQ60" s="233"/>
      <c r="CR60" s="233"/>
      <c r="CS60" s="233"/>
      <c r="CT60" s="233"/>
      <c r="CU60" s="233"/>
      <c r="CV60" s="233"/>
      <c r="CW60" s="233"/>
      <c r="CX60" s="233"/>
      <c r="CY60" s="233"/>
      <c r="CZ60" s="233"/>
      <c r="DA60" s="233"/>
      <c r="DB60" s="233"/>
      <c r="DC60" s="233"/>
      <c r="DD60" s="233"/>
      <c r="DE60" s="233"/>
      <c r="DF60" s="233"/>
      <c r="DG60" s="233"/>
      <c r="DH60" s="233"/>
      <c r="DI60" s="233"/>
      <c r="DJ60" s="233"/>
      <c r="DK60" s="233"/>
      <c r="DL60" s="233"/>
      <c r="DM60" s="233"/>
      <c r="DN60" s="233"/>
      <c r="DO60" s="233"/>
      <c r="DP60" s="233"/>
      <c r="DQ60" s="233"/>
      <c r="DR60" s="233"/>
      <c r="DS60" s="233"/>
      <c r="DT60" s="233"/>
      <c r="DU60" s="233"/>
      <c r="DV60" s="233"/>
      <c r="DW60" s="233"/>
      <c r="DX60" s="233"/>
      <c r="DY60" s="233"/>
      <c r="DZ60" s="233"/>
      <c r="EA60" s="233"/>
      <c r="EB60" s="233"/>
      <c r="EC60" s="233"/>
      <c r="ED60" s="233"/>
      <c r="EE60" s="233"/>
      <c r="EF60" s="233"/>
      <c r="EG60" s="233"/>
      <c r="EH60" s="233"/>
      <c r="EI60" s="233"/>
      <c r="EJ60" s="233"/>
      <c r="EK60" s="233"/>
      <c r="EL60" s="233"/>
      <c r="EM60" s="233"/>
      <c r="EN60" s="233"/>
      <c r="EO60" s="233"/>
      <c r="EP60" s="233"/>
      <c r="EQ60" s="233"/>
      <c r="ER60" s="233"/>
      <c r="ES60" s="233"/>
      <c r="ET60" s="233"/>
      <c r="EU60" s="233"/>
      <c r="EV60" s="233"/>
      <c r="EW60" s="233"/>
      <c r="EX60" s="233"/>
      <c r="EY60" s="233"/>
      <c r="EZ60" s="233"/>
      <c r="FA60" s="233"/>
      <c r="FB60" s="233"/>
      <c r="FC60" s="233"/>
      <c r="FD60" s="233"/>
      <c r="FE60" s="233"/>
      <c r="FF60" s="233"/>
      <c r="FG60" s="233"/>
      <c r="FH60" s="233"/>
      <c r="FI60" s="233"/>
      <c r="FJ60" s="233"/>
      <c r="FK60" s="233"/>
      <c r="FL60" s="233"/>
      <c r="FM60" s="233"/>
      <c r="FN60" s="233"/>
      <c r="FO60" s="233"/>
      <c r="FP60" s="233"/>
      <c r="FQ60" s="233"/>
      <c r="FR60" s="233"/>
      <c r="FS60" s="233"/>
      <c r="FT60" s="233"/>
      <c r="FU60" s="233"/>
      <c r="FV60" s="233"/>
      <c r="FW60" s="233"/>
      <c r="FX60" s="233"/>
      <c r="FY60" s="233"/>
      <c r="FZ60" s="233"/>
      <c r="GA60" s="233"/>
      <c r="GB60" s="233"/>
      <c r="GC60" s="233"/>
      <c r="GD60" s="233"/>
      <c r="GE60" s="233"/>
      <c r="GF60" s="233"/>
      <c r="GG60" s="233"/>
      <c r="GH60" s="233"/>
      <c r="GI60" s="233"/>
      <c r="GJ60" s="233"/>
      <c r="GK60" s="233"/>
      <c r="GL60" s="233"/>
      <c r="GM60" s="233"/>
      <c r="GN60" s="233"/>
      <c r="GO60" s="233"/>
      <c r="GP60" s="233"/>
      <c r="GQ60" s="233"/>
      <c r="GR60" s="233"/>
      <c r="GS60" s="233"/>
      <c r="GT60" s="233"/>
      <c r="GU60" s="233"/>
      <c r="GV60" s="233"/>
      <c r="GW60" s="233"/>
      <c r="GX60" s="233"/>
      <c r="GY60" s="233"/>
      <c r="GZ60" s="233"/>
      <c r="HA60" s="233"/>
      <c r="HB60" s="233"/>
      <c r="HC60" s="233"/>
      <c r="HD60" s="233"/>
      <c r="HE60" s="233"/>
      <c r="HF60" s="233"/>
      <c r="HG60" s="233"/>
      <c r="HH60" s="233"/>
      <c r="HI60" s="233"/>
      <c r="HJ60" s="233"/>
      <c r="HK60" s="233"/>
      <c r="HL60" s="233"/>
      <c r="HM60" s="233"/>
      <c r="HN60" s="233"/>
      <c r="HO60" s="233"/>
      <c r="HP60" s="233"/>
      <c r="HQ60" s="233"/>
      <c r="HR60" s="233"/>
      <c r="HS60" s="233"/>
      <c r="HT60" s="233"/>
      <c r="HU60" s="233"/>
      <c r="HV60" s="233"/>
      <c r="HW60" s="233"/>
      <c r="HX60" s="233"/>
      <c r="HY60" s="233"/>
      <c r="HZ60" s="233"/>
      <c r="IA60" s="233"/>
      <c r="IB60" s="233"/>
      <c r="IC60" s="233"/>
      <c r="ID60" s="233"/>
      <c r="IE60" s="233"/>
      <c r="IF60" s="233"/>
      <c r="IG60" s="233"/>
      <c r="IH60" s="233"/>
      <c r="II60" s="233"/>
      <c r="IJ60" s="233"/>
      <c r="IK60" s="233"/>
      <c r="IL60" s="233"/>
      <c r="IM60" s="233"/>
      <c r="IN60" s="233"/>
      <c r="IO60" s="233"/>
      <c r="IP60" s="233"/>
      <c r="IQ60" s="233"/>
      <c r="IR60" s="233"/>
      <c r="IS60" s="233"/>
      <c r="IT60" s="233"/>
      <c r="IU60" s="233"/>
      <c r="IV60" s="233"/>
      <c r="IW60" s="233"/>
    </row>
    <row r="61" spans="1:257" s="85" customFormat="1" ht="78" customHeight="1">
      <c r="A61" s="558" t="s">
        <v>304</v>
      </c>
      <c r="B61" s="121" t="s">
        <v>308</v>
      </c>
      <c r="C61" s="504" t="s">
        <v>152</v>
      </c>
      <c r="D61" s="221" t="s">
        <v>263</v>
      </c>
      <c r="E61" s="320">
        <v>3000000</v>
      </c>
      <c r="F61" s="322">
        <v>1</v>
      </c>
      <c r="G61" s="408">
        <f t="shared" ref="G61:G66" si="3">E61*F61/1000</f>
        <v>3000</v>
      </c>
      <c r="H61" s="502" t="s">
        <v>883</v>
      </c>
      <c r="I61" s="235" t="s">
        <v>7</v>
      </c>
      <c r="J61" s="407"/>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3"/>
      <c r="AP61" s="233"/>
      <c r="AQ61" s="233"/>
      <c r="AR61" s="233"/>
      <c r="AS61" s="233"/>
      <c r="AT61" s="233"/>
      <c r="AU61" s="233"/>
      <c r="AV61" s="233"/>
      <c r="AW61" s="233"/>
      <c r="AX61" s="233"/>
      <c r="AY61" s="233"/>
      <c r="AZ61" s="233"/>
      <c r="BA61" s="233"/>
      <c r="BB61" s="233"/>
      <c r="BC61" s="233"/>
      <c r="BD61" s="233"/>
      <c r="BE61" s="233"/>
      <c r="BF61" s="233"/>
      <c r="BG61" s="233"/>
      <c r="BH61" s="233"/>
      <c r="BI61" s="233"/>
      <c r="BJ61" s="233"/>
      <c r="BK61" s="233"/>
      <c r="BL61" s="233"/>
      <c r="BM61" s="233"/>
      <c r="BN61" s="233"/>
      <c r="BO61" s="233"/>
      <c r="BP61" s="233"/>
      <c r="BQ61" s="233"/>
      <c r="BR61" s="233"/>
      <c r="BS61" s="233"/>
      <c r="BT61" s="233"/>
      <c r="BU61" s="233"/>
      <c r="BV61" s="233"/>
      <c r="BW61" s="233"/>
      <c r="BX61" s="233"/>
      <c r="BY61" s="233"/>
      <c r="BZ61" s="233"/>
      <c r="CA61" s="233"/>
      <c r="CB61" s="233"/>
      <c r="CC61" s="233"/>
      <c r="CD61" s="233"/>
      <c r="CE61" s="233"/>
      <c r="CF61" s="233"/>
      <c r="CG61" s="233"/>
      <c r="CH61" s="233"/>
      <c r="CI61" s="233"/>
      <c r="CJ61" s="233"/>
      <c r="CK61" s="233"/>
      <c r="CL61" s="233"/>
      <c r="CM61" s="233"/>
      <c r="CN61" s="233"/>
      <c r="CO61" s="233"/>
      <c r="CP61" s="233"/>
      <c r="CQ61" s="233"/>
      <c r="CR61" s="233"/>
      <c r="CS61" s="233"/>
      <c r="CT61" s="233"/>
      <c r="CU61" s="233"/>
      <c r="CV61" s="233"/>
      <c r="CW61" s="233"/>
      <c r="CX61" s="233"/>
      <c r="CY61" s="233"/>
      <c r="CZ61" s="233"/>
      <c r="DA61" s="233"/>
      <c r="DB61" s="233"/>
      <c r="DC61" s="233"/>
      <c r="DD61" s="233"/>
      <c r="DE61" s="233"/>
      <c r="DF61" s="233"/>
      <c r="DG61" s="233"/>
      <c r="DH61" s="233"/>
      <c r="DI61" s="233"/>
      <c r="DJ61" s="233"/>
      <c r="DK61" s="233"/>
      <c r="DL61" s="233"/>
      <c r="DM61" s="233"/>
      <c r="DN61" s="233"/>
      <c r="DO61" s="233"/>
      <c r="DP61" s="233"/>
      <c r="DQ61" s="233"/>
      <c r="DR61" s="233"/>
      <c r="DS61" s="233"/>
      <c r="DT61" s="233"/>
      <c r="DU61" s="233"/>
      <c r="DV61" s="233"/>
      <c r="DW61" s="233"/>
      <c r="DX61" s="233"/>
      <c r="DY61" s="233"/>
      <c r="DZ61" s="233"/>
      <c r="EA61" s="233"/>
      <c r="EB61" s="233"/>
      <c r="EC61" s="233"/>
      <c r="ED61" s="233"/>
      <c r="EE61" s="233"/>
      <c r="EF61" s="233"/>
      <c r="EG61" s="233"/>
      <c r="EH61" s="233"/>
      <c r="EI61" s="233"/>
      <c r="EJ61" s="233"/>
      <c r="EK61" s="233"/>
      <c r="EL61" s="233"/>
      <c r="EM61" s="233"/>
      <c r="EN61" s="233"/>
      <c r="EO61" s="233"/>
      <c r="EP61" s="233"/>
      <c r="EQ61" s="233"/>
      <c r="ER61" s="233"/>
      <c r="ES61" s="233"/>
      <c r="ET61" s="233"/>
      <c r="EU61" s="233"/>
      <c r="EV61" s="233"/>
      <c r="EW61" s="233"/>
      <c r="EX61" s="233"/>
      <c r="EY61" s="233"/>
      <c r="EZ61" s="233"/>
      <c r="FA61" s="233"/>
      <c r="FB61" s="233"/>
      <c r="FC61" s="233"/>
      <c r="FD61" s="233"/>
      <c r="FE61" s="233"/>
      <c r="FF61" s="233"/>
      <c r="FG61" s="233"/>
      <c r="FH61" s="233"/>
      <c r="FI61" s="233"/>
      <c r="FJ61" s="233"/>
      <c r="FK61" s="233"/>
      <c r="FL61" s="233"/>
      <c r="FM61" s="233"/>
      <c r="FN61" s="233"/>
      <c r="FO61" s="233"/>
      <c r="FP61" s="233"/>
      <c r="FQ61" s="233"/>
      <c r="FR61" s="233"/>
      <c r="FS61" s="233"/>
      <c r="FT61" s="233"/>
      <c r="FU61" s="233"/>
      <c r="FV61" s="233"/>
      <c r="FW61" s="233"/>
      <c r="FX61" s="233"/>
      <c r="FY61" s="233"/>
      <c r="FZ61" s="233"/>
      <c r="GA61" s="233"/>
      <c r="GB61" s="233"/>
      <c r="GC61" s="233"/>
      <c r="GD61" s="233"/>
      <c r="GE61" s="233"/>
      <c r="GF61" s="233"/>
      <c r="GG61" s="233"/>
      <c r="GH61" s="233"/>
      <c r="GI61" s="233"/>
      <c r="GJ61" s="233"/>
      <c r="GK61" s="233"/>
      <c r="GL61" s="233"/>
      <c r="GM61" s="233"/>
      <c r="GN61" s="233"/>
      <c r="GO61" s="233"/>
      <c r="GP61" s="233"/>
      <c r="GQ61" s="233"/>
      <c r="GR61" s="233"/>
      <c r="GS61" s="233"/>
      <c r="GT61" s="233"/>
      <c r="GU61" s="233"/>
      <c r="GV61" s="233"/>
      <c r="GW61" s="233"/>
      <c r="GX61" s="233"/>
      <c r="GY61" s="233"/>
      <c r="GZ61" s="233"/>
      <c r="HA61" s="233"/>
      <c r="HB61" s="233"/>
      <c r="HC61" s="233"/>
      <c r="HD61" s="233"/>
      <c r="HE61" s="233"/>
      <c r="HF61" s="233"/>
      <c r="HG61" s="233"/>
      <c r="HH61" s="233"/>
      <c r="HI61" s="233"/>
      <c r="HJ61" s="233"/>
      <c r="HK61" s="233"/>
      <c r="HL61" s="233"/>
      <c r="HM61" s="233"/>
      <c r="HN61" s="233"/>
      <c r="HO61" s="233"/>
      <c r="HP61" s="233"/>
      <c r="HQ61" s="233"/>
      <c r="HR61" s="233"/>
      <c r="HS61" s="233"/>
      <c r="HT61" s="233"/>
      <c r="HU61" s="233"/>
      <c r="HV61" s="233"/>
      <c r="HW61" s="233"/>
      <c r="HX61" s="233"/>
      <c r="HY61" s="233"/>
      <c r="HZ61" s="233"/>
      <c r="IA61" s="233"/>
      <c r="IB61" s="233"/>
      <c r="IC61" s="233"/>
      <c r="ID61" s="233"/>
      <c r="IE61" s="233"/>
      <c r="IF61" s="233"/>
      <c r="IG61" s="233"/>
      <c r="IH61" s="233"/>
      <c r="II61" s="233"/>
      <c r="IJ61" s="233"/>
      <c r="IK61" s="233"/>
      <c r="IL61" s="233"/>
      <c r="IM61" s="233"/>
      <c r="IN61" s="233"/>
      <c r="IO61" s="233"/>
      <c r="IP61" s="233"/>
      <c r="IQ61" s="233"/>
      <c r="IR61" s="233"/>
      <c r="IS61" s="233"/>
      <c r="IT61" s="233"/>
      <c r="IU61" s="233"/>
      <c r="IV61" s="233"/>
      <c r="IW61" s="233"/>
    </row>
    <row r="62" spans="1:257" s="330" customFormat="1" ht="76.5" customHeight="1">
      <c r="A62" s="568" t="s">
        <v>305</v>
      </c>
      <c r="B62" s="338" t="s">
        <v>309</v>
      </c>
      <c r="C62" s="333" t="s">
        <v>152</v>
      </c>
      <c r="D62" s="230" t="s">
        <v>263</v>
      </c>
      <c r="E62" s="349">
        <v>500000</v>
      </c>
      <c r="F62" s="364">
        <v>1</v>
      </c>
      <c r="G62" s="409">
        <f t="shared" si="3"/>
        <v>500</v>
      </c>
      <c r="H62" s="502" t="s">
        <v>883</v>
      </c>
      <c r="I62" s="334" t="s">
        <v>302</v>
      </c>
      <c r="J62" s="233"/>
      <c r="K62" s="233"/>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3"/>
      <c r="AP62" s="233"/>
      <c r="AQ62" s="233"/>
      <c r="AR62" s="233"/>
      <c r="AS62" s="233"/>
      <c r="AT62" s="233"/>
      <c r="AU62" s="233"/>
      <c r="AV62" s="233"/>
      <c r="AW62" s="233"/>
      <c r="AX62" s="233"/>
      <c r="AY62" s="233"/>
      <c r="AZ62" s="233"/>
      <c r="BA62" s="233"/>
      <c r="BB62" s="233"/>
      <c r="BC62" s="233"/>
      <c r="BD62" s="233"/>
      <c r="BE62" s="233"/>
      <c r="BF62" s="233"/>
      <c r="BG62" s="233"/>
      <c r="BH62" s="233"/>
      <c r="BI62" s="233"/>
      <c r="BJ62" s="233"/>
      <c r="BK62" s="233"/>
      <c r="BL62" s="233"/>
      <c r="BM62" s="233"/>
      <c r="BN62" s="233"/>
      <c r="BO62" s="233"/>
      <c r="BP62" s="233"/>
      <c r="BQ62" s="233"/>
      <c r="BR62" s="233"/>
      <c r="BS62" s="233"/>
      <c r="BT62" s="233"/>
      <c r="BU62" s="233"/>
      <c r="BV62" s="233"/>
      <c r="BW62" s="233"/>
      <c r="BX62" s="233"/>
      <c r="BY62" s="233"/>
      <c r="BZ62" s="233"/>
      <c r="CA62" s="233"/>
      <c r="CB62" s="233"/>
      <c r="CC62" s="233"/>
      <c r="CD62" s="233"/>
      <c r="CE62" s="233"/>
      <c r="CF62" s="233"/>
      <c r="CG62" s="233"/>
      <c r="CH62" s="233"/>
      <c r="CI62" s="233"/>
      <c r="CJ62" s="233"/>
      <c r="CK62" s="233"/>
      <c r="CL62" s="233"/>
      <c r="CM62" s="233"/>
      <c r="CN62" s="233"/>
      <c r="CO62" s="233"/>
      <c r="CP62" s="233"/>
      <c r="CQ62" s="233"/>
      <c r="CR62" s="233"/>
      <c r="CS62" s="233"/>
      <c r="CT62" s="233"/>
      <c r="CU62" s="233"/>
      <c r="CV62" s="233"/>
      <c r="CW62" s="233"/>
      <c r="CX62" s="233"/>
      <c r="CY62" s="233"/>
      <c r="CZ62" s="233"/>
      <c r="DA62" s="233"/>
      <c r="DB62" s="233"/>
      <c r="DC62" s="233"/>
      <c r="DD62" s="233"/>
      <c r="DE62" s="233"/>
      <c r="DF62" s="233"/>
      <c r="DG62" s="233"/>
      <c r="DH62" s="233"/>
      <c r="DI62" s="233"/>
      <c r="DJ62" s="233"/>
      <c r="DK62" s="233"/>
      <c r="DL62" s="233"/>
      <c r="DM62" s="233"/>
      <c r="DN62" s="233"/>
      <c r="DO62" s="233"/>
      <c r="DP62" s="233"/>
      <c r="DQ62" s="233"/>
      <c r="DR62" s="233"/>
      <c r="DS62" s="233"/>
      <c r="DT62" s="233"/>
      <c r="DU62" s="233"/>
      <c r="DV62" s="233"/>
      <c r="DW62" s="233"/>
      <c r="DX62" s="233"/>
      <c r="DY62" s="233"/>
      <c r="DZ62" s="233"/>
      <c r="EA62" s="233"/>
      <c r="EB62" s="233"/>
      <c r="EC62" s="233"/>
      <c r="ED62" s="233"/>
      <c r="EE62" s="233"/>
      <c r="EF62" s="233"/>
      <c r="EG62" s="233"/>
      <c r="EH62" s="233"/>
      <c r="EI62" s="233"/>
      <c r="EJ62" s="233"/>
      <c r="EK62" s="233"/>
      <c r="EL62" s="233"/>
      <c r="EM62" s="233"/>
      <c r="EN62" s="233"/>
      <c r="EO62" s="233"/>
      <c r="EP62" s="233"/>
      <c r="EQ62" s="233"/>
      <c r="ER62" s="233"/>
      <c r="ES62" s="233"/>
      <c r="ET62" s="233"/>
      <c r="EU62" s="233"/>
      <c r="EV62" s="233"/>
      <c r="EW62" s="233"/>
      <c r="EX62" s="233"/>
      <c r="EY62" s="233"/>
      <c r="EZ62" s="233"/>
      <c r="FA62" s="233"/>
      <c r="FB62" s="233"/>
      <c r="FC62" s="233"/>
      <c r="FD62" s="233"/>
      <c r="FE62" s="233"/>
      <c r="FF62" s="233"/>
      <c r="FG62" s="233"/>
      <c r="FH62" s="233"/>
      <c r="FI62" s="233"/>
      <c r="FJ62" s="233"/>
      <c r="FK62" s="233"/>
      <c r="FL62" s="233"/>
      <c r="FM62" s="233"/>
      <c r="FN62" s="233"/>
      <c r="FO62" s="233"/>
      <c r="FP62" s="233"/>
      <c r="FQ62" s="233"/>
      <c r="FR62" s="233"/>
      <c r="FS62" s="233"/>
      <c r="FT62" s="233"/>
      <c r="FU62" s="233"/>
      <c r="FV62" s="233"/>
      <c r="FW62" s="233"/>
      <c r="FX62" s="233"/>
      <c r="FY62" s="233"/>
      <c r="FZ62" s="233"/>
      <c r="GA62" s="233"/>
      <c r="GB62" s="233"/>
      <c r="GC62" s="233"/>
      <c r="GD62" s="233"/>
      <c r="GE62" s="233"/>
      <c r="GF62" s="233"/>
      <c r="GG62" s="233"/>
      <c r="GH62" s="233"/>
      <c r="GI62" s="233"/>
      <c r="GJ62" s="233"/>
      <c r="GK62" s="233"/>
      <c r="GL62" s="233"/>
      <c r="GM62" s="233"/>
      <c r="GN62" s="233"/>
      <c r="GO62" s="233"/>
      <c r="GP62" s="233"/>
      <c r="GQ62" s="233"/>
      <c r="GR62" s="233"/>
      <c r="GS62" s="233"/>
      <c r="GT62" s="233"/>
      <c r="GU62" s="233"/>
      <c r="GV62" s="233"/>
      <c r="GW62" s="233"/>
      <c r="GX62" s="233"/>
      <c r="GY62" s="233"/>
      <c r="GZ62" s="233"/>
      <c r="HA62" s="233"/>
      <c r="HB62" s="233"/>
      <c r="HC62" s="233"/>
      <c r="HD62" s="233"/>
      <c r="HE62" s="233"/>
      <c r="HF62" s="233"/>
      <c r="HG62" s="233"/>
      <c r="HH62" s="233"/>
      <c r="HI62" s="233"/>
      <c r="HJ62" s="233"/>
      <c r="HK62" s="233"/>
      <c r="HL62" s="233"/>
      <c r="HM62" s="233"/>
      <c r="HN62" s="233"/>
      <c r="HO62" s="233"/>
      <c r="HP62" s="233"/>
      <c r="HQ62" s="233"/>
      <c r="HR62" s="233"/>
      <c r="HS62" s="233"/>
      <c r="HT62" s="233"/>
      <c r="HU62" s="233"/>
      <c r="HV62" s="233"/>
      <c r="HW62" s="233"/>
      <c r="HX62" s="233"/>
      <c r="HY62" s="233"/>
      <c r="HZ62" s="233"/>
      <c r="IA62" s="233"/>
      <c r="IB62" s="233"/>
      <c r="IC62" s="233"/>
      <c r="ID62" s="233"/>
      <c r="IE62" s="233"/>
      <c r="IF62" s="233"/>
      <c r="IG62" s="233"/>
      <c r="IH62" s="233"/>
      <c r="II62" s="233"/>
      <c r="IJ62" s="233"/>
      <c r="IK62" s="233"/>
      <c r="IL62" s="233"/>
      <c r="IM62" s="233"/>
      <c r="IN62" s="233"/>
      <c r="IO62" s="233"/>
      <c r="IP62" s="233"/>
      <c r="IQ62" s="233"/>
      <c r="IR62" s="233"/>
      <c r="IS62" s="233"/>
      <c r="IT62" s="233"/>
      <c r="IU62" s="233"/>
      <c r="IV62" s="233"/>
      <c r="IW62" s="233"/>
    </row>
    <row r="63" spans="1:257" s="233" customFormat="1" ht="64.5" customHeight="1">
      <c r="A63" s="568" t="s">
        <v>747</v>
      </c>
      <c r="B63" s="338" t="s">
        <v>749</v>
      </c>
      <c r="C63" s="333" t="s">
        <v>152</v>
      </c>
      <c r="D63" s="230" t="s">
        <v>263</v>
      </c>
      <c r="E63" s="349">
        <v>500000</v>
      </c>
      <c r="F63" s="364">
        <v>1</v>
      </c>
      <c r="G63" s="409">
        <f t="shared" si="3"/>
        <v>500</v>
      </c>
      <c r="H63" s="502" t="s">
        <v>883</v>
      </c>
      <c r="I63" s="334" t="s">
        <v>302</v>
      </c>
    </row>
    <row r="64" spans="1:257" s="233" customFormat="1" ht="64.5" customHeight="1">
      <c r="A64" s="567" t="s">
        <v>313</v>
      </c>
      <c r="B64" s="338" t="s">
        <v>314</v>
      </c>
      <c r="C64" s="333" t="s">
        <v>731</v>
      </c>
      <c r="D64" s="230" t="s">
        <v>263</v>
      </c>
      <c r="E64" s="349">
        <v>420000</v>
      </c>
      <c r="F64" s="364">
        <v>1</v>
      </c>
      <c r="G64" s="409">
        <f t="shared" si="3"/>
        <v>420</v>
      </c>
      <c r="H64" s="502" t="s">
        <v>883</v>
      </c>
      <c r="I64" s="334" t="s">
        <v>302</v>
      </c>
    </row>
    <row r="65" spans="1:257" s="233" customFormat="1" ht="60.75" customHeight="1">
      <c r="A65" s="558" t="s">
        <v>312</v>
      </c>
      <c r="B65" s="121" t="s">
        <v>310</v>
      </c>
      <c r="C65" s="504" t="s">
        <v>151</v>
      </c>
      <c r="D65" s="221" t="s">
        <v>263</v>
      </c>
      <c r="E65" s="320">
        <v>100000</v>
      </c>
      <c r="F65" s="322">
        <v>1</v>
      </c>
      <c r="G65" s="408">
        <f t="shared" si="3"/>
        <v>100</v>
      </c>
      <c r="H65" s="502" t="s">
        <v>883</v>
      </c>
      <c r="I65" s="235" t="s">
        <v>7</v>
      </c>
      <c r="J65" s="407"/>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32"/>
      <c r="BF65" s="232"/>
      <c r="BG65" s="232"/>
      <c r="BH65" s="232"/>
      <c r="BI65" s="232"/>
      <c r="BJ65" s="232"/>
      <c r="BK65" s="232"/>
      <c r="BL65" s="232"/>
      <c r="BM65" s="232"/>
      <c r="BN65" s="232"/>
      <c r="BO65" s="232"/>
      <c r="BP65" s="232"/>
      <c r="BQ65" s="232"/>
      <c r="BR65" s="232"/>
      <c r="BS65" s="232"/>
      <c r="BT65" s="232"/>
      <c r="BU65" s="232"/>
      <c r="BV65" s="232"/>
      <c r="BW65" s="232"/>
      <c r="BX65" s="232"/>
      <c r="BY65" s="232"/>
      <c r="BZ65" s="232"/>
      <c r="CA65" s="232"/>
      <c r="CB65" s="232"/>
      <c r="CC65" s="232"/>
      <c r="CD65" s="232"/>
      <c r="CE65" s="232"/>
      <c r="CF65" s="232"/>
      <c r="CG65" s="232"/>
      <c r="CH65" s="232"/>
      <c r="CI65" s="232"/>
      <c r="CJ65" s="232"/>
      <c r="CK65" s="232"/>
      <c r="CL65" s="232"/>
      <c r="CM65" s="232"/>
      <c r="CN65" s="232"/>
      <c r="CO65" s="232"/>
      <c r="CP65" s="232"/>
      <c r="CQ65" s="232"/>
      <c r="CR65" s="232"/>
      <c r="CS65" s="232"/>
      <c r="CT65" s="232"/>
      <c r="CU65" s="232"/>
      <c r="CV65" s="232"/>
      <c r="CW65" s="232"/>
      <c r="CX65" s="232"/>
      <c r="CY65" s="232"/>
      <c r="CZ65" s="232"/>
      <c r="DA65" s="232"/>
      <c r="DB65" s="232"/>
      <c r="DC65" s="232"/>
      <c r="DD65" s="232"/>
      <c r="DE65" s="232"/>
      <c r="DF65" s="232"/>
      <c r="DG65" s="232"/>
      <c r="DH65" s="232"/>
      <c r="DI65" s="232"/>
      <c r="DJ65" s="232"/>
      <c r="DK65" s="232"/>
      <c r="DL65" s="232"/>
      <c r="DM65" s="232"/>
      <c r="DN65" s="232"/>
      <c r="DO65" s="232"/>
      <c r="DP65" s="232"/>
      <c r="DQ65" s="232"/>
      <c r="DR65" s="232"/>
      <c r="DS65" s="232"/>
      <c r="DT65" s="232"/>
      <c r="DU65" s="232"/>
      <c r="DV65" s="232"/>
      <c r="DW65" s="232"/>
      <c r="DX65" s="232"/>
      <c r="DY65" s="232"/>
      <c r="DZ65" s="232"/>
      <c r="EA65" s="232"/>
      <c r="EB65" s="232"/>
      <c r="EC65" s="232"/>
      <c r="ED65" s="232"/>
      <c r="EE65" s="232"/>
      <c r="EF65" s="232"/>
      <c r="EG65" s="232"/>
      <c r="EH65" s="232"/>
      <c r="EI65" s="232"/>
      <c r="EJ65" s="232"/>
      <c r="EK65" s="232"/>
      <c r="EL65" s="232"/>
      <c r="EM65" s="232"/>
      <c r="EN65" s="232"/>
      <c r="EO65" s="232"/>
      <c r="EP65" s="232"/>
      <c r="EQ65" s="232"/>
      <c r="ER65" s="232"/>
      <c r="ES65" s="232"/>
      <c r="ET65" s="232"/>
      <c r="EU65" s="232"/>
      <c r="EV65" s="232"/>
      <c r="EW65" s="232"/>
      <c r="EX65" s="232"/>
      <c r="EY65" s="232"/>
      <c r="EZ65" s="232"/>
      <c r="FA65" s="232"/>
      <c r="FB65" s="232"/>
      <c r="FC65" s="232"/>
      <c r="FD65" s="232"/>
      <c r="FE65" s="232"/>
      <c r="FF65" s="232"/>
      <c r="FG65" s="232"/>
      <c r="FH65" s="232"/>
      <c r="FI65" s="232"/>
      <c r="FJ65" s="232"/>
      <c r="FK65" s="232"/>
      <c r="FL65" s="232"/>
      <c r="FM65" s="232"/>
      <c r="FN65" s="232"/>
      <c r="FO65" s="232"/>
      <c r="FP65" s="232"/>
      <c r="FQ65" s="232"/>
      <c r="FR65" s="232"/>
      <c r="FS65" s="232"/>
      <c r="FT65" s="232"/>
      <c r="FU65" s="232"/>
      <c r="FV65" s="232"/>
      <c r="FW65" s="232"/>
      <c r="FX65" s="232"/>
      <c r="FY65" s="232"/>
      <c r="FZ65" s="232"/>
      <c r="GA65" s="232"/>
      <c r="GB65" s="232"/>
      <c r="GC65" s="232"/>
      <c r="GD65" s="232"/>
      <c r="GE65" s="232"/>
      <c r="GF65" s="232"/>
      <c r="GG65" s="232"/>
      <c r="GH65" s="232"/>
      <c r="GI65" s="232"/>
      <c r="GJ65" s="232"/>
      <c r="GK65" s="232"/>
      <c r="GL65" s="232"/>
      <c r="GM65" s="232"/>
      <c r="GN65" s="232"/>
      <c r="GO65" s="232"/>
      <c r="GP65" s="232"/>
      <c r="GQ65" s="232"/>
      <c r="GR65" s="232"/>
      <c r="GS65" s="232"/>
      <c r="GT65" s="232"/>
      <c r="GU65" s="232"/>
      <c r="GV65" s="232"/>
      <c r="GW65" s="232"/>
      <c r="GX65" s="232"/>
      <c r="GY65" s="232"/>
      <c r="GZ65" s="232"/>
      <c r="HA65" s="232"/>
      <c r="HB65" s="232"/>
      <c r="HC65" s="232"/>
      <c r="HD65" s="232"/>
      <c r="HE65" s="232"/>
      <c r="HF65" s="232"/>
      <c r="HG65" s="232"/>
      <c r="HH65" s="232"/>
      <c r="HI65" s="232"/>
      <c r="HJ65" s="232"/>
      <c r="HK65" s="232"/>
      <c r="HL65" s="232"/>
      <c r="HM65" s="232"/>
      <c r="HN65" s="232"/>
      <c r="HO65" s="232"/>
      <c r="HP65" s="232"/>
      <c r="HQ65" s="232"/>
      <c r="HR65" s="232"/>
      <c r="HS65" s="232"/>
      <c r="HT65" s="232"/>
      <c r="HU65" s="232"/>
      <c r="HV65" s="232"/>
      <c r="HW65" s="232"/>
      <c r="HX65" s="232"/>
      <c r="HY65" s="232"/>
      <c r="HZ65" s="232"/>
      <c r="IA65" s="232"/>
      <c r="IB65" s="232"/>
      <c r="IC65" s="232"/>
      <c r="ID65" s="232"/>
      <c r="IE65" s="232"/>
      <c r="IF65" s="232"/>
      <c r="IG65" s="232"/>
      <c r="IH65" s="232"/>
      <c r="II65" s="232"/>
      <c r="IJ65" s="232"/>
      <c r="IK65" s="232"/>
      <c r="IL65" s="232"/>
      <c r="IM65" s="232"/>
      <c r="IN65" s="232"/>
      <c r="IO65" s="232"/>
      <c r="IP65" s="232"/>
      <c r="IQ65" s="232"/>
      <c r="IR65" s="232"/>
      <c r="IS65" s="232"/>
      <c r="IT65" s="232"/>
      <c r="IU65" s="232"/>
      <c r="IV65" s="232"/>
      <c r="IW65" s="232"/>
    </row>
    <row r="66" spans="1:257" s="233" customFormat="1" ht="59.25" customHeight="1">
      <c r="A66" s="558" t="s">
        <v>306</v>
      </c>
      <c r="B66" s="121" t="s">
        <v>311</v>
      </c>
      <c r="C66" s="504" t="s">
        <v>151</v>
      </c>
      <c r="D66" s="221" t="s">
        <v>263</v>
      </c>
      <c r="E66" s="320">
        <v>50000</v>
      </c>
      <c r="F66" s="322">
        <v>1</v>
      </c>
      <c r="G66" s="408">
        <f t="shared" si="3"/>
        <v>50</v>
      </c>
      <c r="H66" s="502" t="s">
        <v>883</v>
      </c>
      <c r="I66" s="235" t="s">
        <v>7</v>
      </c>
      <c r="J66" s="407"/>
    </row>
    <row r="67" spans="1:257" s="315" customFormat="1" ht="22.5" hidden="1" customHeight="1">
      <c r="A67" s="564">
        <v>4261</v>
      </c>
      <c r="B67" s="226" t="s">
        <v>750</v>
      </c>
      <c r="C67" s="402"/>
      <c r="D67" s="221"/>
      <c r="E67" s="351"/>
      <c r="F67" s="366"/>
      <c r="G67" s="559">
        <f>SUM(G68:G166)</f>
        <v>115957.5</v>
      </c>
      <c r="H67" s="502"/>
      <c r="I67" s="314"/>
    </row>
    <row r="68" spans="1:257" s="233" customFormat="1" ht="18.75" customHeight="1">
      <c r="A68" s="556" t="s">
        <v>854</v>
      </c>
      <c r="B68" s="225" t="s">
        <v>736</v>
      </c>
      <c r="C68" s="402" t="s">
        <v>152</v>
      </c>
      <c r="D68" s="221" t="s">
        <v>263</v>
      </c>
      <c r="E68" s="528">
        <v>826720</v>
      </c>
      <c r="F68" s="531">
        <v>1</v>
      </c>
      <c r="G68" s="409">
        <f>E68*F68/1000</f>
        <v>826.72</v>
      </c>
      <c r="H68" s="502" t="s">
        <v>884</v>
      </c>
      <c r="I68" s="235" t="s">
        <v>7</v>
      </c>
      <c r="J68" s="407"/>
      <c r="K68" s="532"/>
    </row>
    <row r="69" spans="1:257" s="233" customFormat="1" ht="22.5" customHeight="1">
      <c r="A69" s="569" t="s">
        <v>315</v>
      </c>
      <c r="B69" s="533" t="s">
        <v>344</v>
      </c>
      <c r="C69" s="402" t="s">
        <v>938</v>
      </c>
      <c r="D69" s="221" t="s">
        <v>129</v>
      </c>
      <c r="E69" s="320">
        <v>25800</v>
      </c>
      <c r="F69" s="322">
        <v>500</v>
      </c>
      <c r="G69" s="409">
        <f>E69*F69/1000</f>
        <v>12900</v>
      </c>
      <c r="H69" s="502" t="s">
        <v>884</v>
      </c>
      <c r="I69" s="235" t="s">
        <v>7</v>
      </c>
      <c r="J69" s="407"/>
    </row>
    <row r="70" spans="1:257" s="233" customFormat="1" ht="22.5" customHeight="1">
      <c r="A70" s="569" t="s">
        <v>845</v>
      </c>
      <c r="B70" s="336" t="s">
        <v>344</v>
      </c>
      <c r="C70" s="402" t="s">
        <v>938</v>
      </c>
      <c r="D70" s="333" t="s">
        <v>129</v>
      </c>
      <c r="E70" s="346">
        <v>27000</v>
      </c>
      <c r="F70" s="359">
        <v>200</v>
      </c>
      <c r="G70" s="409">
        <f>F70*E70/1000</f>
        <v>5400</v>
      </c>
      <c r="H70" s="502" t="s">
        <v>884</v>
      </c>
      <c r="I70" s="334" t="s">
        <v>302</v>
      </c>
      <c r="J70" s="407"/>
      <c r="K70" s="532"/>
    </row>
    <row r="71" spans="1:257" s="233" customFormat="1" ht="22.5" customHeight="1">
      <c r="A71" s="569" t="s">
        <v>633</v>
      </c>
      <c r="B71" s="533" t="s">
        <v>344</v>
      </c>
      <c r="C71" s="402" t="s">
        <v>938</v>
      </c>
      <c r="D71" s="221" t="s">
        <v>129</v>
      </c>
      <c r="E71" s="320">
        <v>28800</v>
      </c>
      <c r="F71" s="322">
        <v>42</v>
      </c>
      <c r="G71" s="409">
        <f>E71*F71/1000</f>
        <v>1209.5999999999999</v>
      </c>
      <c r="H71" s="502" t="s">
        <v>884</v>
      </c>
      <c r="I71" s="235" t="s">
        <v>7</v>
      </c>
      <c r="J71" s="407"/>
    </row>
    <row r="72" spans="1:257" s="233" customFormat="1" ht="22.5" customHeight="1">
      <c r="A72" s="569" t="s">
        <v>722</v>
      </c>
      <c r="B72" s="117" t="s">
        <v>345</v>
      </c>
      <c r="C72" s="402" t="s">
        <v>938</v>
      </c>
      <c r="D72" s="221" t="s">
        <v>129</v>
      </c>
      <c r="E72" s="322" t="s">
        <v>751</v>
      </c>
      <c r="F72" s="322">
        <v>791</v>
      </c>
      <c r="G72" s="409">
        <f>E72*F72/1000</f>
        <v>12656</v>
      </c>
      <c r="H72" s="502" t="s">
        <v>884</v>
      </c>
      <c r="I72" s="235" t="s">
        <v>7</v>
      </c>
      <c r="J72" s="407"/>
    </row>
    <row r="73" spans="1:257" s="233" customFormat="1" ht="22.5" customHeight="1">
      <c r="A73" s="569" t="s">
        <v>723</v>
      </c>
      <c r="B73" s="533" t="s">
        <v>344</v>
      </c>
      <c r="C73" s="402" t="s">
        <v>938</v>
      </c>
      <c r="D73" s="221" t="s">
        <v>129</v>
      </c>
      <c r="E73" s="320">
        <v>26000</v>
      </c>
      <c r="F73" s="331">
        <v>15</v>
      </c>
      <c r="G73" s="409">
        <f>E73*F73/1000</f>
        <v>390</v>
      </c>
      <c r="H73" s="502" t="s">
        <v>884</v>
      </c>
      <c r="I73" s="235" t="s">
        <v>7</v>
      </c>
      <c r="J73" s="407"/>
    </row>
    <row r="74" spans="1:257" s="233" customFormat="1" ht="22.5" customHeight="1">
      <c r="A74" s="567" t="s">
        <v>374</v>
      </c>
      <c r="B74" s="336" t="s">
        <v>387</v>
      </c>
      <c r="C74" s="402" t="s">
        <v>938</v>
      </c>
      <c r="D74" s="333" t="s">
        <v>129</v>
      </c>
      <c r="E74" s="346">
        <v>12800</v>
      </c>
      <c r="F74" s="359">
        <v>10</v>
      </c>
      <c r="G74" s="409">
        <f>F74*E74/1000</f>
        <v>128</v>
      </c>
      <c r="H74" s="502" t="s">
        <v>884</v>
      </c>
      <c r="I74" s="334" t="s">
        <v>302</v>
      </c>
      <c r="J74" s="407"/>
      <c r="K74" s="532"/>
    </row>
    <row r="75" spans="1:257" s="233" customFormat="1" ht="22.5" customHeight="1">
      <c r="A75" s="567" t="s">
        <v>316</v>
      </c>
      <c r="B75" s="336" t="s">
        <v>369</v>
      </c>
      <c r="C75" s="402" t="s">
        <v>938</v>
      </c>
      <c r="D75" s="333" t="s">
        <v>720</v>
      </c>
      <c r="E75" s="346">
        <v>36500</v>
      </c>
      <c r="F75" s="359">
        <v>43</v>
      </c>
      <c r="G75" s="409">
        <f>F75*E75/1000</f>
        <v>1569.5</v>
      </c>
      <c r="H75" s="502" t="s">
        <v>884</v>
      </c>
      <c r="I75" s="334" t="s">
        <v>302</v>
      </c>
      <c r="J75" s="407"/>
      <c r="K75" s="532"/>
    </row>
    <row r="76" spans="1:257" s="233" customFormat="1" ht="22.5" customHeight="1">
      <c r="A76" s="567" t="s">
        <v>375</v>
      </c>
      <c r="B76" s="336" t="s">
        <v>369</v>
      </c>
      <c r="C76" s="402" t="s">
        <v>938</v>
      </c>
      <c r="D76" s="333" t="s">
        <v>720</v>
      </c>
      <c r="E76" s="346">
        <v>33000</v>
      </c>
      <c r="F76" s="359">
        <v>10</v>
      </c>
      <c r="G76" s="409">
        <f>F76*E76/1000</f>
        <v>330</v>
      </c>
      <c r="H76" s="502" t="s">
        <v>884</v>
      </c>
      <c r="I76" s="334" t="s">
        <v>302</v>
      </c>
      <c r="J76" s="407"/>
      <c r="K76" s="532"/>
    </row>
    <row r="77" spans="1:257" s="233" customFormat="1" ht="34.5">
      <c r="A77" s="567" t="s">
        <v>376</v>
      </c>
      <c r="B77" s="336" t="s">
        <v>369</v>
      </c>
      <c r="C77" s="402" t="s">
        <v>938</v>
      </c>
      <c r="D77" s="333" t="s">
        <v>720</v>
      </c>
      <c r="E77" s="346">
        <v>14500</v>
      </c>
      <c r="F77" s="359">
        <v>150</v>
      </c>
      <c r="G77" s="409">
        <f>F77*E77/1000</f>
        <v>2175</v>
      </c>
      <c r="H77" s="502" t="s">
        <v>884</v>
      </c>
      <c r="I77" s="334" t="s">
        <v>302</v>
      </c>
      <c r="J77" s="407"/>
      <c r="K77" s="532"/>
    </row>
    <row r="78" spans="1:257" s="233" customFormat="1" ht="22.5" customHeight="1">
      <c r="A78" s="567" t="s">
        <v>377</v>
      </c>
      <c r="B78" s="336" t="s">
        <v>369</v>
      </c>
      <c r="C78" s="402" t="s">
        <v>938</v>
      </c>
      <c r="D78" s="333" t="s">
        <v>720</v>
      </c>
      <c r="E78" s="346">
        <v>30000</v>
      </c>
      <c r="F78" s="359">
        <v>50</v>
      </c>
      <c r="G78" s="409">
        <f>F78*E78/1000</f>
        <v>1500</v>
      </c>
      <c r="H78" s="502" t="s">
        <v>884</v>
      </c>
      <c r="I78" s="334" t="s">
        <v>302</v>
      </c>
      <c r="J78" s="407"/>
      <c r="K78" s="532"/>
    </row>
    <row r="79" spans="1:257" s="233" customFormat="1" ht="22.5" customHeight="1">
      <c r="A79" s="570" t="s">
        <v>752</v>
      </c>
      <c r="B79" s="117" t="s">
        <v>753</v>
      </c>
      <c r="C79" s="402" t="s">
        <v>938</v>
      </c>
      <c r="D79" s="221" t="s">
        <v>129</v>
      </c>
      <c r="E79" s="320">
        <v>6000</v>
      </c>
      <c r="F79" s="331">
        <v>15</v>
      </c>
      <c r="G79" s="409">
        <f>E79*F79/1000</f>
        <v>90</v>
      </c>
      <c r="H79" s="502" t="s">
        <v>884</v>
      </c>
      <c r="I79" s="235" t="s">
        <v>7</v>
      </c>
      <c r="J79" s="407"/>
    </row>
    <row r="80" spans="1:257" s="233" customFormat="1" ht="22.5" customHeight="1">
      <c r="A80" s="567" t="s">
        <v>378</v>
      </c>
      <c r="B80" s="336" t="s">
        <v>388</v>
      </c>
      <c r="C80" s="402" t="s">
        <v>938</v>
      </c>
      <c r="D80" s="333" t="s">
        <v>129</v>
      </c>
      <c r="E80" s="346">
        <v>10000</v>
      </c>
      <c r="F80" s="359">
        <v>40</v>
      </c>
      <c r="G80" s="409">
        <f>F80*E80/1000</f>
        <v>400</v>
      </c>
      <c r="H80" s="502" t="s">
        <v>884</v>
      </c>
      <c r="I80" s="334" t="s">
        <v>302</v>
      </c>
      <c r="J80" s="407"/>
      <c r="K80" s="532"/>
    </row>
    <row r="81" spans="1:11" s="233" customFormat="1" ht="22.5" customHeight="1">
      <c r="A81" s="570" t="s">
        <v>754</v>
      </c>
      <c r="B81" s="117" t="s">
        <v>755</v>
      </c>
      <c r="C81" s="402" t="s">
        <v>938</v>
      </c>
      <c r="D81" s="221" t="s">
        <v>129</v>
      </c>
      <c r="E81" s="320">
        <v>11000</v>
      </c>
      <c r="F81" s="322">
        <v>500</v>
      </c>
      <c r="G81" s="409">
        <f>E81*F81/1000</f>
        <v>5500</v>
      </c>
      <c r="H81" s="502" t="s">
        <v>884</v>
      </c>
      <c r="I81" s="235" t="s">
        <v>7</v>
      </c>
      <c r="J81" s="407"/>
    </row>
    <row r="82" spans="1:11" s="233" customFormat="1" ht="22.5" customHeight="1">
      <c r="A82" s="570" t="s">
        <v>846</v>
      </c>
      <c r="B82" s="117" t="s">
        <v>755</v>
      </c>
      <c r="C82" s="402" t="s">
        <v>938</v>
      </c>
      <c r="D82" s="333" t="s">
        <v>129</v>
      </c>
      <c r="E82" s="346">
        <v>12000</v>
      </c>
      <c r="F82" s="359">
        <v>137</v>
      </c>
      <c r="G82" s="409">
        <f>F82*E82/1000</f>
        <v>1644</v>
      </c>
      <c r="H82" s="502" t="s">
        <v>884</v>
      </c>
      <c r="I82" s="334" t="s">
        <v>302</v>
      </c>
      <c r="J82" s="407"/>
      <c r="K82" s="532"/>
    </row>
    <row r="83" spans="1:11" s="233" customFormat="1" ht="22.5" customHeight="1">
      <c r="A83" s="570" t="s">
        <v>756</v>
      </c>
      <c r="B83" s="117" t="s">
        <v>755</v>
      </c>
      <c r="C83" s="402" t="s">
        <v>938</v>
      </c>
      <c r="D83" s="221" t="s">
        <v>129</v>
      </c>
      <c r="E83" s="320">
        <v>11000</v>
      </c>
      <c r="F83" s="331">
        <v>15</v>
      </c>
      <c r="G83" s="409">
        <f>E83*F83/1000</f>
        <v>165</v>
      </c>
      <c r="H83" s="502" t="s">
        <v>884</v>
      </c>
      <c r="I83" s="235" t="s">
        <v>7</v>
      </c>
      <c r="J83" s="407"/>
    </row>
    <row r="84" spans="1:11" s="233" customFormat="1" ht="22.5" customHeight="1">
      <c r="A84" s="570" t="s">
        <v>331</v>
      </c>
      <c r="B84" s="225" t="s">
        <v>355</v>
      </c>
      <c r="C84" s="402" t="s">
        <v>938</v>
      </c>
      <c r="D84" s="221" t="s">
        <v>129</v>
      </c>
      <c r="E84" s="320">
        <v>1000</v>
      </c>
      <c r="F84" s="331">
        <v>791</v>
      </c>
      <c r="G84" s="409">
        <f>E84*F84/1000</f>
        <v>791</v>
      </c>
      <c r="H84" s="502" t="s">
        <v>884</v>
      </c>
      <c r="I84" s="235" t="s">
        <v>7</v>
      </c>
      <c r="J84" s="407"/>
    </row>
    <row r="85" spans="1:11" s="233" customFormat="1" ht="22.5" customHeight="1">
      <c r="A85" s="570" t="s">
        <v>847</v>
      </c>
      <c r="B85" s="335" t="s">
        <v>355</v>
      </c>
      <c r="C85" s="402" t="s">
        <v>938</v>
      </c>
      <c r="D85" s="333" t="s">
        <v>129</v>
      </c>
      <c r="E85" s="346">
        <v>1000</v>
      </c>
      <c r="F85" s="359">
        <v>300</v>
      </c>
      <c r="G85" s="409">
        <f>F85*E85/1000</f>
        <v>300</v>
      </c>
      <c r="H85" s="502" t="s">
        <v>884</v>
      </c>
      <c r="I85" s="334" t="s">
        <v>302</v>
      </c>
      <c r="J85" s="407"/>
      <c r="K85" s="532"/>
    </row>
    <row r="86" spans="1:11" s="233" customFormat="1" ht="22.5" customHeight="1">
      <c r="A86" s="567" t="s">
        <v>379</v>
      </c>
      <c r="B86" s="335" t="s">
        <v>389</v>
      </c>
      <c r="C86" s="333" t="s">
        <v>152</v>
      </c>
      <c r="D86" s="333" t="s">
        <v>720</v>
      </c>
      <c r="E86" s="346">
        <v>12000</v>
      </c>
      <c r="F86" s="359">
        <v>16</v>
      </c>
      <c r="G86" s="409">
        <f>F86*E86/1000</f>
        <v>192</v>
      </c>
      <c r="H86" s="502" t="s">
        <v>884</v>
      </c>
      <c r="I86" s="334" t="s">
        <v>302</v>
      </c>
    </row>
    <row r="87" spans="1:11" s="233" customFormat="1" ht="22.5" customHeight="1">
      <c r="A87" s="570" t="s">
        <v>317</v>
      </c>
      <c r="B87" s="117" t="s">
        <v>348</v>
      </c>
      <c r="C87" s="402" t="s">
        <v>938</v>
      </c>
      <c r="D87" s="221" t="s">
        <v>129</v>
      </c>
      <c r="E87" s="322">
        <v>5900</v>
      </c>
      <c r="F87" s="322">
        <v>500</v>
      </c>
      <c r="G87" s="409">
        <f>E87*F87/1000</f>
        <v>2950</v>
      </c>
      <c r="H87" s="502" t="s">
        <v>884</v>
      </c>
      <c r="I87" s="235" t="s">
        <v>7</v>
      </c>
      <c r="J87" s="407"/>
    </row>
    <row r="88" spans="1:11" s="233" customFormat="1" ht="22.5" customHeight="1">
      <c r="A88" s="570" t="s">
        <v>318</v>
      </c>
      <c r="B88" s="335" t="s">
        <v>348</v>
      </c>
      <c r="C88" s="402" t="s">
        <v>938</v>
      </c>
      <c r="D88" s="333" t="s">
        <v>129</v>
      </c>
      <c r="E88" s="346">
        <v>5600</v>
      </c>
      <c r="F88" s="359">
        <v>100</v>
      </c>
      <c r="G88" s="409">
        <f>F88*E88/1000</f>
        <v>560</v>
      </c>
      <c r="H88" s="502" t="s">
        <v>884</v>
      </c>
      <c r="I88" s="334" t="s">
        <v>302</v>
      </c>
      <c r="J88" s="407"/>
      <c r="K88" s="532"/>
    </row>
    <row r="89" spans="1:11" s="233" customFormat="1" ht="22.5" customHeight="1">
      <c r="A89" s="570" t="s">
        <v>319</v>
      </c>
      <c r="B89" s="117" t="s">
        <v>348</v>
      </c>
      <c r="C89" s="402" t="s">
        <v>938</v>
      </c>
      <c r="D89" s="221" t="s">
        <v>129</v>
      </c>
      <c r="E89" s="320">
        <v>5900</v>
      </c>
      <c r="F89" s="331">
        <v>15</v>
      </c>
      <c r="G89" s="409">
        <f>E89*F89/1000</f>
        <v>88.5</v>
      </c>
      <c r="H89" s="502" t="s">
        <v>884</v>
      </c>
      <c r="I89" s="235" t="s">
        <v>7</v>
      </c>
      <c r="J89" s="407"/>
    </row>
    <row r="90" spans="1:11" s="233" customFormat="1" ht="22.5" customHeight="1">
      <c r="A90" s="570" t="s">
        <v>848</v>
      </c>
      <c r="B90" s="117" t="s">
        <v>348</v>
      </c>
      <c r="C90" s="402" t="s">
        <v>938</v>
      </c>
      <c r="D90" s="221" t="s">
        <v>129</v>
      </c>
      <c r="E90" s="320">
        <v>5600</v>
      </c>
      <c r="F90" s="322">
        <v>15</v>
      </c>
      <c r="G90" s="409">
        <f>E90*F90/1000</f>
        <v>84</v>
      </c>
      <c r="H90" s="502" t="s">
        <v>884</v>
      </c>
      <c r="I90" s="235" t="s">
        <v>7</v>
      </c>
      <c r="J90" s="407"/>
    </row>
    <row r="91" spans="1:11" s="233" customFormat="1" ht="18" customHeight="1">
      <c r="A91" s="570" t="s">
        <v>634</v>
      </c>
      <c r="B91" s="335" t="s">
        <v>348</v>
      </c>
      <c r="C91" s="402" t="s">
        <v>938</v>
      </c>
      <c r="D91" s="333" t="s">
        <v>129</v>
      </c>
      <c r="E91" s="346">
        <v>5900</v>
      </c>
      <c r="F91" s="359">
        <v>50</v>
      </c>
      <c r="G91" s="409">
        <f>F91*E91/1000</f>
        <v>295</v>
      </c>
      <c r="H91" s="502" t="s">
        <v>884</v>
      </c>
      <c r="I91" s="334" t="s">
        <v>302</v>
      </c>
      <c r="J91" s="407"/>
      <c r="K91" s="532"/>
    </row>
    <row r="92" spans="1:11" s="233" customFormat="1" ht="18" customHeight="1">
      <c r="A92" s="570" t="s">
        <v>849</v>
      </c>
      <c r="B92" s="117" t="s">
        <v>348</v>
      </c>
      <c r="C92" s="402" t="s">
        <v>938</v>
      </c>
      <c r="D92" s="221" t="s">
        <v>129</v>
      </c>
      <c r="E92" s="322">
        <v>5600</v>
      </c>
      <c r="F92" s="331">
        <v>500</v>
      </c>
      <c r="G92" s="409">
        <f>E92*F92/1000</f>
        <v>2800</v>
      </c>
      <c r="H92" s="502" t="s">
        <v>884</v>
      </c>
      <c r="I92" s="235" t="s">
        <v>7</v>
      </c>
      <c r="J92" s="407"/>
    </row>
    <row r="93" spans="1:11" s="233" customFormat="1" ht="18" customHeight="1">
      <c r="A93" s="570" t="s">
        <v>724</v>
      </c>
      <c r="B93" s="335" t="s">
        <v>348</v>
      </c>
      <c r="C93" s="402" t="s">
        <v>938</v>
      </c>
      <c r="D93" s="333" t="s">
        <v>129</v>
      </c>
      <c r="E93" s="346">
        <v>5900</v>
      </c>
      <c r="F93" s="359">
        <v>100</v>
      </c>
      <c r="G93" s="409">
        <f>F93*E93/1000</f>
        <v>590</v>
      </c>
      <c r="H93" s="502" t="s">
        <v>884</v>
      </c>
      <c r="I93" s="334" t="s">
        <v>302</v>
      </c>
      <c r="J93" s="407"/>
      <c r="K93" s="532"/>
    </row>
    <row r="94" spans="1:11" s="233" customFormat="1">
      <c r="A94" s="570" t="s">
        <v>757</v>
      </c>
      <c r="B94" s="117" t="s">
        <v>348</v>
      </c>
      <c r="C94" s="402" t="s">
        <v>938</v>
      </c>
      <c r="D94" s="221" t="s">
        <v>129</v>
      </c>
      <c r="E94" s="320">
        <v>5900</v>
      </c>
      <c r="F94" s="322">
        <v>500</v>
      </c>
      <c r="G94" s="409">
        <f>E94*F94/1000</f>
        <v>2950</v>
      </c>
      <c r="H94" s="502" t="s">
        <v>884</v>
      </c>
      <c r="I94" s="235" t="s">
        <v>7</v>
      </c>
      <c r="J94" s="407"/>
    </row>
    <row r="95" spans="1:11" s="233" customFormat="1" ht="18.75" customHeight="1">
      <c r="A95" s="570" t="s">
        <v>758</v>
      </c>
      <c r="B95" s="117" t="s">
        <v>348</v>
      </c>
      <c r="C95" s="402" t="s">
        <v>938</v>
      </c>
      <c r="D95" s="221" t="s">
        <v>129</v>
      </c>
      <c r="E95" s="320">
        <v>5600</v>
      </c>
      <c r="F95" s="331">
        <v>500</v>
      </c>
      <c r="G95" s="409">
        <f>E95*F95/1000</f>
        <v>2800</v>
      </c>
      <c r="H95" s="502" t="s">
        <v>884</v>
      </c>
      <c r="I95" s="235" t="s">
        <v>7</v>
      </c>
      <c r="J95" s="407"/>
    </row>
    <row r="96" spans="1:11" s="233" customFormat="1" ht="18.75" customHeight="1">
      <c r="A96" s="570" t="s">
        <v>759</v>
      </c>
      <c r="B96" s="117" t="s">
        <v>348</v>
      </c>
      <c r="C96" s="402" t="s">
        <v>938</v>
      </c>
      <c r="D96" s="221" t="s">
        <v>129</v>
      </c>
      <c r="E96" s="320">
        <v>5900</v>
      </c>
      <c r="F96" s="331">
        <v>15</v>
      </c>
      <c r="G96" s="409">
        <f>E96*F96/1000</f>
        <v>88.5</v>
      </c>
      <c r="H96" s="502" t="s">
        <v>884</v>
      </c>
      <c r="I96" s="235" t="s">
        <v>7</v>
      </c>
      <c r="J96" s="407"/>
    </row>
    <row r="97" spans="1:257" s="85" customFormat="1" ht="20.100000000000001" customHeight="1">
      <c r="A97" s="570" t="s">
        <v>760</v>
      </c>
      <c r="B97" s="117" t="s">
        <v>348</v>
      </c>
      <c r="C97" s="402" t="s">
        <v>938</v>
      </c>
      <c r="D97" s="221" t="s">
        <v>129</v>
      </c>
      <c r="E97" s="320">
        <v>5600</v>
      </c>
      <c r="F97" s="331">
        <v>15</v>
      </c>
      <c r="G97" s="409">
        <f>E97*F97/1000</f>
        <v>84</v>
      </c>
      <c r="H97" s="502" t="s">
        <v>884</v>
      </c>
      <c r="I97" s="235" t="s">
        <v>7</v>
      </c>
      <c r="J97" s="407"/>
      <c r="K97" s="233"/>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233"/>
      <c r="AP97" s="233"/>
      <c r="AQ97" s="233"/>
      <c r="AR97" s="233"/>
      <c r="AS97" s="233"/>
      <c r="AT97" s="233"/>
      <c r="AU97" s="233"/>
      <c r="AV97" s="233"/>
      <c r="AW97" s="233"/>
      <c r="AX97" s="233"/>
      <c r="AY97" s="233"/>
      <c r="AZ97" s="233"/>
      <c r="BA97" s="233"/>
      <c r="BB97" s="233"/>
      <c r="BC97" s="233"/>
      <c r="BD97" s="233"/>
      <c r="BE97" s="233"/>
      <c r="BF97" s="233"/>
      <c r="BG97" s="233"/>
      <c r="BH97" s="233"/>
      <c r="BI97" s="233"/>
      <c r="BJ97" s="233"/>
      <c r="BK97" s="233"/>
      <c r="BL97" s="233"/>
      <c r="BM97" s="233"/>
      <c r="BN97" s="233"/>
      <c r="BO97" s="233"/>
      <c r="BP97" s="233"/>
      <c r="BQ97" s="233"/>
      <c r="BR97" s="233"/>
      <c r="BS97" s="233"/>
      <c r="BT97" s="233"/>
      <c r="BU97" s="233"/>
      <c r="BV97" s="233"/>
      <c r="BW97" s="233"/>
      <c r="BX97" s="233"/>
      <c r="BY97" s="233"/>
      <c r="BZ97" s="233"/>
      <c r="CA97" s="233"/>
      <c r="CB97" s="233"/>
      <c r="CC97" s="233"/>
      <c r="CD97" s="233"/>
      <c r="CE97" s="233"/>
      <c r="CF97" s="233"/>
      <c r="CG97" s="233"/>
      <c r="CH97" s="233"/>
      <c r="CI97" s="233"/>
      <c r="CJ97" s="233"/>
      <c r="CK97" s="233"/>
      <c r="CL97" s="233"/>
      <c r="CM97" s="233"/>
      <c r="CN97" s="233"/>
      <c r="CO97" s="233"/>
      <c r="CP97" s="233"/>
      <c r="CQ97" s="233"/>
      <c r="CR97" s="233"/>
      <c r="CS97" s="233"/>
      <c r="CT97" s="233"/>
      <c r="CU97" s="233"/>
      <c r="CV97" s="233"/>
      <c r="CW97" s="233"/>
      <c r="CX97" s="233"/>
      <c r="CY97" s="233"/>
      <c r="CZ97" s="233"/>
      <c r="DA97" s="233"/>
      <c r="DB97" s="233"/>
      <c r="DC97" s="233"/>
      <c r="DD97" s="233"/>
      <c r="DE97" s="233"/>
      <c r="DF97" s="233"/>
      <c r="DG97" s="233"/>
      <c r="DH97" s="233"/>
      <c r="DI97" s="233"/>
      <c r="DJ97" s="233"/>
      <c r="DK97" s="233"/>
      <c r="DL97" s="233"/>
      <c r="DM97" s="233"/>
      <c r="DN97" s="233"/>
      <c r="DO97" s="233"/>
      <c r="DP97" s="233"/>
      <c r="DQ97" s="233"/>
      <c r="DR97" s="233"/>
      <c r="DS97" s="233"/>
      <c r="DT97" s="233"/>
      <c r="DU97" s="233"/>
      <c r="DV97" s="233"/>
      <c r="DW97" s="233"/>
      <c r="DX97" s="233"/>
      <c r="DY97" s="233"/>
      <c r="DZ97" s="233"/>
      <c r="EA97" s="233"/>
      <c r="EB97" s="233"/>
      <c r="EC97" s="233"/>
      <c r="ED97" s="233"/>
      <c r="EE97" s="233"/>
      <c r="EF97" s="233"/>
      <c r="EG97" s="233"/>
      <c r="EH97" s="233"/>
      <c r="EI97" s="233"/>
      <c r="EJ97" s="233"/>
      <c r="EK97" s="233"/>
      <c r="EL97" s="233"/>
      <c r="EM97" s="233"/>
      <c r="EN97" s="233"/>
      <c r="EO97" s="233"/>
      <c r="EP97" s="233"/>
      <c r="EQ97" s="233"/>
      <c r="ER97" s="233"/>
      <c r="ES97" s="233"/>
      <c r="ET97" s="233"/>
      <c r="EU97" s="233"/>
      <c r="EV97" s="233"/>
      <c r="EW97" s="233"/>
      <c r="EX97" s="233"/>
      <c r="EY97" s="233"/>
      <c r="EZ97" s="233"/>
      <c r="FA97" s="233"/>
      <c r="FB97" s="233"/>
      <c r="FC97" s="233"/>
      <c r="FD97" s="233"/>
      <c r="FE97" s="233"/>
      <c r="FF97" s="233"/>
      <c r="FG97" s="233"/>
      <c r="FH97" s="233"/>
      <c r="FI97" s="233"/>
      <c r="FJ97" s="233"/>
      <c r="FK97" s="233"/>
      <c r="FL97" s="233"/>
      <c r="FM97" s="233"/>
      <c r="FN97" s="233"/>
      <c r="FO97" s="233"/>
      <c r="FP97" s="233"/>
      <c r="FQ97" s="233"/>
      <c r="FR97" s="233"/>
      <c r="FS97" s="233"/>
      <c r="FT97" s="233"/>
      <c r="FU97" s="233"/>
      <c r="FV97" s="233"/>
      <c r="FW97" s="233"/>
      <c r="FX97" s="233"/>
      <c r="FY97" s="233"/>
      <c r="FZ97" s="233"/>
      <c r="GA97" s="233"/>
      <c r="GB97" s="233"/>
      <c r="GC97" s="233"/>
      <c r="GD97" s="233"/>
      <c r="GE97" s="233"/>
      <c r="GF97" s="233"/>
      <c r="GG97" s="233"/>
      <c r="GH97" s="233"/>
      <c r="GI97" s="233"/>
      <c r="GJ97" s="233"/>
      <c r="GK97" s="233"/>
      <c r="GL97" s="233"/>
      <c r="GM97" s="233"/>
      <c r="GN97" s="233"/>
      <c r="GO97" s="233"/>
      <c r="GP97" s="233"/>
      <c r="GQ97" s="233"/>
      <c r="GR97" s="233"/>
      <c r="GS97" s="233"/>
      <c r="GT97" s="233"/>
      <c r="GU97" s="233"/>
      <c r="GV97" s="233"/>
      <c r="GW97" s="233"/>
      <c r="GX97" s="233"/>
      <c r="GY97" s="233"/>
      <c r="GZ97" s="233"/>
      <c r="HA97" s="233"/>
      <c r="HB97" s="233"/>
      <c r="HC97" s="233"/>
      <c r="HD97" s="233"/>
      <c r="HE97" s="233"/>
      <c r="HF97" s="233"/>
      <c r="HG97" s="233"/>
      <c r="HH97" s="233"/>
      <c r="HI97" s="233"/>
      <c r="HJ97" s="233"/>
      <c r="HK97" s="233"/>
      <c r="HL97" s="233"/>
      <c r="HM97" s="233"/>
      <c r="HN97" s="233"/>
      <c r="HO97" s="233"/>
      <c r="HP97" s="233"/>
      <c r="HQ97" s="233"/>
      <c r="HR97" s="233"/>
      <c r="HS97" s="233"/>
      <c r="HT97" s="233"/>
      <c r="HU97" s="233"/>
      <c r="HV97" s="233"/>
      <c r="HW97" s="233"/>
      <c r="HX97" s="233"/>
      <c r="HY97" s="233"/>
      <c r="HZ97" s="233"/>
      <c r="IA97" s="233"/>
      <c r="IB97" s="233"/>
      <c r="IC97" s="233"/>
      <c r="ID97" s="233"/>
      <c r="IE97" s="233"/>
      <c r="IF97" s="233"/>
      <c r="IG97" s="233"/>
      <c r="IH97" s="233"/>
      <c r="II97" s="233"/>
      <c r="IJ97" s="233"/>
      <c r="IK97" s="233"/>
      <c r="IL97" s="233"/>
      <c r="IM97" s="233"/>
      <c r="IN97" s="233"/>
      <c r="IO97" s="233"/>
      <c r="IP97" s="233"/>
      <c r="IQ97" s="233"/>
      <c r="IR97" s="233"/>
      <c r="IS97" s="233"/>
      <c r="IT97" s="233"/>
      <c r="IU97" s="233"/>
      <c r="IV97" s="233"/>
      <c r="IW97" s="233"/>
    </row>
    <row r="98" spans="1:257" s="85" customFormat="1" ht="20.100000000000001" customHeight="1">
      <c r="A98" s="570" t="s">
        <v>320</v>
      </c>
      <c r="B98" s="117" t="s">
        <v>349</v>
      </c>
      <c r="C98" s="402" t="s">
        <v>938</v>
      </c>
      <c r="D98" s="221" t="s">
        <v>129</v>
      </c>
      <c r="E98" s="322" t="s">
        <v>761</v>
      </c>
      <c r="F98" s="331">
        <v>500</v>
      </c>
      <c r="G98" s="409">
        <f>E98*F98/1000</f>
        <v>300</v>
      </c>
      <c r="H98" s="502" t="s">
        <v>884</v>
      </c>
      <c r="I98" s="235" t="s">
        <v>7</v>
      </c>
      <c r="J98" s="232"/>
      <c r="K98" s="233"/>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233"/>
      <c r="AP98" s="233"/>
      <c r="AQ98" s="233"/>
      <c r="AR98" s="233"/>
      <c r="AS98" s="233"/>
      <c r="AT98" s="233"/>
      <c r="AU98" s="233"/>
      <c r="AV98" s="233"/>
      <c r="AW98" s="233"/>
      <c r="AX98" s="233"/>
      <c r="AY98" s="233"/>
      <c r="AZ98" s="233"/>
      <c r="BA98" s="233"/>
      <c r="BB98" s="233"/>
      <c r="BC98" s="233"/>
      <c r="BD98" s="233"/>
      <c r="BE98" s="233"/>
      <c r="BF98" s="233"/>
      <c r="BG98" s="233"/>
      <c r="BH98" s="233"/>
      <c r="BI98" s="233"/>
      <c r="BJ98" s="233"/>
      <c r="BK98" s="233"/>
      <c r="BL98" s="233"/>
      <c r="BM98" s="233"/>
      <c r="BN98" s="233"/>
      <c r="BO98" s="233"/>
      <c r="BP98" s="233"/>
      <c r="BQ98" s="233"/>
      <c r="BR98" s="233"/>
      <c r="BS98" s="233"/>
      <c r="BT98" s="233"/>
      <c r="BU98" s="233"/>
      <c r="BV98" s="233"/>
      <c r="BW98" s="233"/>
      <c r="BX98" s="233"/>
      <c r="BY98" s="233"/>
      <c r="BZ98" s="233"/>
      <c r="CA98" s="233"/>
      <c r="CB98" s="233"/>
      <c r="CC98" s="233"/>
      <c r="CD98" s="233"/>
      <c r="CE98" s="233"/>
      <c r="CF98" s="233"/>
      <c r="CG98" s="233"/>
      <c r="CH98" s="233"/>
      <c r="CI98" s="233"/>
      <c r="CJ98" s="233"/>
      <c r="CK98" s="233"/>
      <c r="CL98" s="233"/>
      <c r="CM98" s="233"/>
      <c r="CN98" s="233"/>
      <c r="CO98" s="233"/>
      <c r="CP98" s="233"/>
      <c r="CQ98" s="233"/>
      <c r="CR98" s="233"/>
      <c r="CS98" s="233"/>
      <c r="CT98" s="233"/>
      <c r="CU98" s="233"/>
      <c r="CV98" s="233"/>
      <c r="CW98" s="233"/>
      <c r="CX98" s="233"/>
      <c r="CY98" s="233"/>
      <c r="CZ98" s="233"/>
      <c r="DA98" s="233"/>
      <c r="DB98" s="233"/>
      <c r="DC98" s="233"/>
      <c r="DD98" s="233"/>
      <c r="DE98" s="233"/>
      <c r="DF98" s="233"/>
      <c r="DG98" s="233"/>
      <c r="DH98" s="233"/>
      <c r="DI98" s="233"/>
      <c r="DJ98" s="233"/>
      <c r="DK98" s="233"/>
      <c r="DL98" s="233"/>
      <c r="DM98" s="233"/>
      <c r="DN98" s="233"/>
      <c r="DO98" s="233"/>
      <c r="DP98" s="233"/>
      <c r="DQ98" s="233"/>
      <c r="DR98" s="233"/>
      <c r="DS98" s="233"/>
      <c r="DT98" s="233"/>
      <c r="DU98" s="233"/>
      <c r="DV98" s="233"/>
      <c r="DW98" s="233"/>
      <c r="DX98" s="233"/>
      <c r="DY98" s="233"/>
      <c r="DZ98" s="233"/>
      <c r="EA98" s="233"/>
      <c r="EB98" s="233"/>
      <c r="EC98" s="233"/>
      <c r="ED98" s="233"/>
      <c r="EE98" s="233"/>
      <c r="EF98" s="233"/>
      <c r="EG98" s="233"/>
      <c r="EH98" s="233"/>
      <c r="EI98" s="233"/>
      <c r="EJ98" s="233"/>
      <c r="EK98" s="233"/>
      <c r="EL98" s="233"/>
      <c r="EM98" s="233"/>
      <c r="EN98" s="233"/>
      <c r="EO98" s="233"/>
      <c r="EP98" s="233"/>
      <c r="EQ98" s="233"/>
      <c r="ER98" s="233"/>
      <c r="ES98" s="233"/>
      <c r="ET98" s="233"/>
      <c r="EU98" s="233"/>
      <c r="EV98" s="233"/>
      <c r="EW98" s="233"/>
      <c r="EX98" s="233"/>
      <c r="EY98" s="233"/>
      <c r="EZ98" s="233"/>
      <c r="FA98" s="233"/>
      <c r="FB98" s="233"/>
      <c r="FC98" s="233"/>
      <c r="FD98" s="233"/>
      <c r="FE98" s="233"/>
      <c r="FF98" s="233"/>
      <c r="FG98" s="233"/>
      <c r="FH98" s="233"/>
      <c r="FI98" s="233"/>
      <c r="FJ98" s="233"/>
      <c r="FK98" s="233"/>
      <c r="FL98" s="233"/>
      <c r="FM98" s="233"/>
      <c r="FN98" s="233"/>
      <c r="FO98" s="233"/>
      <c r="FP98" s="233"/>
      <c r="FQ98" s="233"/>
      <c r="FR98" s="233"/>
      <c r="FS98" s="233"/>
      <c r="FT98" s="233"/>
      <c r="FU98" s="233"/>
      <c r="FV98" s="233"/>
      <c r="FW98" s="233"/>
      <c r="FX98" s="233"/>
      <c r="FY98" s="233"/>
      <c r="FZ98" s="233"/>
      <c r="GA98" s="233"/>
      <c r="GB98" s="233"/>
      <c r="GC98" s="233"/>
      <c r="GD98" s="233"/>
      <c r="GE98" s="233"/>
      <c r="GF98" s="233"/>
      <c r="GG98" s="233"/>
      <c r="GH98" s="233"/>
      <c r="GI98" s="233"/>
      <c r="GJ98" s="233"/>
      <c r="GK98" s="233"/>
      <c r="GL98" s="233"/>
      <c r="GM98" s="233"/>
      <c r="GN98" s="233"/>
      <c r="GO98" s="233"/>
      <c r="GP98" s="233"/>
      <c r="GQ98" s="233"/>
      <c r="GR98" s="233"/>
      <c r="GS98" s="233"/>
      <c r="GT98" s="233"/>
      <c r="GU98" s="233"/>
      <c r="GV98" s="233"/>
      <c r="GW98" s="233"/>
      <c r="GX98" s="233"/>
      <c r="GY98" s="233"/>
      <c r="GZ98" s="233"/>
      <c r="HA98" s="233"/>
      <c r="HB98" s="233"/>
      <c r="HC98" s="233"/>
      <c r="HD98" s="233"/>
      <c r="HE98" s="233"/>
      <c r="HF98" s="233"/>
      <c r="HG98" s="233"/>
      <c r="HH98" s="233"/>
      <c r="HI98" s="233"/>
      <c r="HJ98" s="233"/>
      <c r="HK98" s="233"/>
      <c r="HL98" s="233"/>
      <c r="HM98" s="233"/>
      <c r="HN98" s="233"/>
      <c r="HO98" s="233"/>
      <c r="HP98" s="233"/>
      <c r="HQ98" s="233"/>
      <c r="HR98" s="233"/>
      <c r="HS98" s="233"/>
      <c r="HT98" s="233"/>
      <c r="HU98" s="233"/>
      <c r="HV98" s="233"/>
      <c r="HW98" s="233"/>
      <c r="HX98" s="233"/>
      <c r="HY98" s="233"/>
      <c r="HZ98" s="233"/>
      <c r="IA98" s="233"/>
      <c r="IB98" s="233"/>
      <c r="IC98" s="233"/>
      <c r="ID98" s="233"/>
      <c r="IE98" s="233"/>
      <c r="IF98" s="233"/>
      <c r="IG98" s="233"/>
      <c r="IH98" s="233"/>
      <c r="II98" s="233"/>
      <c r="IJ98" s="233"/>
      <c r="IK98" s="233"/>
      <c r="IL98" s="233"/>
      <c r="IM98" s="233"/>
      <c r="IN98" s="233"/>
      <c r="IO98" s="233"/>
      <c r="IP98" s="233"/>
      <c r="IQ98" s="233"/>
      <c r="IR98" s="233"/>
      <c r="IS98" s="233"/>
      <c r="IT98" s="233"/>
      <c r="IU98" s="233"/>
      <c r="IV98" s="233"/>
      <c r="IW98" s="233"/>
    </row>
    <row r="99" spans="1:257" s="85" customFormat="1" ht="20.100000000000001" customHeight="1">
      <c r="A99" s="570" t="s">
        <v>850</v>
      </c>
      <c r="B99" s="335" t="s">
        <v>349</v>
      </c>
      <c r="C99" s="402" t="s">
        <v>938</v>
      </c>
      <c r="D99" s="333" t="s">
        <v>129</v>
      </c>
      <c r="E99" s="346">
        <v>600</v>
      </c>
      <c r="F99" s="359">
        <v>35</v>
      </c>
      <c r="G99" s="409">
        <f>F99*E99/1000</f>
        <v>21</v>
      </c>
      <c r="H99" s="502" t="s">
        <v>884</v>
      </c>
      <c r="I99" s="334" t="s">
        <v>302</v>
      </c>
      <c r="J99" s="407"/>
      <c r="K99" s="532"/>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233"/>
      <c r="AP99" s="233"/>
      <c r="AQ99" s="233"/>
      <c r="AR99" s="233"/>
      <c r="AS99" s="233"/>
      <c r="AT99" s="233"/>
      <c r="AU99" s="233"/>
      <c r="AV99" s="233"/>
      <c r="AW99" s="233"/>
      <c r="AX99" s="233"/>
      <c r="AY99" s="233"/>
      <c r="AZ99" s="233"/>
      <c r="BA99" s="233"/>
      <c r="BB99" s="233"/>
      <c r="BC99" s="233"/>
      <c r="BD99" s="233"/>
      <c r="BE99" s="233"/>
      <c r="BF99" s="233"/>
      <c r="BG99" s="233"/>
      <c r="BH99" s="233"/>
      <c r="BI99" s="233"/>
      <c r="BJ99" s="233"/>
      <c r="BK99" s="233"/>
      <c r="BL99" s="233"/>
      <c r="BM99" s="233"/>
      <c r="BN99" s="233"/>
      <c r="BO99" s="233"/>
      <c r="BP99" s="233"/>
      <c r="BQ99" s="233"/>
      <c r="BR99" s="233"/>
      <c r="BS99" s="233"/>
      <c r="BT99" s="233"/>
      <c r="BU99" s="233"/>
      <c r="BV99" s="233"/>
      <c r="BW99" s="233"/>
      <c r="BX99" s="233"/>
      <c r="BY99" s="233"/>
      <c r="BZ99" s="233"/>
      <c r="CA99" s="233"/>
      <c r="CB99" s="233"/>
      <c r="CC99" s="233"/>
      <c r="CD99" s="233"/>
      <c r="CE99" s="233"/>
      <c r="CF99" s="233"/>
      <c r="CG99" s="233"/>
      <c r="CH99" s="233"/>
      <c r="CI99" s="233"/>
      <c r="CJ99" s="233"/>
      <c r="CK99" s="233"/>
      <c r="CL99" s="233"/>
      <c r="CM99" s="233"/>
      <c r="CN99" s="233"/>
      <c r="CO99" s="233"/>
      <c r="CP99" s="233"/>
      <c r="CQ99" s="233"/>
      <c r="CR99" s="233"/>
      <c r="CS99" s="233"/>
      <c r="CT99" s="233"/>
      <c r="CU99" s="233"/>
      <c r="CV99" s="233"/>
      <c r="CW99" s="233"/>
      <c r="CX99" s="233"/>
      <c r="CY99" s="233"/>
      <c r="CZ99" s="233"/>
      <c r="DA99" s="233"/>
      <c r="DB99" s="233"/>
      <c r="DC99" s="233"/>
      <c r="DD99" s="233"/>
      <c r="DE99" s="233"/>
      <c r="DF99" s="233"/>
      <c r="DG99" s="233"/>
      <c r="DH99" s="233"/>
      <c r="DI99" s="233"/>
      <c r="DJ99" s="233"/>
      <c r="DK99" s="233"/>
      <c r="DL99" s="233"/>
      <c r="DM99" s="233"/>
      <c r="DN99" s="233"/>
      <c r="DO99" s="233"/>
      <c r="DP99" s="233"/>
      <c r="DQ99" s="233"/>
      <c r="DR99" s="233"/>
      <c r="DS99" s="233"/>
      <c r="DT99" s="233"/>
      <c r="DU99" s="233"/>
      <c r="DV99" s="233"/>
      <c r="DW99" s="233"/>
      <c r="DX99" s="233"/>
      <c r="DY99" s="233"/>
      <c r="DZ99" s="233"/>
      <c r="EA99" s="233"/>
      <c r="EB99" s="233"/>
      <c r="EC99" s="233"/>
      <c r="ED99" s="233"/>
      <c r="EE99" s="233"/>
      <c r="EF99" s="233"/>
      <c r="EG99" s="233"/>
      <c r="EH99" s="233"/>
      <c r="EI99" s="233"/>
      <c r="EJ99" s="233"/>
      <c r="EK99" s="233"/>
      <c r="EL99" s="233"/>
      <c r="EM99" s="233"/>
      <c r="EN99" s="233"/>
      <c r="EO99" s="233"/>
      <c r="EP99" s="233"/>
      <c r="EQ99" s="233"/>
      <c r="ER99" s="233"/>
      <c r="ES99" s="233"/>
      <c r="ET99" s="233"/>
      <c r="EU99" s="233"/>
      <c r="EV99" s="233"/>
      <c r="EW99" s="233"/>
      <c r="EX99" s="233"/>
      <c r="EY99" s="233"/>
      <c r="EZ99" s="233"/>
      <c r="FA99" s="233"/>
      <c r="FB99" s="233"/>
      <c r="FC99" s="233"/>
      <c r="FD99" s="233"/>
      <c r="FE99" s="233"/>
      <c r="FF99" s="233"/>
      <c r="FG99" s="233"/>
      <c r="FH99" s="233"/>
      <c r="FI99" s="233"/>
      <c r="FJ99" s="233"/>
      <c r="FK99" s="233"/>
      <c r="FL99" s="233"/>
      <c r="FM99" s="233"/>
      <c r="FN99" s="233"/>
      <c r="FO99" s="233"/>
      <c r="FP99" s="233"/>
      <c r="FQ99" s="233"/>
      <c r="FR99" s="233"/>
      <c r="FS99" s="233"/>
      <c r="FT99" s="233"/>
      <c r="FU99" s="233"/>
      <c r="FV99" s="233"/>
      <c r="FW99" s="233"/>
      <c r="FX99" s="233"/>
      <c r="FY99" s="233"/>
      <c r="FZ99" s="233"/>
      <c r="GA99" s="233"/>
      <c r="GB99" s="233"/>
      <c r="GC99" s="233"/>
      <c r="GD99" s="233"/>
      <c r="GE99" s="233"/>
      <c r="GF99" s="233"/>
      <c r="GG99" s="233"/>
      <c r="GH99" s="233"/>
      <c r="GI99" s="233"/>
      <c r="GJ99" s="233"/>
      <c r="GK99" s="233"/>
      <c r="GL99" s="233"/>
      <c r="GM99" s="233"/>
      <c r="GN99" s="233"/>
      <c r="GO99" s="233"/>
      <c r="GP99" s="233"/>
      <c r="GQ99" s="233"/>
      <c r="GR99" s="233"/>
      <c r="GS99" s="233"/>
      <c r="GT99" s="233"/>
      <c r="GU99" s="233"/>
      <c r="GV99" s="233"/>
      <c r="GW99" s="233"/>
      <c r="GX99" s="233"/>
      <c r="GY99" s="233"/>
      <c r="GZ99" s="233"/>
      <c r="HA99" s="233"/>
      <c r="HB99" s="233"/>
      <c r="HC99" s="233"/>
      <c r="HD99" s="233"/>
      <c r="HE99" s="233"/>
      <c r="HF99" s="233"/>
      <c r="HG99" s="233"/>
      <c r="HH99" s="233"/>
      <c r="HI99" s="233"/>
      <c r="HJ99" s="233"/>
      <c r="HK99" s="233"/>
      <c r="HL99" s="233"/>
      <c r="HM99" s="233"/>
      <c r="HN99" s="233"/>
      <c r="HO99" s="233"/>
      <c r="HP99" s="233"/>
      <c r="HQ99" s="233"/>
      <c r="HR99" s="233"/>
      <c r="HS99" s="233"/>
      <c r="HT99" s="233"/>
      <c r="HU99" s="233"/>
      <c r="HV99" s="233"/>
      <c r="HW99" s="233"/>
      <c r="HX99" s="233"/>
      <c r="HY99" s="233"/>
      <c r="HZ99" s="233"/>
      <c r="IA99" s="233"/>
      <c r="IB99" s="233"/>
      <c r="IC99" s="233"/>
      <c r="ID99" s="233"/>
      <c r="IE99" s="233"/>
      <c r="IF99" s="233"/>
      <c r="IG99" s="233"/>
      <c r="IH99" s="233"/>
      <c r="II99" s="233"/>
      <c r="IJ99" s="233"/>
      <c r="IK99" s="233"/>
      <c r="IL99" s="233"/>
      <c r="IM99" s="233"/>
      <c r="IN99" s="233"/>
      <c r="IO99" s="233"/>
      <c r="IP99" s="233"/>
      <c r="IQ99" s="233"/>
      <c r="IR99" s="233"/>
      <c r="IS99" s="233"/>
      <c r="IT99" s="233"/>
      <c r="IU99" s="233"/>
      <c r="IV99" s="233"/>
      <c r="IW99" s="233"/>
    </row>
    <row r="100" spans="1:257" s="85" customFormat="1" ht="20.100000000000001" customHeight="1">
      <c r="A100" s="570" t="s">
        <v>725</v>
      </c>
      <c r="B100" s="117" t="s">
        <v>349</v>
      </c>
      <c r="C100" s="402" t="s">
        <v>938</v>
      </c>
      <c r="D100" s="221" t="s">
        <v>129</v>
      </c>
      <c r="E100" s="320">
        <v>600</v>
      </c>
      <c r="F100" s="322">
        <v>15</v>
      </c>
      <c r="G100" s="409">
        <f>E100*F100/1000</f>
        <v>9</v>
      </c>
      <c r="H100" s="502" t="s">
        <v>884</v>
      </c>
      <c r="I100" s="235" t="s">
        <v>7</v>
      </c>
      <c r="J100" s="232"/>
      <c r="K100" s="233"/>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233"/>
      <c r="AP100" s="233"/>
      <c r="AQ100" s="233"/>
      <c r="AR100" s="233"/>
      <c r="AS100" s="233"/>
      <c r="AT100" s="233"/>
      <c r="AU100" s="233"/>
      <c r="AV100" s="233"/>
      <c r="AW100" s="233"/>
      <c r="AX100" s="233"/>
      <c r="AY100" s="233"/>
      <c r="AZ100" s="233"/>
      <c r="BA100" s="233"/>
      <c r="BB100" s="233"/>
      <c r="BC100" s="233"/>
      <c r="BD100" s="233"/>
      <c r="BE100" s="233"/>
      <c r="BF100" s="233"/>
      <c r="BG100" s="233"/>
      <c r="BH100" s="233"/>
      <c r="BI100" s="233"/>
      <c r="BJ100" s="233"/>
      <c r="BK100" s="233"/>
      <c r="BL100" s="233"/>
      <c r="BM100" s="233"/>
      <c r="BN100" s="233"/>
      <c r="BO100" s="233"/>
      <c r="BP100" s="233"/>
      <c r="BQ100" s="233"/>
      <c r="BR100" s="233"/>
      <c r="BS100" s="233"/>
      <c r="BT100" s="233"/>
      <c r="BU100" s="233"/>
      <c r="BV100" s="233"/>
      <c r="BW100" s="233"/>
      <c r="BX100" s="233"/>
      <c r="BY100" s="233"/>
      <c r="BZ100" s="233"/>
      <c r="CA100" s="233"/>
      <c r="CB100" s="233"/>
      <c r="CC100" s="233"/>
      <c r="CD100" s="233"/>
      <c r="CE100" s="233"/>
      <c r="CF100" s="233"/>
      <c r="CG100" s="233"/>
      <c r="CH100" s="233"/>
      <c r="CI100" s="233"/>
      <c r="CJ100" s="233"/>
      <c r="CK100" s="233"/>
      <c r="CL100" s="233"/>
      <c r="CM100" s="233"/>
      <c r="CN100" s="233"/>
      <c r="CO100" s="233"/>
      <c r="CP100" s="233"/>
      <c r="CQ100" s="233"/>
      <c r="CR100" s="233"/>
      <c r="CS100" s="233"/>
      <c r="CT100" s="233"/>
      <c r="CU100" s="233"/>
      <c r="CV100" s="233"/>
      <c r="CW100" s="233"/>
      <c r="CX100" s="233"/>
      <c r="CY100" s="233"/>
      <c r="CZ100" s="233"/>
      <c r="DA100" s="233"/>
      <c r="DB100" s="233"/>
      <c r="DC100" s="233"/>
      <c r="DD100" s="233"/>
      <c r="DE100" s="233"/>
      <c r="DF100" s="233"/>
      <c r="DG100" s="233"/>
      <c r="DH100" s="233"/>
      <c r="DI100" s="233"/>
      <c r="DJ100" s="233"/>
      <c r="DK100" s="233"/>
      <c r="DL100" s="233"/>
      <c r="DM100" s="233"/>
      <c r="DN100" s="233"/>
      <c r="DO100" s="233"/>
      <c r="DP100" s="233"/>
      <c r="DQ100" s="233"/>
      <c r="DR100" s="233"/>
      <c r="DS100" s="233"/>
      <c r="DT100" s="233"/>
      <c r="DU100" s="233"/>
      <c r="DV100" s="233"/>
      <c r="DW100" s="233"/>
      <c r="DX100" s="233"/>
      <c r="DY100" s="233"/>
      <c r="DZ100" s="233"/>
      <c r="EA100" s="233"/>
      <c r="EB100" s="233"/>
      <c r="EC100" s="233"/>
      <c r="ED100" s="233"/>
      <c r="EE100" s="233"/>
      <c r="EF100" s="233"/>
      <c r="EG100" s="233"/>
      <c r="EH100" s="233"/>
      <c r="EI100" s="233"/>
      <c r="EJ100" s="233"/>
      <c r="EK100" s="233"/>
      <c r="EL100" s="233"/>
      <c r="EM100" s="233"/>
      <c r="EN100" s="233"/>
      <c r="EO100" s="233"/>
      <c r="EP100" s="233"/>
      <c r="EQ100" s="233"/>
      <c r="ER100" s="233"/>
      <c r="ES100" s="233"/>
      <c r="ET100" s="233"/>
      <c r="EU100" s="233"/>
      <c r="EV100" s="233"/>
      <c r="EW100" s="233"/>
      <c r="EX100" s="233"/>
      <c r="EY100" s="233"/>
      <c r="EZ100" s="233"/>
      <c r="FA100" s="233"/>
      <c r="FB100" s="233"/>
      <c r="FC100" s="233"/>
      <c r="FD100" s="233"/>
      <c r="FE100" s="233"/>
      <c r="FF100" s="233"/>
      <c r="FG100" s="233"/>
      <c r="FH100" s="233"/>
      <c r="FI100" s="233"/>
      <c r="FJ100" s="233"/>
      <c r="FK100" s="233"/>
      <c r="FL100" s="233"/>
      <c r="FM100" s="233"/>
      <c r="FN100" s="233"/>
      <c r="FO100" s="233"/>
      <c r="FP100" s="233"/>
      <c r="FQ100" s="233"/>
      <c r="FR100" s="233"/>
      <c r="FS100" s="233"/>
      <c r="FT100" s="233"/>
      <c r="FU100" s="233"/>
      <c r="FV100" s="233"/>
      <c r="FW100" s="233"/>
      <c r="FX100" s="233"/>
      <c r="FY100" s="233"/>
      <c r="FZ100" s="233"/>
      <c r="GA100" s="233"/>
      <c r="GB100" s="233"/>
      <c r="GC100" s="233"/>
      <c r="GD100" s="233"/>
      <c r="GE100" s="233"/>
      <c r="GF100" s="233"/>
      <c r="GG100" s="233"/>
      <c r="GH100" s="233"/>
      <c r="GI100" s="233"/>
      <c r="GJ100" s="233"/>
      <c r="GK100" s="233"/>
      <c r="GL100" s="233"/>
      <c r="GM100" s="233"/>
      <c r="GN100" s="233"/>
      <c r="GO100" s="233"/>
      <c r="GP100" s="233"/>
      <c r="GQ100" s="233"/>
      <c r="GR100" s="233"/>
      <c r="GS100" s="233"/>
      <c r="GT100" s="233"/>
      <c r="GU100" s="233"/>
      <c r="GV100" s="233"/>
      <c r="GW100" s="233"/>
      <c r="GX100" s="233"/>
      <c r="GY100" s="233"/>
      <c r="GZ100" s="233"/>
      <c r="HA100" s="233"/>
      <c r="HB100" s="233"/>
      <c r="HC100" s="233"/>
      <c r="HD100" s="233"/>
      <c r="HE100" s="233"/>
      <c r="HF100" s="233"/>
      <c r="HG100" s="233"/>
      <c r="HH100" s="233"/>
      <c r="HI100" s="233"/>
      <c r="HJ100" s="233"/>
      <c r="HK100" s="233"/>
      <c r="HL100" s="233"/>
      <c r="HM100" s="233"/>
      <c r="HN100" s="233"/>
      <c r="HO100" s="233"/>
      <c r="HP100" s="233"/>
      <c r="HQ100" s="233"/>
      <c r="HR100" s="233"/>
      <c r="HS100" s="233"/>
      <c r="HT100" s="233"/>
      <c r="HU100" s="233"/>
      <c r="HV100" s="233"/>
      <c r="HW100" s="233"/>
      <c r="HX100" s="233"/>
      <c r="HY100" s="233"/>
      <c r="HZ100" s="233"/>
      <c r="IA100" s="233"/>
      <c r="IB100" s="233"/>
      <c r="IC100" s="233"/>
      <c r="ID100" s="233"/>
      <c r="IE100" s="233"/>
      <c r="IF100" s="233"/>
      <c r="IG100" s="233"/>
      <c r="IH100" s="233"/>
      <c r="II100" s="233"/>
      <c r="IJ100" s="233"/>
      <c r="IK100" s="233"/>
      <c r="IL100" s="233"/>
      <c r="IM100" s="233"/>
      <c r="IN100" s="233"/>
      <c r="IO100" s="233"/>
      <c r="IP100" s="233"/>
      <c r="IQ100" s="233"/>
      <c r="IR100" s="233"/>
      <c r="IS100" s="233"/>
      <c r="IT100" s="233"/>
      <c r="IU100" s="233"/>
      <c r="IV100" s="233"/>
      <c r="IW100" s="233"/>
    </row>
    <row r="101" spans="1:257" s="85" customFormat="1" ht="20.100000000000001" customHeight="1">
      <c r="A101" s="567" t="s">
        <v>380</v>
      </c>
      <c r="B101" s="335" t="s">
        <v>390</v>
      </c>
      <c r="C101" s="402" t="s">
        <v>938</v>
      </c>
      <c r="D101" s="333" t="s">
        <v>353</v>
      </c>
      <c r="E101" s="346">
        <v>1500</v>
      </c>
      <c r="F101" s="359">
        <v>150</v>
      </c>
      <c r="G101" s="409">
        <f>F101*E101/1000</f>
        <v>225</v>
      </c>
      <c r="H101" s="502" t="s">
        <v>884</v>
      </c>
      <c r="I101" s="334" t="s">
        <v>302</v>
      </c>
      <c r="J101" s="233"/>
      <c r="K101" s="233"/>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233"/>
      <c r="AP101" s="233"/>
      <c r="AQ101" s="233"/>
      <c r="AR101" s="233"/>
      <c r="AS101" s="233"/>
      <c r="AT101" s="233"/>
      <c r="AU101" s="233"/>
      <c r="AV101" s="233"/>
      <c r="AW101" s="233"/>
      <c r="AX101" s="233"/>
      <c r="AY101" s="233"/>
      <c r="AZ101" s="233"/>
      <c r="BA101" s="233"/>
      <c r="BB101" s="233"/>
      <c r="BC101" s="233"/>
      <c r="BD101" s="233"/>
      <c r="BE101" s="233"/>
      <c r="BF101" s="233"/>
      <c r="BG101" s="233"/>
      <c r="BH101" s="233"/>
      <c r="BI101" s="233"/>
      <c r="BJ101" s="233"/>
      <c r="BK101" s="233"/>
      <c r="BL101" s="233"/>
      <c r="BM101" s="233"/>
      <c r="BN101" s="233"/>
      <c r="BO101" s="233"/>
      <c r="BP101" s="233"/>
      <c r="BQ101" s="233"/>
      <c r="BR101" s="233"/>
      <c r="BS101" s="233"/>
      <c r="BT101" s="233"/>
      <c r="BU101" s="233"/>
      <c r="BV101" s="233"/>
      <c r="BW101" s="233"/>
      <c r="BX101" s="233"/>
      <c r="BY101" s="233"/>
      <c r="BZ101" s="233"/>
      <c r="CA101" s="233"/>
      <c r="CB101" s="233"/>
      <c r="CC101" s="233"/>
      <c r="CD101" s="233"/>
      <c r="CE101" s="233"/>
      <c r="CF101" s="233"/>
      <c r="CG101" s="233"/>
      <c r="CH101" s="233"/>
      <c r="CI101" s="233"/>
      <c r="CJ101" s="233"/>
      <c r="CK101" s="233"/>
      <c r="CL101" s="233"/>
      <c r="CM101" s="233"/>
      <c r="CN101" s="233"/>
      <c r="CO101" s="233"/>
      <c r="CP101" s="233"/>
      <c r="CQ101" s="233"/>
      <c r="CR101" s="233"/>
      <c r="CS101" s="233"/>
      <c r="CT101" s="233"/>
      <c r="CU101" s="233"/>
      <c r="CV101" s="233"/>
      <c r="CW101" s="233"/>
      <c r="CX101" s="233"/>
      <c r="CY101" s="233"/>
      <c r="CZ101" s="233"/>
      <c r="DA101" s="233"/>
      <c r="DB101" s="233"/>
      <c r="DC101" s="233"/>
      <c r="DD101" s="233"/>
      <c r="DE101" s="233"/>
      <c r="DF101" s="233"/>
      <c r="DG101" s="233"/>
      <c r="DH101" s="233"/>
      <c r="DI101" s="233"/>
      <c r="DJ101" s="233"/>
      <c r="DK101" s="233"/>
      <c r="DL101" s="233"/>
      <c r="DM101" s="233"/>
      <c r="DN101" s="233"/>
      <c r="DO101" s="233"/>
      <c r="DP101" s="233"/>
      <c r="DQ101" s="233"/>
      <c r="DR101" s="233"/>
      <c r="DS101" s="233"/>
      <c r="DT101" s="233"/>
      <c r="DU101" s="233"/>
      <c r="DV101" s="233"/>
      <c r="DW101" s="233"/>
      <c r="DX101" s="233"/>
      <c r="DY101" s="233"/>
      <c r="DZ101" s="233"/>
      <c r="EA101" s="233"/>
      <c r="EB101" s="233"/>
      <c r="EC101" s="233"/>
      <c r="ED101" s="233"/>
      <c r="EE101" s="233"/>
      <c r="EF101" s="233"/>
      <c r="EG101" s="233"/>
      <c r="EH101" s="233"/>
      <c r="EI101" s="233"/>
      <c r="EJ101" s="233"/>
      <c r="EK101" s="233"/>
      <c r="EL101" s="233"/>
      <c r="EM101" s="233"/>
      <c r="EN101" s="233"/>
      <c r="EO101" s="233"/>
      <c r="EP101" s="233"/>
      <c r="EQ101" s="233"/>
      <c r="ER101" s="233"/>
      <c r="ES101" s="233"/>
      <c r="ET101" s="233"/>
      <c r="EU101" s="233"/>
      <c r="EV101" s="233"/>
      <c r="EW101" s="233"/>
      <c r="EX101" s="233"/>
      <c r="EY101" s="233"/>
      <c r="EZ101" s="233"/>
      <c r="FA101" s="233"/>
      <c r="FB101" s="233"/>
      <c r="FC101" s="233"/>
      <c r="FD101" s="233"/>
      <c r="FE101" s="233"/>
      <c r="FF101" s="233"/>
      <c r="FG101" s="233"/>
      <c r="FH101" s="233"/>
      <c r="FI101" s="233"/>
      <c r="FJ101" s="233"/>
      <c r="FK101" s="233"/>
      <c r="FL101" s="233"/>
      <c r="FM101" s="233"/>
      <c r="FN101" s="233"/>
      <c r="FO101" s="233"/>
      <c r="FP101" s="233"/>
      <c r="FQ101" s="233"/>
      <c r="FR101" s="233"/>
      <c r="FS101" s="233"/>
      <c r="FT101" s="233"/>
      <c r="FU101" s="233"/>
      <c r="FV101" s="233"/>
      <c r="FW101" s="233"/>
      <c r="FX101" s="233"/>
      <c r="FY101" s="233"/>
      <c r="FZ101" s="233"/>
      <c r="GA101" s="233"/>
      <c r="GB101" s="233"/>
      <c r="GC101" s="233"/>
      <c r="GD101" s="233"/>
      <c r="GE101" s="233"/>
      <c r="GF101" s="233"/>
      <c r="GG101" s="233"/>
      <c r="GH101" s="233"/>
      <c r="GI101" s="233"/>
      <c r="GJ101" s="233"/>
      <c r="GK101" s="233"/>
      <c r="GL101" s="233"/>
      <c r="GM101" s="233"/>
      <c r="GN101" s="233"/>
      <c r="GO101" s="233"/>
      <c r="GP101" s="233"/>
      <c r="GQ101" s="233"/>
      <c r="GR101" s="233"/>
      <c r="GS101" s="233"/>
      <c r="GT101" s="233"/>
      <c r="GU101" s="233"/>
      <c r="GV101" s="233"/>
      <c r="GW101" s="233"/>
      <c r="GX101" s="233"/>
      <c r="GY101" s="233"/>
      <c r="GZ101" s="233"/>
      <c r="HA101" s="233"/>
      <c r="HB101" s="233"/>
      <c r="HC101" s="233"/>
      <c r="HD101" s="233"/>
      <c r="HE101" s="233"/>
      <c r="HF101" s="233"/>
      <c r="HG101" s="233"/>
      <c r="HH101" s="233"/>
      <c r="HI101" s="233"/>
      <c r="HJ101" s="233"/>
      <c r="HK101" s="233"/>
      <c r="HL101" s="233"/>
      <c r="HM101" s="233"/>
      <c r="HN101" s="233"/>
      <c r="HO101" s="233"/>
      <c r="HP101" s="233"/>
      <c r="HQ101" s="233"/>
      <c r="HR101" s="233"/>
      <c r="HS101" s="233"/>
      <c r="HT101" s="233"/>
      <c r="HU101" s="233"/>
      <c r="HV101" s="233"/>
      <c r="HW101" s="233"/>
      <c r="HX101" s="233"/>
      <c r="HY101" s="233"/>
      <c r="HZ101" s="233"/>
      <c r="IA101" s="233"/>
      <c r="IB101" s="233"/>
      <c r="IC101" s="233"/>
      <c r="ID101" s="233"/>
      <c r="IE101" s="233"/>
      <c r="IF101" s="233"/>
      <c r="IG101" s="233"/>
      <c r="IH101" s="233"/>
      <c r="II101" s="233"/>
      <c r="IJ101" s="233"/>
      <c r="IK101" s="233"/>
      <c r="IL101" s="233"/>
      <c r="IM101" s="233"/>
      <c r="IN101" s="233"/>
      <c r="IO101" s="233"/>
      <c r="IP101" s="233"/>
      <c r="IQ101" s="233"/>
      <c r="IR101" s="233"/>
      <c r="IS101" s="233"/>
      <c r="IT101" s="233"/>
      <c r="IU101" s="233"/>
      <c r="IV101" s="233"/>
      <c r="IW101" s="233"/>
    </row>
    <row r="102" spans="1:257" s="85" customFormat="1" ht="20.100000000000001" customHeight="1">
      <c r="A102" s="567" t="s">
        <v>381</v>
      </c>
      <c r="B102" s="335" t="s">
        <v>391</v>
      </c>
      <c r="C102" s="402" t="s">
        <v>938</v>
      </c>
      <c r="D102" s="333" t="s">
        <v>129</v>
      </c>
      <c r="E102" s="346">
        <v>3000</v>
      </c>
      <c r="F102" s="359">
        <v>150</v>
      </c>
      <c r="G102" s="409">
        <f>F102*E102/1000</f>
        <v>450</v>
      </c>
      <c r="H102" s="502" t="s">
        <v>884</v>
      </c>
      <c r="I102" s="334" t="s">
        <v>302</v>
      </c>
      <c r="J102" s="233"/>
      <c r="K102" s="233"/>
      <c r="L102" s="233"/>
      <c r="M102" s="233"/>
      <c r="N102" s="233"/>
      <c r="O102" s="233"/>
      <c r="P102" s="233"/>
      <c r="Q102" s="233"/>
      <c r="R102" s="233"/>
      <c r="S102" s="233"/>
      <c r="T102" s="233"/>
      <c r="U102" s="233"/>
      <c r="V102" s="233"/>
      <c r="W102" s="233"/>
      <c r="X102" s="233"/>
      <c r="Y102" s="233"/>
      <c r="Z102" s="233"/>
      <c r="AA102" s="233"/>
      <c r="AB102" s="233"/>
      <c r="AC102" s="233"/>
      <c r="AD102" s="233"/>
      <c r="AE102" s="233"/>
      <c r="AF102" s="233"/>
      <c r="AG102" s="233"/>
      <c r="AH102" s="233"/>
      <c r="AI102" s="233"/>
      <c r="AJ102" s="233"/>
      <c r="AK102" s="233"/>
      <c r="AL102" s="233"/>
      <c r="AM102" s="233"/>
      <c r="AN102" s="233"/>
      <c r="AO102" s="233"/>
      <c r="AP102" s="233"/>
      <c r="AQ102" s="233"/>
      <c r="AR102" s="233"/>
      <c r="AS102" s="233"/>
      <c r="AT102" s="233"/>
      <c r="AU102" s="233"/>
      <c r="AV102" s="233"/>
      <c r="AW102" s="233"/>
      <c r="AX102" s="233"/>
      <c r="AY102" s="233"/>
      <c r="AZ102" s="233"/>
      <c r="BA102" s="233"/>
      <c r="BB102" s="233"/>
      <c r="BC102" s="233"/>
      <c r="BD102" s="233"/>
      <c r="BE102" s="233"/>
      <c r="BF102" s="233"/>
      <c r="BG102" s="233"/>
      <c r="BH102" s="233"/>
      <c r="BI102" s="233"/>
      <c r="BJ102" s="233"/>
      <c r="BK102" s="233"/>
      <c r="BL102" s="233"/>
      <c r="BM102" s="233"/>
      <c r="BN102" s="233"/>
      <c r="BO102" s="233"/>
      <c r="BP102" s="233"/>
      <c r="BQ102" s="233"/>
      <c r="BR102" s="233"/>
      <c r="BS102" s="233"/>
      <c r="BT102" s="233"/>
      <c r="BU102" s="233"/>
      <c r="BV102" s="233"/>
      <c r="BW102" s="233"/>
      <c r="BX102" s="233"/>
      <c r="BY102" s="233"/>
      <c r="BZ102" s="233"/>
      <c r="CA102" s="233"/>
      <c r="CB102" s="233"/>
      <c r="CC102" s="233"/>
      <c r="CD102" s="233"/>
      <c r="CE102" s="233"/>
      <c r="CF102" s="233"/>
      <c r="CG102" s="233"/>
      <c r="CH102" s="233"/>
      <c r="CI102" s="233"/>
      <c r="CJ102" s="233"/>
      <c r="CK102" s="233"/>
      <c r="CL102" s="233"/>
      <c r="CM102" s="233"/>
      <c r="CN102" s="233"/>
      <c r="CO102" s="233"/>
      <c r="CP102" s="233"/>
      <c r="CQ102" s="233"/>
      <c r="CR102" s="233"/>
      <c r="CS102" s="233"/>
      <c r="CT102" s="233"/>
      <c r="CU102" s="233"/>
      <c r="CV102" s="233"/>
      <c r="CW102" s="233"/>
      <c r="CX102" s="233"/>
      <c r="CY102" s="233"/>
      <c r="CZ102" s="233"/>
      <c r="DA102" s="233"/>
      <c r="DB102" s="233"/>
      <c r="DC102" s="233"/>
      <c r="DD102" s="233"/>
      <c r="DE102" s="233"/>
      <c r="DF102" s="233"/>
      <c r="DG102" s="233"/>
      <c r="DH102" s="233"/>
      <c r="DI102" s="233"/>
      <c r="DJ102" s="233"/>
      <c r="DK102" s="233"/>
      <c r="DL102" s="233"/>
      <c r="DM102" s="233"/>
      <c r="DN102" s="233"/>
      <c r="DO102" s="233"/>
      <c r="DP102" s="233"/>
      <c r="DQ102" s="233"/>
      <c r="DR102" s="233"/>
      <c r="DS102" s="233"/>
      <c r="DT102" s="233"/>
      <c r="DU102" s="233"/>
      <c r="DV102" s="233"/>
      <c r="DW102" s="233"/>
      <c r="DX102" s="233"/>
      <c r="DY102" s="233"/>
      <c r="DZ102" s="233"/>
      <c r="EA102" s="233"/>
      <c r="EB102" s="233"/>
      <c r="EC102" s="233"/>
      <c r="ED102" s="233"/>
      <c r="EE102" s="233"/>
      <c r="EF102" s="233"/>
      <c r="EG102" s="233"/>
      <c r="EH102" s="233"/>
      <c r="EI102" s="233"/>
      <c r="EJ102" s="233"/>
      <c r="EK102" s="233"/>
      <c r="EL102" s="233"/>
      <c r="EM102" s="233"/>
      <c r="EN102" s="233"/>
      <c r="EO102" s="233"/>
      <c r="EP102" s="233"/>
      <c r="EQ102" s="233"/>
      <c r="ER102" s="233"/>
      <c r="ES102" s="233"/>
      <c r="ET102" s="233"/>
      <c r="EU102" s="233"/>
      <c r="EV102" s="233"/>
      <c r="EW102" s="233"/>
      <c r="EX102" s="233"/>
      <c r="EY102" s="233"/>
      <c r="EZ102" s="233"/>
      <c r="FA102" s="233"/>
      <c r="FB102" s="233"/>
      <c r="FC102" s="233"/>
      <c r="FD102" s="233"/>
      <c r="FE102" s="233"/>
      <c r="FF102" s="233"/>
      <c r="FG102" s="233"/>
      <c r="FH102" s="233"/>
      <c r="FI102" s="233"/>
      <c r="FJ102" s="233"/>
      <c r="FK102" s="233"/>
      <c r="FL102" s="233"/>
      <c r="FM102" s="233"/>
      <c r="FN102" s="233"/>
      <c r="FO102" s="233"/>
      <c r="FP102" s="233"/>
      <c r="FQ102" s="233"/>
      <c r="FR102" s="233"/>
      <c r="FS102" s="233"/>
      <c r="FT102" s="233"/>
      <c r="FU102" s="233"/>
      <c r="FV102" s="233"/>
      <c r="FW102" s="233"/>
      <c r="FX102" s="233"/>
      <c r="FY102" s="233"/>
      <c r="FZ102" s="233"/>
      <c r="GA102" s="233"/>
      <c r="GB102" s="233"/>
      <c r="GC102" s="233"/>
      <c r="GD102" s="233"/>
      <c r="GE102" s="233"/>
      <c r="GF102" s="233"/>
      <c r="GG102" s="233"/>
      <c r="GH102" s="233"/>
      <c r="GI102" s="233"/>
      <c r="GJ102" s="233"/>
      <c r="GK102" s="233"/>
      <c r="GL102" s="233"/>
      <c r="GM102" s="233"/>
      <c r="GN102" s="233"/>
      <c r="GO102" s="233"/>
      <c r="GP102" s="233"/>
      <c r="GQ102" s="233"/>
      <c r="GR102" s="233"/>
      <c r="GS102" s="233"/>
      <c r="GT102" s="233"/>
      <c r="GU102" s="233"/>
      <c r="GV102" s="233"/>
      <c r="GW102" s="233"/>
      <c r="GX102" s="233"/>
      <c r="GY102" s="233"/>
      <c r="GZ102" s="233"/>
      <c r="HA102" s="233"/>
      <c r="HB102" s="233"/>
      <c r="HC102" s="233"/>
      <c r="HD102" s="233"/>
      <c r="HE102" s="233"/>
      <c r="HF102" s="233"/>
      <c r="HG102" s="233"/>
      <c r="HH102" s="233"/>
      <c r="HI102" s="233"/>
      <c r="HJ102" s="233"/>
      <c r="HK102" s="233"/>
      <c r="HL102" s="233"/>
      <c r="HM102" s="233"/>
      <c r="HN102" s="233"/>
      <c r="HO102" s="233"/>
      <c r="HP102" s="233"/>
      <c r="HQ102" s="233"/>
      <c r="HR102" s="233"/>
      <c r="HS102" s="233"/>
      <c r="HT102" s="233"/>
      <c r="HU102" s="233"/>
      <c r="HV102" s="233"/>
      <c r="HW102" s="233"/>
      <c r="HX102" s="233"/>
      <c r="HY102" s="233"/>
      <c r="HZ102" s="233"/>
      <c r="IA102" s="233"/>
      <c r="IB102" s="233"/>
      <c r="IC102" s="233"/>
      <c r="ID102" s="233"/>
      <c r="IE102" s="233"/>
      <c r="IF102" s="233"/>
      <c r="IG102" s="233"/>
      <c r="IH102" s="233"/>
      <c r="II102" s="233"/>
      <c r="IJ102" s="233"/>
      <c r="IK102" s="233"/>
      <c r="IL102" s="233"/>
      <c r="IM102" s="233"/>
      <c r="IN102" s="233"/>
      <c r="IO102" s="233"/>
      <c r="IP102" s="233"/>
      <c r="IQ102" s="233"/>
      <c r="IR102" s="233"/>
      <c r="IS102" s="233"/>
      <c r="IT102" s="233"/>
      <c r="IU102" s="233"/>
      <c r="IV102" s="233"/>
      <c r="IW102" s="233"/>
    </row>
    <row r="103" spans="1:257" s="85" customFormat="1" ht="20.100000000000001" customHeight="1">
      <c r="A103" s="567" t="s">
        <v>382</v>
      </c>
      <c r="B103" s="335" t="s">
        <v>391</v>
      </c>
      <c r="C103" s="402" t="s">
        <v>938</v>
      </c>
      <c r="D103" s="333" t="s">
        <v>129</v>
      </c>
      <c r="E103" s="346">
        <v>4000</v>
      </c>
      <c r="F103" s="359">
        <v>50</v>
      </c>
      <c r="G103" s="409">
        <f>F103*E103/1000</f>
        <v>200</v>
      </c>
      <c r="H103" s="502" t="s">
        <v>884</v>
      </c>
      <c r="I103" s="334" t="s">
        <v>302</v>
      </c>
      <c r="J103" s="233"/>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33"/>
      <c r="AP103" s="233"/>
      <c r="AQ103" s="233"/>
      <c r="AR103" s="233"/>
      <c r="AS103" s="233"/>
      <c r="AT103" s="233"/>
      <c r="AU103" s="233"/>
      <c r="AV103" s="233"/>
      <c r="AW103" s="233"/>
      <c r="AX103" s="233"/>
      <c r="AY103" s="233"/>
      <c r="AZ103" s="233"/>
      <c r="BA103" s="233"/>
      <c r="BB103" s="233"/>
      <c r="BC103" s="233"/>
      <c r="BD103" s="233"/>
      <c r="BE103" s="233"/>
      <c r="BF103" s="233"/>
      <c r="BG103" s="233"/>
      <c r="BH103" s="233"/>
      <c r="BI103" s="233"/>
      <c r="BJ103" s="233"/>
      <c r="BK103" s="233"/>
      <c r="BL103" s="233"/>
      <c r="BM103" s="233"/>
      <c r="BN103" s="233"/>
      <c r="BO103" s="233"/>
      <c r="BP103" s="233"/>
      <c r="BQ103" s="233"/>
      <c r="BR103" s="233"/>
      <c r="BS103" s="233"/>
      <c r="BT103" s="233"/>
      <c r="BU103" s="233"/>
      <c r="BV103" s="233"/>
      <c r="BW103" s="233"/>
      <c r="BX103" s="233"/>
      <c r="BY103" s="233"/>
      <c r="BZ103" s="233"/>
      <c r="CA103" s="233"/>
      <c r="CB103" s="233"/>
      <c r="CC103" s="233"/>
      <c r="CD103" s="233"/>
      <c r="CE103" s="233"/>
      <c r="CF103" s="233"/>
      <c r="CG103" s="233"/>
      <c r="CH103" s="233"/>
      <c r="CI103" s="233"/>
      <c r="CJ103" s="233"/>
      <c r="CK103" s="233"/>
      <c r="CL103" s="233"/>
      <c r="CM103" s="233"/>
      <c r="CN103" s="233"/>
      <c r="CO103" s="233"/>
      <c r="CP103" s="233"/>
      <c r="CQ103" s="233"/>
      <c r="CR103" s="233"/>
      <c r="CS103" s="233"/>
      <c r="CT103" s="233"/>
      <c r="CU103" s="233"/>
      <c r="CV103" s="233"/>
      <c r="CW103" s="233"/>
      <c r="CX103" s="233"/>
      <c r="CY103" s="233"/>
      <c r="CZ103" s="233"/>
      <c r="DA103" s="233"/>
      <c r="DB103" s="233"/>
      <c r="DC103" s="233"/>
      <c r="DD103" s="233"/>
      <c r="DE103" s="233"/>
      <c r="DF103" s="233"/>
      <c r="DG103" s="233"/>
      <c r="DH103" s="233"/>
      <c r="DI103" s="233"/>
      <c r="DJ103" s="233"/>
      <c r="DK103" s="233"/>
      <c r="DL103" s="233"/>
      <c r="DM103" s="233"/>
      <c r="DN103" s="233"/>
      <c r="DO103" s="233"/>
      <c r="DP103" s="233"/>
      <c r="DQ103" s="233"/>
      <c r="DR103" s="233"/>
      <c r="DS103" s="233"/>
      <c r="DT103" s="233"/>
      <c r="DU103" s="233"/>
      <c r="DV103" s="233"/>
      <c r="DW103" s="233"/>
      <c r="DX103" s="233"/>
      <c r="DY103" s="233"/>
      <c r="DZ103" s="233"/>
      <c r="EA103" s="233"/>
      <c r="EB103" s="233"/>
      <c r="EC103" s="233"/>
      <c r="ED103" s="233"/>
      <c r="EE103" s="233"/>
      <c r="EF103" s="233"/>
      <c r="EG103" s="233"/>
      <c r="EH103" s="233"/>
      <c r="EI103" s="233"/>
      <c r="EJ103" s="233"/>
      <c r="EK103" s="233"/>
      <c r="EL103" s="233"/>
      <c r="EM103" s="233"/>
      <c r="EN103" s="233"/>
      <c r="EO103" s="233"/>
      <c r="EP103" s="233"/>
      <c r="EQ103" s="233"/>
      <c r="ER103" s="233"/>
      <c r="ES103" s="233"/>
      <c r="ET103" s="233"/>
      <c r="EU103" s="233"/>
      <c r="EV103" s="233"/>
      <c r="EW103" s="233"/>
      <c r="EX103" s="233"/>
      <c r="EY103" s="233"/>
      <c r="EZ103" s="233"/>
      <c r="FA103" s="233"/>
      <c r="FB103" s="233"/>
      <c r="FC103" s="233"/>
      <c r="FD103" s="233"/>
      <c r="FE103" s="233"/>
      <c r="FF103" s="233"/>
      <c r="FG103" s="233"/>
      <c r="FH103" s="233"/>
      <c r="FI103" s="233"/>
      <c r="FJ103" s="233"/>
      <c r="FK103" s="233"/>
      <c r="FL103" s="233"/>
      <c r="FM103" s="233"/>
      <c r="FN103" s="233"/>
      <c r="FO103" s="233"/>
      <c r="FP103" s="233"/>
      <c r="FQ103" s="233"/>
      <c r="FR103" s="233"/>
      <c r="FS103" s="233"/>
      <c r="FT103" s="233"/>
      <c r="FU103" s="233"/>
      <c r="FV103" s="233"/>
      <c r="FW103" s="233"/>
      <c r="FX103" s="233"/>
      <c r="FY103" s="233"/>
      <c r="FZ103" s="233"/>
      <c r="GA103" s="233"/>
      <c r="GB103" s="233"/>
      <c r="GC103" s="233"/>
      <c r="GD103" s="233"/>
      <c r="GE103" s="233"/>
      <c r="GF103" s="233"/>
      <c r="GG103" s="233"/>
      <c r="GH103" s="233"/>
      <c r="GI103" s="233"/>
      <c r="GJ103" s="233"/>
      <c r="GK103" s="233"/>
      <c r="GL103" s="233"/>
      <c r="GM103" s="233"/>
      <c r="GN103" s="233"/>
      <c r="GO103" s="233"/>
      <c r="GP103" s="233"/>
      <c r="GQ103" s="233"/>
      <c r="GR103" s="233"/>
      <c r="GS103" s="233"/>
      <c r="GT103" s="233"/>
      <c r="GU103" s="233"/>
      <c r="GV103" s="233"/>
      <c r="GW103" s="233"/>
      <c r="GX103" s="233"/>
      <c r="GY103" s="233"/>
      <c r="GZ103" s="233"/>
      <c r="HA103" s="233"/>
      <c r="HB103" s="233"/>
      <c r="HC103" s="233"/>
      <c r="HD103" s="233"/>
      <c r="HE103" s="233"/>
      <c r="HF103" s="233"/>
      <c r="HG103" s="233"/>
      <c r="HH103" s="233"/>
      <c r="HI103" s="233"/>
      <c r="HJ103" s="233"/>
      <c r="HK103" s="233"/>
      <c r="HL103" s="233"/>
      <c r="HM103" s="233"/>
      <c r="HN103" s="233"/>
      <c r="HO103" s="233"/>
      <c r="HP103" s="233"/>
      <c r="HQ103" s="233"/>
      <c r="HR103" s="233"/>
      <c r="HS103" s="233"/>
      <c r="HT103" s="233"/>
      <c r="HU103" s="233"/>
      <c r="HV103" s="233"/>
      <c r="HW103" s="233"/>
      <c r="HX103" s="233"/>
      <c r="HY103" s="233"/>
      <c r="HZ103" s="233"/>
      <c r="IA103" s="233"/>
      <c r="IB103" s="233"/>
      <c r="IC103" s="233"/>
      <c r="ID103" s="233"/>
      <c r="IE103" s="233"/>
      <c r="IF103" s="233"/>
      <c r="IG103" s="233"/>
      <c r="IH103" s="233"/>
      <c r="II103" s="233"/>
      <c r="IJ103" s="233"/>
      <c r="IK103" s="233"/>
      <c r="IL103" s="233"/>
      <c r="IM103" s="233"/>
      <c r="IN103" s="233"/>
      <c r="IO103" s="233"/>
      <c r="IP103" s="233"/>
      <c r="IQ103" s="233"/>
      <c r="IR103" s="233"/>
      <c r="IS103" s="233"/>
      <c r="IT103" s="233"/>
      <c r="IU103" s="233"/>
      <c r="IV103" s="233"/>
      <c r="IW103" s="233"/>
    </row>
    <row r="104" spans="1:257" s="85" customFormat="1" ht="24.75" customHeight="1">
      <c r="A104" s="570" t="s">
        <v>321</v>
      </c>
      <c r="B104" s="121" t="s">
        <v>350</v>
      </c>
      <c r="C104" s="402" t="s">
        <v>938</v>
      </c>
      <c r="D104" s="221" t="s">
        <v>129</v>
      </c>
      <c r="E104" s="323">
        <v>7000</v>
      </c>
      <c r="F104" s="322">
        <v>487</v>
      </c>
      <c r="G104" s="409">
        <f>E104*F104/1000</f>
        <v>3409</v>
      </c>
      <c r="H104" s="502" t="s">
        <v>884</v>
      </c>
      <c r="I104" s="235" t="s">
        <v>7</v>
      </c>
      <c r="J104" s="232"/>
      <c r="K104" s="233"/>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3"/>
      <c r="AK104" s="233"/>
      <c r="AL104" s="233"/>
      <c r="AM104" s="233"/>
      <c r="AN104" s="233"/>
      <c r="AO104" s="233"/>
      <c r="AP104" s="233"/>
      <c r="AQ104" s="233"/>
      <c r="AR104" s="233"/>
      <c r="AS104" s="233"/>
      <c r="AT104" s="233"/>
      <c r="AU104" s="233"/>
      <c r="AV104" s="233"/>
      <c r="AW104" s="233"/>
      <c r="AX104" s="233"/>
      <c r="AY104" s="233"/>
      <c r="AZ104" s="233"/>
      <c r="BA104" s="233"/>
      <c r="BB104" s="233"/>
      <c r="BC104" s="233"/>
      <c r="BD104" s="233"/>
      <c r="BE104" s="233"/>
      <c r="BF104" s="233"/>
      <c r="BG104" s="233"/>
      <c r="BH104" s="233"/>
      <c r="BI104" s="233"/>
      <c r="BJ104" s="233"/>
      <c r="BK104" s="233"/>
      <c r="BL104" s="233"/>
      <c r="BM104" s="233"/>
      <c r="BN104" s="233"/>
      <c r="BO104" s="233"/>
      <c r="BP104" s="233"/>
      <c r="BQ104" s="233"/>
      <c r="BR104" s="233"/>
      <c r="BS104" s="233"/>
      <c r="BT104" s="233"/>
      <c r="BU104" s="233"/>
      <c r="BV104" s="233"/>
      <c r="BW104" s="233"/>
      <c r="BX104" s="233"/>
      <c r="BY104" s="233"/>
      <c r="BZ104" s="233"/>
      <c r="CA104" s="233"/>
      <c r="CB104" s="233"/>
      <c r="CC104" s="233"/>
      <c r="CD104" s="233"/>
      <c r="CE104" s="233"/>
      <c r="CF104" s="233"/>
      <c r="CG104" s="233"/>
      <c r="CH104" s="233"/>
      <c r="CI104" s="233"/>
      <c r="CJ104" s="233"/>
      <c r="CK104" s="233"/>
      <c r="CL104" s="233"/>
      <c r="CM104" s="233"/>
      <c r="CN104" s="233"/>
      <c r="CO104" s="233"/>
      <c r="CP104" s="233"/>
      <c r="CQ104" s="233"/>
      <c r="CR104" s="233"/>
      <c r="CS104" s="233"/>
      <c r="CT104" s="233"/>
      <c r="CU104" s="233"/>
      <c r="CV104" s="233"/>
      <c r="CW104" s="233"/>
      <c r="CX104" s="233"/>
      <c r="CY104" s="233"/>
      <c r="CZ104" s="233"/>
      <c r="DA104" s="233"/>
      <c r="DB104" s="233"/>
      <c r="DC104" s="233"/>
      <c r="DD104" s="233"/>
      <c r="DE104" s="233"/>
      <c r="DF104" s="233"/>
      <c r="DG104" s="233"/>
      <c r="DH104" s="233"/>
      <c r="DI104" s="233"/>
      <c r="DJ104" s="233"/>
      <c r="DK104" s="233"/>
      <c r="DL104" s="233"/>
      <c r="DM104" s="233"/>
      <c r="DN104" s="233"/>
      <c r="DO104" s="233"/>
      <c r="DP104" s="233"/>
      <c r="DQ104" s="233"/>
      <c r="DR104" s="233"/>
      <c r="DS104" s="233"/>
      <c r="DT104" s="233"/>
      <c r="DU104" s="233"/>
      <c r="DV104" s="233"/>
      <c r="DW104" s="233"/>
      <c r="DX104" s="233"/>
      <c r="DY104" s="233"/>
      <c r="DZ104" s="233"/>
      <c r="EA104" s="233"/>
      <c r="EB104" s="233"/>
      <c r="EC104" s="233"/>
      <c r="ED104" s="233"/>
      <c r="EE104" s="233"/>
      <c r="EF104" s="233"/>
      <c r="EG104" s="233"/>
      <c r="EH104" s="233"/>
      <c r="EI104" s="233"/>
      <c r="EJ104" s="233"/>
      <c r="EK104" s="233"/>
      <c r="EL104" s="233"/>
      <c r="EM104" s="233"/>
      <c r="EN104" s="233"/>
      <c r="EO104" s="233"/>
      <c r="EP104" s="233"/>
      <c r="EQ104" s="233"/>
      <c r="ER104" s="233"/>
      <c r="ES104" s="233"/>
      <c r="ET104" s="233"/>
      <c r="EU104" s="233"/>
      <c r="EV104" s="233"/>
      <c r="EW104" s="233"/>
      <c r="EX104" s="233"/>
      <c r="EY104" s="233"/>
      <c r="EZ104" s="233"/>
      <c r="FA104" s="233"/>
      <c r="FB104" s="233"/>
      <c r="FC104" s="233"/>
      <c r="FD104" s="233"/>
      <c r="FE104" s="233"/>
      <c r="FF104" s="233"/>
      <c r="FG104" s="233"/>
      <c r="FH104" s="233"/>
      <c r="FI104" s="233"/>
      <c r="FJ104" s="233"/>
      <c r="FK104" s="233"/>
      <c r="FL104" s="233"/>
      <c r="FM104" s="233"/>
      <c r="FN104" s="233"/>
      <c r="FO104" s="233"/>
      <c r="FP104" s="233"/>
      <c r="FQ104" s="233"/>
      <c r="FR104" s="233"/>
      <c r="FS104" s="233"/>
      <c r="FT104" s="233"/>
      <c r="FU104" s="233"/>
      <c r="FV104" s="233"/>
      <c r="FW104" s="233"/>
      <c r="FX104" s="233"/>
      <c r="FY104" s="233"/>
      <c r="FZ104" s="233"/>
      <c r="GA104" s="233"/>
      <c r="GB104" s="233"/>
      <c r="GC104" s="233"/>
      <c r="GD104" s="233"/>
      <c r="GE104" s="233"/>
      <c r="GF104" s="233"/>
      <c r="GG104" s="233"/>
      <c r="GH104" s="233"/>
      <c r="GI104" s="233"/>
      <c r="GJ104" s="233"/>
      <c r="GK104" s="233"/>
      <c r="GL104" s="233"/>
      <c r="GM104" s="233"/>
      <c r="GN104" s="233"/>
      <c r="GO104" s="233"/>
      <c r="GP104" s="233"/>
      <c r="GQ104" s="233"/>
      <c r="GR104" s="233"/>
      <c r="GS104" s="233"/>
      <c r="GT104" s="233"/>
      <c r="GU104" s="233"/>
      <c r="GV104" s="233"/>
      <c r="GW104" s="233"/>
      <c r="GX104" s="233"/>
      <c r="GY104" s="233"/>
      <c r="GZ104" s="233"/>
      <c r="HA104" s="233"/>
      <c r="HB104" s="233"/>
      <c r="HC104" s="233"/>
      <c r="HD104" s="233"/>
      <c r="HE104" s="233"/>
      <c r="HF104" s="233"/>
      <c r="HG104" s="233"/>
      <c r="HH104" s="233"/>
      <c r="HI104" s="233"/>
      <c r="HJ104" s="233"/>
      <c r="HK104" s="233"/>
      <c r="HL104" s="233"/>
      <c r="HM104" s="233"/>
      <c r="HN104" s="233"/>
      <c r="HO104" s="233"/>
      <c r="HP104" s="233"/>
      <c r="HQ104" s="233"/>
      <c r="HR104" s="233"/>
      <c r="HS104" s="233"/>
      <c r="HT104" s="233"/>
      <c r="HU104" s="233"/>
      <c r="HV104" s="233"/>
      <c r="HW104" s="233"/>
      <c r="HX104" s="233"/>
      <c r="HY104" s="233"/>
      <c r="HZ104" s="233"/>
      <c r="IA104" s="233"/>
      <c r="IB104" s="233"/>
      <c r="IC104" s="233"/>
      <c r="ID104" s="233"/>
      <c r="IE104" s="233"/>
      <c r="IF104" s="233"/>
      <c r="IG104" s="233"/>
      <c r="IH104" s="233"/>
      <c r="II104" s="233"/>
      <c r="IJ104" s="233"/>
      <c r="IK104" s="233"/>
      <c r="IL104" s="233"/>
      <c r="IM104" s="233"/>
      <c r="IN104" s="233"/>
      <c r="IO104" s="233"/>
      <c r="IP104" s="233"/>
      <c r="IQ104" s="233"/>
      <c r="IR104" s="233"/>
      <c r="IS104" s="233"/>
      <c r="IT104" s="233"/>
      <c r="IU104" s="233"/>
      <c r="IV104" s="233"/>
      <c r="IW104" s="233"/>
    </row>
    <row r="105" spans="1:257" s="332" customFormat="1" ht="20.100000000000001" customHeight="1">
      <c r="A105" s="570" t="s">
        <v>322</v>
      </c>
      <c r="B105" s="335" t="s">
        <v>350</v>
      </c>
      <c r="C105" s="402" t="s">
        <v>938</v>
      </c>
      <c r="D105" s="333" t="s">
        <v>129</v>
      </c>
      <c r="E105" s="346">
        <v>8000</v>
      </c>
      <c r="F105" s="359">
        <v>150</v>
      </c>
      <c r="G105" s="409">
        <f>F105*E105/1000</f>
        <v>1200</v>
      </c>
      <c r="H105" s="502" t="s">
        <v>884</v>
      </c>
      <c r="I105" s="334" t="s">
        <v>302</v>
      </c>
      <c r="J105" s="407"/>
      <c r="K105" s="532"/>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3"/>
      <c r="AP105" s="233"/>
      <c r="AQ105" s="233"/>
      <c r="AR105" s="233"/>
      <c r="AS105" s="233"/>
      <c r="AT105" s="233"/>
      <c r="AU105" s="233"/>
      <c r="AV105" s="233"/>
      <c r="AW105" s="233"/>
      <c r="AX105" s="233"/>
      <c r="AY105" s="233"/>
      <c r="AZ105" s="233"/>
      <c r="BA105" s="233"/>
      <c r="BB105" s="233"/>
      <c r="BC105" s="233"/>
      <c r="BD105" s="233"/>
      <c r="BE105" s="233"/>
      <c r="BF105" s="233"/>
      <c r="BG105" s="233"/>
      <c r="BH105" s="233"/>
      <c r="BI105" s="233"/>
      <c r="BJ105" s="233"/>
      <c r="BK105" s="233"/>
      <c r="BL105" s="233"/>
      <c r="BM105" s="233"/>
      <c r="BN105" s="233"/>
      <c r="BO105" s="233"/>
      <c r="BP105" s="233"/>
      <c r="BQ105" s="233"/>
      <c r="BR105" s="233"/>
      <c r="BS105" s="233"/>
      <c r="BT105" s="233"/>
      <c r="BU105" s="233"/>
      <c r="BV105" s="233"/>
      <c r="BW105" s="233"/>
      <c r="BX105" s="233"/>
      <c r="BY105" s="233"/>
      <c r="BZ105" s="233"/>
      <c r="CA105" s="233"/>
      <c r="CB105" s="233"/>
      <c r="CC105" s="233"/>
      <c r="CD105" s="233"/>
      <c r="CE105" s="233"/>
      <c r="CF105" s="233"/>
      <c r="CG105" s="233"/>
      <c r="CH105" s="233"/>
      <c r="CI105" s="233"/>
      <c r="CJ105" s="233"/>
      <c r="CK105" s="233"/>
      <c r="CL105" s="233"/>
      <c r="CM105" s="233"/>
      <c r="CN105" s="233"/>
      <c r="CO105" s="233"/>
      <c r="CP105" s="233"/>
      <c r="CQ105" s="233"/>
      <c r="CR105" s="233"/>
      <c r="CS105" s="233"/>
      <c r="CT105" s="233"/>
      <c r="CU105" s="233"/>
      <c r="CV105" s="233"/>
      <c r="CW105" s="233"/>
      <c r="CX105" s="233"/>
      <c r="CY105" s="233"/>
      <c r="CZ105" s="233"/>
      <c r="DA105" s="233"/>
      <c r="DB105" s="233"/>
      <c r="DC105" s="233"/>
      <c r="DD105" s="233"/>
      <c r="DE105" s="233"/>
      <c r="DF105" s="233"/>
      <c r="DG105" s="233"/>
      <c r="DH105" s="233"/>
      <c r="DI105" s="233"/>
      <c r="DJ105" s="233"/>
      <c r="DK105" s="233"/>
      <c r="DL105" s="233"/>
      <c r="DM105" s="233"/>
      <c r="DN105" s="233"/>
      <c r="DO105" s="233"/>
      <c r="DP105" s="233"/>
      <c r="DQ105" s="233"/>
      <c r="DR105" s="233"/>
      <c r="DS105" s="233"/>
      <c r="DT105" s="233"/>
      <c r="DU105" s="233"/>
      <c r="DV105" s="233"/>
      <c r="DW105" s="233"/>
      <c r="DX105" s="233"/>
      <c r="DY105" s="233"/>
      <c r="DZ105" s="233"/>
      <c r="EA105" s="233"/>
      <c r="EB105" s="233"/>
      <c r="EC105" s="233"/>
      <c r="ED105" s="233"/>
      <c r="EE105" s="233"/>
      <c r="EF105" s="233"/>
      <c r="EG105" s="233"/>
      <c r="EH105" s="233"/>
      <c r="EI105" s="233"/>
      <c r="EJ105" s="233"/>
      <c r="EK105" s="233"/>
      <c r="EL105" s="233"/>
      <c r="EM105" s="233"/>
      <c r="EN105" s="233"/>
      <c r="EO105" s="233"/>
      <c r="EP105" s="233"/>
      <c r="EQ105" s="233"/>
      <c r="ER105" s="233"/>
      <c r="ES105" s="233"/>
      <c r="ET105" s="233"/>
      <c r="EU105" s="233"/>
      <c r="EV105" s="233"/>
      <c r="EW105" s="233"/>
      <c r="EX105" s="233"/>
      <c r="EY105" s="233"/>
      <c r="EZ105" s="233"/>
      <c r="FA105" s="233"/>
      <c r="FB105" s="233"/>
      <c r="FC105" s="233"/>
      <c r="FD105" s="233"/>
      <c r="FE105" s="233"/>
      <c r="FF105" s="233"/>
      <c r="FG105" s="233"/>
      <c r="FH105" s="233"/>
      <c r="FI105" s="233"/>
      <c r="FJ105" s="233"/>
      <c r="FK105" s="233"/>
      <c r="FL105" s="233"/>
      <c r="FM105" s="233"/>
      <c r="FN105" s="233"/>
      <c r="FO105" s="233"/>
      <c r="FP105" s="233"/>
      <c r="FQ105" s="233"/>
      <c r="FR105" s="233"/>
      <c r="FS105" s="233"/>
      <c r="FT105" s="233"/>
      <c r="FU105" s="233"/>
      <c r="FV105" s="233"/>
      <c r="FW105" s="233"/>
      <c r="FX105" s="233"/>
      <c r="FY105" s="233"/>
      <c r="FZ105" s="233"/>
      <c r="GA105" s="233"/>
      <c r="GB105" s="233"/>
      <c r="GC105" s="233"/>
      <c r="GD105" s="233"/>
      <c r="GE105" s="233"/>
      <c r="GF105" s="233"/>
      <c r="GG105" s="233"/>
      <c r="GH105" s="233"/>
      <c r="GI105" s="233"/>
      <c r="GJ105" s="233"/>
      <c r="GK105" s="233"/>
      <c r="GL105" s="233"/>
      <c r="GM105" s="233"/>
      <c r="GN105" s="233"/>
      <c r="GO105" s="233"/>
      <c r="GP105" s="233"/>
      <c r="GQ105" s="233"/>
      <c r="GR105" s="233"/>
      <c r="GS105" s="233"/>
      <c r="GT105" s="233"/>
      <c r="GU105" s="233"/>
      <c r="GV105" s="233"/>
      <c r="GW105" s="233"/>
      <c r="GX105" s="233"/>
      <c r="GY105" s="233"/>
      <c r="GZ105" s="233"/>
      <c r="HA105" s="233"/>
      <c r="HB105" s="233"/>
      <c r="HC105" s="233"/>
      <c r="HD105" s="233"/>
      <c r="HE105" s="233"/>
      <c r="HF105" s="233"/>
      <c r="HG105" s="233"/>
      <c r="HH105" s="233"/>
      <c r="HI105" s="233"/>
      <c r="HJ105" s="233"/>
      <c r="HK105" s="233"/>
      <c r="HL105" s="233"/>
      <c r="HM105" s="233"/>
      <c r="HN105" s="233"/>
      <c r="HO105" s="233"/>
      <c r="HP105" s="233"/>
      <c r="HQ105" s="233"/>
      <c r="HR105" s="233"/>
      <c r="HS105" s="233"/>
      <c r="HT105" s="233"/>
      <c r="HU105" s="233"/>
      <c r="HV105" s="233"/>
      <c r="HW105" s="233"/>
      <c r="HX105" s="233"/>
      <c r="HY105" s="233"/>
      <c r="HZ105" s="233"/>
      <c r="IA105" s="233"/>
      <c r="IB105" s="233"/>
      <c r="IC105" s="233"/>
      <c r="ID105" s="233"/>
      <c r="IE105" s="233"/>
      <c r="IF105" s="233"/>
      <c r="IG105" s="233"/>
      <c r="IH105" s="233"/>
      <c r="II105" s="233"/>
      <c r="IJ105" s="233"/>
      <c r="IK105" s="233"/>
      <c r="IL105" s="233"/>
      <c r="IM105" s="233"/>
      <c r="IN105" s="233"/>
      <c r="IO105" s="233"/>
      <c r="IP105" s="233"/>
      <c r="IQ105" s="233"/>
      <c r="IR105" s="233"/>
      <c r="IS105" s="233"/>
      <c r="IT105" s="233"/>
      <c r="IU105" s="233"/>
      <c r="IV105" s="233"/>
      <c r="IW105" s="233"/>
    </row>
    <row r="106" spans="1:257" s="85" customFormat="1" ht="20.100000000000001" customHeight="1">
      <c r="A106" s="570" t="s">
        <v>635</v>
      </c>
      <c r="B106" s="335" t="s">
        <v>350</v>
      </c>
      <c r="C106" s="402" t="s">
        <v>938</v>
      </c>
      <c r="D106" s="333" t="s">
        <v>129</v>
      </c>
      <c r="E106" s="346">
        <v>7500</v>
      </c>
      <c r="F106" s="359">
        <v>43</v>
      </c>
      <c r="G106" s="409">
        <f>F106*E106/1000</f>
        <v>322.5</v>
      </c>
      <c r="H106" s="502" t="s">
        <v>884</v>
      </c>
      <c r="I106" s="334" t="s">
        <v>302</v>
      </c>
      <c r="J106" s="407"/>
      <c r="K106" s="532"/>
      <c r="L106" s="233"/>
      <c r="M106" s="233"/>
      <c r="N106" s="233"/>
      <c r="O106" s="233"/>
      <c r="P106" s="233"/>
      <c r="Q106" s="233"/>
      <c r="R106" s="233"/>
      <c r="S106" s="233"/>
      <c r="T106" s="233"/>
      <c r="U106" s="233"/>
      <c r="V106" s="233"/>
      <c r="W106" s="233"/>
      <c r="X106" s="233"/>
      <c r="Y106" s="233"/>
      <c r="Z106" s="233"/>
      <c r="AA106" s="233"/>
      <c r="AB106" s="233"/>
      <c r="AC106" s="233"/>
      <c r="AD106" s="233"/>
      <c r="AE106" s="233"/>
      <c r="AF106" s="233"/>
      <c r="AG106" s="233"/>
      <c r="AH106" s="233"/>
      <c r="AI106" s="233"/>
      <c r="AJ106" s="233"/>
      <c r="AK106" s="233"/>
      <c r="AL106" s="233"/>
      <c r="AM106" s="233"/>
      <c r="AN106" s="233"/>
      <c r="AO106" s="233"/>
      <c r="AP106" s="233"/>
      <c r="AQ106" s="233"/>
      <c r="AR106" s="233"/>
      <c r="AS106" s="233"/>
      <c r="AT106" s="233"/>
      <c r="AU106" s="233"/>
      <c r="AV106" s="233"/>
      <c r="AW106" s="233"/>
      <c r="AX106" s="233"/>
      <c r="AY106" s="233"/>
      <c r="AZ106" s="233"/>
      <c r="BA106" s="233"/>
      <c r="BB106" s="233"/>
      <c r="BC106" s="233"/>
      <c r="BD106" s="233"/>
      <c r="BE106" s="233"/>
      <c r="BF106" s="233"/>
      <c r="BG106" s="233"/>
      <c r="BH106" s="233"/>
      <c r="BI106" s="233"/>
      <c r="BJ106" s="233"/>
      <c r="BK106" s="233"/>
      <c r="BL106" s="233"/>
      <c r="BM106" s="233"/>
      <c r="BN106" s="233"/>
      <c r="BO106" s="233"/>
      <c r="BP106" s="233"/>
      <c r="BQ106" s="233"/>
      <c r="BR106" s="233"/>
      <c r="BS106" s="233"/>
      <c r="BT106" s="233"/>
      <c r="BU106" s="233"/>
      <c r="BV106" s="233"/>
      <c r="BW106" s="233"/>
      <c r="BX106" s="233"/>
      <c r="BY106" s="233"/>
      <c r="BZ106" s="233"/>
      <c r="CA106" s="233"/>
      <c r="CB106" s="233"/>
      <c r="CC106" s="233"/>
      <c r="CD106" s="233"/>
      <c r="CE106" s="233"/>
      <c r="CF106" s="233"/>
      <c r="CG106" s="233"/>
      <c r="CH106" s="233"/>
      <c r="CI106" s="233"/>
      <c r="CJ106" s="233"/>
      <c r="CK106" s="233"/>
      <c r="CL106" s="233"/>
      <c r="CM106" s="233"/>
      <c r="CN106" s="233"/>
      <c r="CO106" s="233"/>
      <c r="CP106" s="233"/>
      <c r="CQ106" s="233"/>
      <c r="CR106" s="233"/>
      <c r="CS106" s="233"/>
      <c r="CT106" s="233"/>
      <c r="CU106" s="233"/>
      <c r="CV106" s="233"/>
      <c r="CW106" s="233"/>
      <c r="CX106" s="233"/>
      <c r="CY106" s="233"/>
      <c r="CZ106" s="233"/>
      <c r="DA106" s="233"/>
      <c r="DB106" s="233"/>
      <c r="DC106" s="233"/>
      <c r="DD106" s="233"/>
      <c r="DE106" s="233"/>
      <c r="DF106" s="233"/>
      <c r="DG106" s="233"/>
      <c r="DH106" s="233"/>
      <c r="DI106" s="233"/>
      <c r="DJ106" s="233"/>
      <c r="DK106" s="233"/>
      <c r="DL106" s="233"/>
      <c r="DM106" s="233"/>
      <c r="DN106" s="233"/>
      <c r="DO106" s="233"/>
      <c r="DP106" s="233"/>
      <c r="DQ106" s="233"/>
      <c r="DR106" s="233"/>
      <c r="DS106" s="233"/>
      <c r="DT106" s="233"/>
      <c r="DU106" s="233"/>
      <c r="DV106" s="233"/>
      <c r="DW106" s="233"/>
      <c r="DX106" s="233"/>
      <c r="DY106" s="233"/>
      <c r="DZ106" s="233"/>
      <c r="EA106" s="233"/>
      <c r="EB106" s="233"/>
      <c r="EC106" s="233"/>
      <c r="ED106" s="233"/>
      <c r="EE106" s="233"/>
      <c r="EF106" s="233"/>
      <c r="EG106" s="233"/>
      <c r="EH106" s="233"/>
      <c r="EI106" s="233"/>
      <c r="EJ106" s="233"/>
      <c r="EK106" s="233"/>
      <c r="EL106" s="233"/>
      <c r="EM106" s="233"/>
      <c r="EN106" s="233"/>
      <c r="EO106" s="233"/>
      <c r="EP106" s="233"/>
      <c r="EQ106" s="233"/>
      <c r="ER106" s="233"/>
      <c r="ES106" s="233"/>
      <c r="ET106" s="233"/>
      <c r="EU106" s="233"/>
      <c r="EV106" s="233"/>
      <c r="EW106" s="233"/>
      <c r="EX106" s="233"/>
      <c r="EY106" s="233"/>
      <c r="EZ106" s="233"/>
      <c r="FA106" s="233"/>
      <c r="FB106" s="233"/>
      <c r="FC106" s="233"/>
      <c r="FD106" s="233"/>
      <c r="FE106" s="233"/>
      <c r="FF106" s="233"/>
      <c r="FG106" s="233"/>
      <c r="FH106" s="233"/>
      <c r="FI106" s="233"/>
      <c r="FJ106" s="233"/>
      <c r="FK106" s="233"/>
      <c r="FL106" s="233"/>
      <c r="FM106" s="233"/>
      <c r="FN106" s="233"/>
      <c r="FO106" s="233"/>
      <c r="FP106" s="233"/>
      <c r="FQ106" s="233"/>
      <c r="FR106" s="233"/>
      <c r="FS106" s="233"/>
      <c r="FT106" s="233"/>
      <c r="FU106" s="233"/>
      <c r="FV106" s="233"/>
      <c r="FW106" s="233"/>
      <c r="FX106" s="233"/>
      <c r="FY106" s="233"/>
      <c r="FZ106" s="233"/>
      <c r="GA106" s="233"/>
      <c r="GB106" s="233"/>
      <c r="GC106" s="233"/>
      <c r="GD106" s="233"/>
      <c r="GE106" s="233"/>
      <c r="GF106" s="233"/>
      <c r="GG106" s="233"/>
      <c r="GH106" s="233"/>
      <c r="GI106" s="233"/>
      <c r="GJ106" s="233"/>
      <c r="GK106" s="233"/>
      <c r="GL106" s="233"/>
      <c r="GM106" s="233"/>
      <c r="GN106" s="233"/>
      <c r="GO106" s="233"/>
      <c r="GP106" s="233"/>
      <c r="GQ106" s="233"/>
      <c r="GR106" s="233"/>
      <c r="GS106" s="233"/>
      <c r="GT106" s="233"/>
      <c r="GU106" s="233"/>
      <c r="GV106" s="233"/>
      <c r="GW106" s="233"/>
      <c r="GX106" s="233"/>
      <c r="GY106" s="233"/>
      <c r="GZ106" s="233"/>
      <c r="HA106" s="233"/>
      <c r="HB106" s="233"/>
      <c r="HC106" s="233"/>
      <c r="HD106" s="233"/>
      <c r="HE106" s="233"/>
      <c r="HF106" s="233"/>
      <c r="HG106" s="233"/>
      <c r="HH106" s="233"/>
      <c r="HI106" s="233"/>
      <c r="HJ106" s="233"/>
      <c r="HK106" s="233"/>
      <c r="HL106" s="233"/>
      <c r="HM106" s="233"/>
      <c r="HN106" s="233"/>
      <c r="HO106" s="233"/>
      <c r="HP106" s="233"/>
      <c r="HQ106" s="233"/>
      <c r="HR106" s="233"/>
      <c r="HS106" s="233"/>
      <c r="HT106" s="233"/>
      <c r="HU106" s="233"/>
      <c r="HV106" s="233"/>
      <c r="HW106" s="233"/>
      <c r="HX106" s="233"/>
      <c r="HY106" s="233"/>
      <c r="HZ106" s="233"/>
      <c r="IA106" s="233"/>
      <c r="IB106" s="233"/>
      <c r="IC106" s="233"/>
      <c r="ID106" s="233"/>
      <c r="IE106" s="233"/>
      <c r="IF106" s="233"/>
      <c r="IG106" s="233"/>
      <c r="IH106" s="233"/>
      <c r="II106" s="233"/>
      <c r="IJ106" s="233"/>
      <c r="IK106" s="233"/>
      <c r="IL106" s="233"/>
      <c r="IM106" s="233"/>
      <c r="IN106" s="233"/>
      <c r="IO106" s="233"/>
      <c r="IP106" s="233"/>
      <c r="IQ106" s="233"/>
      <c r="IR106" s="233"/>
      <c r="IS106" s="233"/>
      <c r="IT106" s="233"/>
      <c r="IU106" s="233"/>
      <c r="IV106" s="233"/>
      <c r="IW106" s="233"/>
    </row>
    <row r="107" spans="1:257" s="85" customFormat="1" ht="20.100000000000001" customHeight="1">
      <c r="A107" s="570" t="s">
        <v>851</v>
      </c>
      <c r="B107" s="121" t="s">
        <v>350</v>
      </c>
      <c r="C107" s="402" t="s">
        <v>938</v>
      </c>
      <c r="D107" s="221" t="s">
        <v>129</v>
      </c>
      <c r="E107" s="323">
        <v>9000</v>
      </c>
      <c r="F107" s="322">
        <v>25</v>
      </c>
      <c r="G107" s="409">
        <f>E107*F107/1000</f>
        <v>225</v>
      </c>
      <c r="H107" s="502" t="s">
        <v>884</v>
      </c>
      <c r="I107" s="235" t="s">
        <v>7</v>
      </c>
      <c r="J107" s="232"/>
      <c r="K107" s="233"/>
      <c r="L107" s="233"/>
      <c r="M107" s="233"/>
      <c r="N107" s="233"/>
      <c r="O107" s="233"/>
      <c r="P107" s="233"/>
      <c r="Q107" s="233"/>
      <c r="R107" s="233"/>
      <c r="S107" s="233"/>
      <c r="T107" s="233"/>
      <c r="U107" s="233"/>
      <c r="V107" s="233"/>
      <c r="W107" s="233"/>
      <c r="X107" s="233"/>
      <c r="Y107" s="233"/>
      <c r="Z107" s="233"/>
      <c r="AA107" s="233"/>
      <c r="AB107" s="233"/>
      <c r="AC107" s="233"/>
      <c r="AD107" s="233"/>
      <c r="AE107" s="233"/>
      <c r="AF107" s="233"/>
      <c r="AG107" s="233"/>
      <c r="AH107" s="233"/>
      <c r="AI107" s="233"/>
      <c r="AJ107" s="233"/>
      <c r="AK107" s="233"/>
      <c r="AL107" s="233"/>
      <c r="AM107" s="233"/>
      <c r="AN107" s="233"/>
      <c r="AO107" s="233"/>
      <c r="AP107" s="233"/>
      <c r="AQ107" s="233"/>
      <c r="AR107" s="233"/>
      <c r="AS107" s="233"/>
      <c r="AT107" s="233"/>
      <c r="AU107" s="233"/>
      <c r="AV107" s="233"/>
      <c r="AW107" s="233"/>
      <c r="AX107" s="233"/>
      <c r="AY107" s="233"/>
      <c r="AZ107" s="233"/>
      <c r="BA107" s="233"/>
      <c r="BB107" s="233"/>
      <c r="BC107" s="233"/>
      <c r="BD107" s="233"/>
      <c r="BE107" s="233"/>
      <c r="BF107" s="233"/>
      <c r="BG107" s="233"/>
      <c r="BH107" s="233"/>
      <c r="BI107" s="233"/>
      <c r="BJ107" s="233"/>
      <c r="BK107" s="233"/>
      <c r="BL107" s="233"/>
      <c r="BM107" s="233"/>
      <c r="BN107" s="233"/>
      <c r="BO107" s="233"/>
      <c r="BP107" s="233"/>
      <c r="BQ107" s="233"/>
      <c r="BR107" s="233"/>
      <c r="BS107" s="233"/>
      <c r="BT107" s="233"/>
      <c r="BU107" s="233"/>
      <c r="BV107" s="233"/>
      <c r="BW107" s="233"/>
      <c r="BX107" s="233"/>
      <c r="BY107" s="233"/>
      <c r="BZ107" s="233"/>
      <c r="CA107" s="233"/>
      <c r="CB107" s="233"/>
      <c r="CC107" s="233"/>
      <c r="CD107" s="233"/>
      <c r="CE107" s="233"/>
      <c r="CF107" s="233"/>
      <c r="CG107" s="233"/>
      <c r="CH107" s="233"/>
      <c r="CI107" s="233"/>
      <c r="CJ107" s="233"/>
      <c r="CK107" s="233"/>
      <c r="CL107" s="233"/>
      <c r="CM107" s="233"/>
      <c r="CN107" s="233"/>
      <c r="CO107" s="233"/>
      <c r="CP107" s="233"/>
      <c r="CQ107" s="233"/>
      <c r="CR107" s="233"/>
      <c r="CS107" s="233"/>
      <c r="CT107" s="233"/>
      <c r="CU107" s="233"/>
      <c r="CV107" s="233"/>
      <c r="CW107" s="233"/>
      <c r="CX107" s="233"/>
      <c r="CY107" s="233"/>
      <c r="CZ107" s="233"/>
      <c r="DA107" s="233"/>
      <c r="DB107" s="233"/>
      <c r="DC107" s="233"/>
      <c r="DD107" s="233"/>
      <c r="DE107" s="233"/>
      <c r="DF107" s="233"/>
      <c r="DG107" s="233"/>
      <c r="DH107" s="233"/>
      <c r="DI107" s="233"/>
      <c r="DJ107" s="233"/>
      <c r="DK107" s="233"/>
      <c r="DL107" s="233"/>
      <c r="DM107" s="233"/>
      <c r="DN107" s="233"/>
      <c r="DO107" s="233"/>
      <c r="DP107" s="233"/>
      <c r="DQ107" s="233"/>
      <c r="DR107" s="233"/>
      <c r="DS107" s="233"/>
      <c r="DT107" s="233"/>
      <c r="DU107" s="233"/>
      <c r="DV107" s="233"/>
      <c r="DW107" s="233"/>
      <c r="DX107" s="233"/>
      <c r="DY107" s="233"/>
      <c r="DZ107" s="233"/>
      <c r="EA107" s="233"/>
      <c r="EB107" s="233"/>
      <c r="EC107" s="233"/>
      <c r="ED107" s="233"/>
      <c r="EE107" s="233"/>
      <c r="EF107" s="233"/>
      <c r="EG107" s="233"/>
      <c r="EH107" s="233"/>
      <c r="EI107" s="233"/>
      <c r="EJ107" s="233"/>
      <c r="EK107" s="233"/>
      <c r="EL107" s="233"/>
      <c r="EM107" s="233"/>
      <c r="EN107" s="233"/>
      <c r="EO107" s="233"/>
      <c r="EP107" s="233"/>
      <c r="EQ107" s="233"/>
      <c r="ER107" s="233"/>
      <c r="ES107" s="233"/>
      <c r="ET107" s="233"/>
      <c r="EU107" s="233"/>
      <c r="EV107" s="233"/>
      <c r="EW107" s="233"/>
      <c r="EX107" s="233"/>
      <c r="EY107" s="233"/>
      <c r="EZ107" s="233"/>
      <c r="FA107" s="233"/>
      <c r="FB107" s="233"/>
      <c r="FC107" s="233"/>
      <c r="FD107" s="233"/>
      <c r="FE107" s="233"/>
      <c r="FF107" s="233"/>
      <c r="FG107" s="233"/>
      <c r="FH107" s="233"/>
      <c r="FI107" s="233"/>
      <c r="FJ107" s="233"/>
      <c r="FK107" s="233"/>
      <c r="FL107" s="233"/>
      <c r="FM107" s="233"/>
      <c r="FN107" s="233"/>
      <c r="FO107" s="233"/>
      <c r="FP107" s="233"/>
      <c r="FQ107" s="233"/>
      <c r="FR107" s="233"/>
      <c r="FS107" s="233"/>
      <c r="FT107" s="233"/>
      <c r="FU107" s="233"/>
      <c r="FV107" s="233"/>
      <c r="FW107" s="233"/>
      <c r="FX107" s="233"/>
      <c r="FY107" s="233"/>
      <c r="FZ107" s="233"/>
      <c r="GA107" s="233"/>
      <c r="GB107" s="233"/>
      <c r="GC107" s="233"/>
      <c r="GD107" s="233"/>
      <c r="GE107" s="233"/>
      <c r="GF107" s="233"/>
      <c r="GG107" s="233"/>
      <c r="GH107" s="233"/>
      <c r="GI107" s="233"/>
      <c r="GJ107" s="233"/>
      <c r="GK107" s="233"/>
      <c r="GL107" s="233"/>
      <c r="GM107" s="233"/>
      <c r="GN107" s="233"/>
      <c r="GO107" s="233"/>
      <c r="GP107" s="233"/>
      <c r="GQ107" s="233"/>
      <c r="GR107" s="233"/>
      <c r="GS107" s="233"/>
      <c r="GT107" s="233"/>
      <c r="GU107" s="233"/>
      <c r="GV107" s="233"/>
      <c r="GW107" s="233"/>
      <c r="GX107" s="233"/>
      <c r="GY107" s="233"/>
      <c r="GZ107" s="233"/>
      <c r="HA107" s="233"/>
      <c r="HB107" s="233"/>
      <c r="HC107" s="233"/>
      <c r="HD107" s="233"/>
      <c r="HE107" s="233"/>
      <c r="HF107" s="233"/>
      <c r="HG107" s="233"/>
      <c r="HH107" s="233"/>
      <c r="HI107" s="233"/>
      <c r="HJ107" s="233"/>
      <c r="HK107" s="233"/>
      <c r="HL107" s="233"/>
      <c r="HM107" s="233"/>
      <c r="HN107" s="233"/>
      <c r="HO107" s="233"/>
      <c r="HP107" s="233"/>
      <c r="HQ107" s="233"/>
      <c r="HR107" s="233"/>
      <c r="HS107" s="233"/>
      <c r="HT107" s="233"/>
      <c r="HU107" s="233"/>
      <c r="HV107" s="233"/>
      <c r="HW107" s="233"/>
      <c r="HX107" s="233"/>
      <c r="HY107" s="233"/>
      <c r="HZ107" s="233"/>
      <c r="IA107" s="233"/>
      <c r="IB107" s="233"/>
      <c r="IC107" s="233"/>
      <c r="ID107" s="233"/>
      <c r="IE107" s="233"/>
      <c r="IF107" s="233"/>
      <c r="IG107" s="233"/>
      <c r="IH107" s="233"/>
      <c r="II107" s="233"/>
      <c r="IJ107" s="233"/>
      <c r="IK107" s="233"/>
      <c r="IL107" s="233"/>
      <c r="IM107" s="233"/>
      <c r="IN107" s="233"/>
      <c r="IO107" s="233"/>
      <c r="IP107" s="233"/>
      <c r="IQ107" s="233"/>
      <c r="IR107" s="233"/>
      <c r="IS107" s="233"/>
      <c r="IT107" s="233"/>
      <c r="IU107" s="233"/>
      <c r="IV107" s="233"/>
      <c r="IW107" s="233"/>
    </row>
    <row r="108" spans="1:257" s="85" customFormat="1" ht="20.100000000000001" customHeight="1">
      <c r="A108" s="570" t="s">
        <v>726</v>
      </c>
      <c r="B108" s="121" t="s">
        <v>350</v>
      </c>
      <c r="C108" s="402" t="s">
        <v>938</v>
      </c>
      <c r="D108" s="221" t="s">
        <v>129</v>
      </c>
      <c r="E108" s="320">
        <v>7000</v>
      </c>
      <c r="F108" s="331">
        <v>500</v>
      </c>
      <c r="G108" s="409">
        <f>E108*F108/1000</f>
        <v>3500</v>
      </c>
      <c r="H108" s="502" t="s">
        <v>884</v>
      </c>
      <c r="I108" s="235" t="s">
        <v>7</v>
      </c>
      <c r="J108" s="232"/>
      <c r="K108" s="233"/>
      <c r="L108" s="233"/>
      <c r="M108" s="233"/>
      <c r="N108" s="233"/>
      <c r="O108" s="233"/>
      <c r="P108" s="233"/>
      <c r="Q108" s="233"/>
      <c r="R108" s="233"/>
      <c r="S108" s="233"/>
      <c r="T108" s="233"/>
      <c r="U108" s="233"/>
      <c r="V108" s="233"/>
      <c r="W108" s="233"/>
      <c r="X108" s="233"/>
      <c r="Y108" s="233"/>
      <c r="Z108" s="233"/>
      <c r="AA108" s="233"/>
      <c r="AB108" s="233"/>
      <c r="AC108" s="233"/>
      <c r="AD108" s="233"/>
      <c r="AE108" s="233"/>
      <c r="AF108" s="233"/>
      <c r="AG108" s="233"/>
      <c r="AH108" s="233"/>
      <c r="AI108" s="233"/>
      <c r="AJ108" s="233"/>
      <c r="AK108" s="233"/>
      <c r="AL108" s="233"/>
      <c r="AM108" s="233"/>
      <c r="AN108" s="233"/>
      <c r="AO108" s="233"/>
      <c r="AP108" s="233"/>
      <c r="AQ108" s="233"/>
      <c r="AR108" s="233"/>
      <c r="AS108" s="233"/>
      <c r="AT108" s="233"/>
      <c r="AU108" s="233"/>
      <c r="AV108" s="233"/>
      <c r="AW108" s="233"/>
      <c r="AX108" s="233"/>
      <c r="AY108" s="233"/>
      <c r="AZ108" s="233"/>
      <c r="BA108" s="233"/>
      <c r="BB108" s="233"/>
      <c r="BC108" s="233"/>
      <c r="BD108" s="233"/>
      <c r="BE108" s="233"/>
      <c r="BF108" s="233"/>
      <c r="BG108" s="233"/>
      <c r="BH108" s="233"/>
      <c r="BI108" s="233"/>
      <c r="BJ108" s="233"/>
      <c r="BK108" s="233"/>
      <c r="BL108" s="233"/>
      <c r="BM108" s="233"/>
      <c r="BN108" s="233"/>
      <c r="BO108" s="233"/>
      <c r="BP108" s="233"/>
      <c r="BQ108" s="233"/>
      <c r="BR108" s="233"/>
      <c r="BS108" s="233"/>
      <c r="BT108" s="233"/>
      <c r="BU108" s="233"/>
      <c r="BV108" s="233"/>
      <c r="BW108" s="233"/>
      <c r="BX108" s="233"/>
      <c r="BY108" s="233"/>
      <c r="BZ108" s="233"/>
      <c r="CA108" s="233"/>
      <c r="CB108" s="233"/>
      <c r="CC108" s="233"/>
      <c r="CD108" s="233"/>
      <c r="CE108" s="233"/>
      <c r="CF108" s="233"/>
      <c r="CG108" s="233"/>
      <c r="CH108" s="233"/>
      <c r="CI108" s="233"/>
      <c r="CJ108" s="233"/>
      <c r="CK108" s="233"/>
      <c r="CL108" s="233"/>
      <c r="CM108" s="233"/>
      <c r="CN108" s="233"/>
      <c r="CO108" s="233"/>
      <c r="CP108" s="233"/>
      <c r="CQ108" s="233"/>
      <c r="CR108" s="233"/>
      <c r="CS108" s="233"/>
      <c r="CT108" s="233"/>
      <c r="CU108" s="233"/>
      <c r="CV108" s="233"/>
      <c r="CW108" s="233"/>
      <c r="CX108" s="233"/>
      <c r="CY108" s="233"/>
      <c r="CZ108" s="233"/>
      <c r="DA108" s="233"/>
      <c r="DB108" s="233"/>
      <c r="DC108" s="233"/>
      <c r="DD108" s="233"/>
      <c r="DE108" s="233"/>
      <c r="DF108" s="233"/>
      <c r="DG108" s="233"/>
      <c r="DH108" s="233"/>
      <c r="DI108" s="233"/>
      <c r="DJ108" s="233"/>
      <c r="DK108" s="233"/>
      <c r="DL108" s="233"/>
      <c r="DM108" s="233"/>
      <c r="DN108" s="233"/>
      <c r="DO108" s="233"/>
      <c r="DP108" s="233"/>
      <c r="DQ108" s="233"/>
      <c r="DR108" s="233"/>
      <c r="DS108" s="233"/>
      <c r="DT108" s="233"/>
      <c r="DU108" s="233"/>
      <c r="DV108" s="233"/>
      <c r="DW108" s="233"/>
      <c r="DX108" s="233"/>
      <c r="DY108" s="233"/>
      <c r="DZ108" s="233"/>
      <c r="EA108" s="233"/>
      <c r="EB108" s="233"/>
      <c r="EC108" s="233"/>
      <c r="ED108" s="233"/>
      <c r="EE108" s="233"/>
      <c r="EF108" s="233"/>
      <c r="EG108" s="233"/>
      <c r="EH108" s="233"/>
      <c r="EI108" s="233"/>
      <c r="EJ108" s="233"/>
      <c r="EK108" s="233"/>
      <c r="EL108" s="233"/>
      <c r="EM108" s="233"/>
      <c r="EN108" s="233"/>
      <c r="EO108" s="233"/>
      <c r="EP108" s="233"/>
      <c r="EQ108" s="233"/>
      <c r="ER108" s="233"/>
      <c r="ES108" s="233"/>
      <c r="ET108" s="233"/>
      <c r="EU108" s="233"/>
      <c r="EV108" s="233"/>
      <c r="EW108" s="233"/>
      <c r="EX108" s="233"/>
      <c r="EY108" s="233"/>
      <c r="EZ108" s="233"/>
      <c r="FA108" s="233"/>
      <c r="FB108" s="233"/>
      <c r="FC108" s="233"/>
      <c r="FD108" s="233"/>
      <c r="FE108" s="233"/>
      <c r="FF108" s="233"/>
      <c r="FG108" s="233"/>
      <c r="FH108" s="233"/>
      <c r="FI108" s="233"/>
      <c r="FJ108" s="233"/>
      <c r="FK108" s="233"/>
      <c r="FL108" s="233"/>
      <c r="FM108" s="233"/>
      <c r="FN108" s="233"/>
      <c r="FO108" s="233"/>
      <c r="FP108" s="233"/>
      <c r="FQ108" s="233"/>
      <c r="FR108" s="233"/>
      <c r="FS108" s="233"/>
      <c r="FT108" s="233"/>
      <c r="FU108" s="233"/>
      <c r="FV108" s="233"/>
      <c r="FW108" s="233"/>
      <c r="FX108" s="233"/>
      <c r="FY108" s="233"/>
      <c r="FZ108" s="233"/>
      <c r="GA108" s="233"/>
      <c r="GB108" s="233"/>
      <c r="GC108" s="233"/>
      <c r="GD108" s="233"/>
      <c r="GE108" s="233"/>
      <c r="GF108" s="233"/>
      <c r="GG108" s="233"/>
      <c r="GH108" s="233"/>
      <c r="GI108" s="233"/>
      <c r="GJ108" s="233"/>
      <c r="GK108" s="233"/>
      <c r="GL108" s="233"/>
      <c r="GM108" s="233"/>
      <c r="GN108" s="233"/>
      <c r="GO108" s="233"/>
      <c r="GP108" s="233"/>
      <c r="GQ108" s="233"/>
      <c r="GR108" s="233"/>
      <c r="GS108" s="233"/>
      <c r="GT108" s="233"/>
      <c r="GU108" s="233"/>
      <c r="GV108" s="233"/>
      <c r="GW108" s="233"/>
      <c r="GX108" s="233"/>
      <c r="GY108" s="233"/>
      <c r="GZ108" s="233"/>
      <c r="HA108" s="233"/>
      <c r="HB108" s="233"/>
      <c r="HC108" s="233"/>
      <c r="HD108" s="233"/>
      <c r="HE108" s="233"/>
      <c r="HF108" s="233"/>
      <c r="HG108" s="233"/>
      <c r="HH108" s="233"/>
      <c r="HI108" s="233"/>
      <c r="HJ108" s="233"/>
      <c r="HK108" s="233"/>
      <c r="HL108" s="233"/>
      <c r="HM108" s="233"/>
      <c r="HN108" s="233"/>
      <c r="HO108" s="233"/>
      <c r="HP108" s="233"/>
      <c r="HQ108" s="233"/>
      <c r="HR108" s="233"/>
      <c r="HS108" s="233"/>
      <c r="HT108" s="233"/>
      <c r="HU108" s="233"/>
      <c r="HV108" s="233"/>
      <c r="HW108" s="233"/>
      <c r="HX108" s="233"/>
      <c r="HY108" s="233"/>
      <c r="HZ108" s="233"/>
      <c r="IA108" s="233"/>
      <c r="IB108" s="233"/>
      <c r="IC108" s="233"/>
      <c r="ID108" s="233"/>
      <c r="IE108" s="233"/>
      <c r="IF108" s="233"/>
      <c r="IG108" s="233"/>
      <c r="IH108" s="233"/>
      <c r="II108" s="233"/>
      <c r="IJ108" s="233"/>
      <c r="IK108" s="233"/>
      <c r="IL108" s="233"/>
      <c r="IM108" s="233"/>
      <c r="IN108" s="233"/>
      <c r="IO108" s="233"/>
      <c r="IP108" s="233"/>
      <c r="IQ108" s="233"/>
      <c r="IR108" s="233"/>
      <c r="IS108" s="233"/>
      <c r="IT108" s="233"/>
      <c r="IU108" s="233"/>
      <c r="IV108" s="233"/>
      <c r="IW108" s="233"/>
    </row>
    <row r="109" spans="1:257" s="85" customFormat="1" ht="20.100000000000001" customHeight="1">
      <c r="A109" s="570" t="s">
        <v>762</v>
      </c>
      <c r="B109" s="121" t="s">
        <v>350</v>
      </c>
      <c r="C109" s="402" t="s">
        <v>938</v>
      </c>
      <c r="D109" s="221" t="s">
        <v>129</v>
      </c>
      <c r="E109" s="320">
        <v>7000</v>
      </c>
      <c r="F109" s="322">
        <v>15</v>
      </c>
      <c r="G109" s="409">
        <f>E109*F109/1000</f>
        <v>105</v>
      </c>
      <c r="H109" s="502" t="s">
        <v>884</v>
      </c>
      <c r="I109" s="235" t="s">
        <v>7</v>
      </c>
      <c r="J109" s="232"/>
      <c r="K109" s="233"/>
      <c r="L109" s="233"/>
      <c r="M109" s="233"/>
      <c r="N109" s="233"/>
      <c r="O109" s="233"/>
      <c r="P109" s="233"/>
      <c r="Q109" s="233"/>
      <c r="R109" s="233"/>
      <c r="S109" s="233"/>
      <c r="T109" s="233"/>
      <c r="U109" s="233"/>
      <c r="V109" s="233"/>
      <c r="W109" s="233"/>
      <c r="X109" s="233"/>
      <c r="Y109" s="233"/>
      <c r="Z109" s="233"/>
      <c r="AA109" s="233"/>
      <c r="AB109" s="233"/>
      <c r="AC109" s="233"/>
      <c r="AD109" s="233"/>
      <c r="AE109" s="233"/>
      <c r="AF109" s="233"/>
      <c r="AG109" s="233"/>
      <c r="AH109" s="233"/>
      <c r="AI109" s="233"/>
      <c r="AJ109" s="233"/>
      <c r="AK109" s="233"/>
      <c r="AL109" s="233"/>
      <c r="AM109" s="233"/>
      <c r="AN109" s="233"/>
      <c r="AO109" s="233"/>
      <c r="AP109" s="233"/>
      <c r="AQ109" s="233"/>
      <c r="AR109" s="233"/>
      <c r="AS109" s="233"/>
      <c r="AT109" s="233"/>
      <c r="AU109" s="233"/>
      <c r="AV109" s="233"/>
      <c r="AW109" s="233"/>
      <c r="AX109" s="233"/>
      <c r="AY109" s="233"/>
      <c r="AZ109" s="233"/>
      <c r="BA109" s="233"/>
      <c r="BB109" s="233"/>
      <c r="BC109" s="233"/>
      <c r="BD109" s="233"/>
      <c r="BE109" s="233"/>
      <c r="BF109" s="233"/>
      <c r="BG109" s="233"/>
      <c r="BH109" s="233"/>
      <c r="BI109" s="233"/>
      <c r="BJ109" s="233"/>
      <c r="BK109" s="233"/>
      <c r="BL109" s="233"/>
      <c r="BM109" s="233"/>
      <c r="BN109" s="233"/>
      <c r="BO109" s="233"/>
      <c r="BP109" s="233"/>
      <c r="BQ109" s="233"/>
      <c r="BR109" s="233"/>
      <c r="BS109" s="233"/>
      <c r="BT109" s="233"/>
      <c r="BU109" s="233"/>
      <c r="BV109" s="233"/>
      <c r="BW109" s="233"/>
      <c r="BX109" s="233"/>
      <c r="BY109" s="233"/>
      <c r="BZ109" s="233"/>
      <c r="CA109" s="233"/>
      <c r="CB109" s="233"/>
      <c r="CC109" s="233"/>
      <c r="CD109" s="233"/>
      <c r="CE109" s="233"/>
      <c r="CF109" s="233"/>
      <c r="CG109" s="233"/>
      <c r="CH109" s="233"/>
      <c r="CI109" s="233"/>
      <c r="CJ109" s="233"/>
      <c r="CK109" s="233"/>
      <c r="CL109" s="233"/>
      <c r="CM109" s="233"/>
      <c r="CN109" s="233"/>
      <c r="CO109" s="233"/>
      <c r="CP109" s="233"/>
      <c r="CQ109" s="233"/>
      <c r="CR109" s="233"/>
      <c r="CS109" s="233"/>
      <c r="CT109" s="233"/>
      <c r="CU109" s="233"/>
      <c r="CV109" s="233"/>
      <c r="CW109" s="233"/>
      <c r="CX109" s="233"/>
      <c r="CY109" s="233"/>
      <c r="CZ109" s="233"/>
      <c r="DA109" s="233"/>
      <c r="DB109" s="233"/>
      <c r="DC109" s="233"/>
      <c r="DD109" s="233"/>
      <c r="DE109" s="233"/>
      <c r="DF109" s="233"/>
      <c r="DG109" s="233"/>
      <c r="DH109" s="233"/>
      <c r="DI109" s="233"/>
      <c r="DJ109" s="233"/>
      <c r="DK109" s="233"/>
      <c r="DL109" s="233"/>
      <c r="DM109" s="233"/>
      <c r="DN109" s="233"/>
      <c r="DO109" s="233"/>
      <c r="DP109" s="233"/>
      <c r="DQ109" s="233"/>
      <c r="DR109" s="233"/>
      <c r="DS109" s="233"/>
      <c r="DT109" s="233"/>
      <c r="DU109" s="233"/>
      <c r="DV109" s="233"/>
      <c r="DW109" s="233"/>
      <c r="DX109" s="233"/>
      <c r="DY109" s="233"/>
      <c r="DZ109" s="233"/>
      <c r="EA109" s="233"/>
      <c r="EB109" s="233"/>
      <c r="EC109" s="233"/>
      <c r="ED109" s="233"/>
      <c r="EE109" s="233"/>
      <c r="EF109" s="233"/>
      <c r="EG109" s="233"/>
      <c r="EH109" s="233"/>
      <c r="EI109" s="233"/>
      <c r="EJ109" s="233"/>
      <c r="EK109" s="233"/>
      <c r="EL109" s="233"/>
      <c r="EM109" s="233"/>
      <c r="EN109" s="233"/>
      <c r="EO109" s="233"/>
      <c r="EP109" s="233"/>
      <c r="EQ109" s="233"/>
      <c r="ER109" s="233"/>
      <c r="ES109" s="233"/>
      <c r="ET109" s="233"/>
      <c r="EU109" s="233"/>
      <c r="EV109" s="233"/>
      <c r="EW109" s="233"/>
      <c r="EX109" s="233"/>
      <c r="EY109" s="233"/>
      <c r="EZ109" s="233"/>
      <c r="FA109" s="233"/>
      <c r="FB109" s="233"/>
      <c r="FC109" s="233"/>
      <c r="FD109" s="233"/>
      <c r="FE109" s="233"/>
      <c r="FF109" s="233"/>
      <c r="FG109" s="233"/>
      <c r="FH109" s="233"/>
      <c r="FI109" s="233"/>
      <c r="FJ109" s="233"/>
      <c r="FK109" s="233"/>
      <c r="FL109" s="233"/>
      <c r="FM109" s="233"/>
      <c r="FN109" s="233"/>
      <c r="FO109" s="233"/>
      <c r="FP109" s="233"/>
      <c r="FQ109" s="233"/>
      <c r="FR109" s="233"/>
      <c r="FS109" s="233"/>
      <c r="FT109" s="233"/>
      <c r="FU109" s="233"/>
      <c r="FV109" s="233"/>
      <c r="FW109" s="233"/>
      <c r="FX109" s="233"/>
      <c r="FY109" s="233"/>
      <c r="FZ109" s="233"/>
      <c r="GA109" s="233"/>
      <c r="GB109" s="233"/>
      <c r="GC109" s="233"/>
      <c r="GD109" s="233"/>
      <c r="GE109" s="233"/>
      <c r="GF109" s="233"/>
      <c r="GG109" s="233"/>
      <c r="GH109" s="233"/>
      <c r="GI109" s="233"/>
      <c r="GJ109" s="233"/>
      <c r="GK109" s="233"/>
      <c r="GL109" s="233"/>
      <c r="GM109" s="233"/>
      <c r="GN109" s="233"/>
      <c r="GO109" s="233"/>
      <c r="GP109" s="233"/>
      <c r="GQ109" s="233"/>
      <c r="GR109" s="233"/>
      <c r="GS109" s="233"/>
      <c r="GT109" s="233"/>
      <c r="GU109" s="233"/>
      <c r="GV109" s="233"/>
      <c r="GW109" s="233"/>
      <c r="GX109" s="233"/>
      <c r="GY109" s="233"/>
      <c r="GZ109" s="233"/>
      <c r="HA109" s="233"/>
      <c r="HB109" s="233"/>
      <c r="HC109" s="233"/>
      <c r="HD109" s="233"/>
      <c r="HE109" s="233"/>
      <c r="HF109" s="233"/>
      <c r="HG109" s="233"/>
      <c r="HH109" s="233"/>
      <c r="HI109" s="233"/>
      <c r="HJ109" s="233"/>
      <c r="HK109" s="233"/>
      <c r="HL109" s="233"/>
      <c r="HM109" s="233"/>
      <c r="HN109" s="233"/>
      <c r="HO109" s="233"/>
      <c r="HP109" s="233"/>
      <c r="HQ109" s="233"/>
      <c r="HR109" s="233"/>
      <c r="HS109" s="233"/>
      <c r="HT109" s="233"/>
      <c r="HU109" s="233"/>
      <c r="HV109" s="233"/>
      <c r="HW109" s="233"/>
      <c r="HX109" s="233"/>
      <c r="HY109" s="233"/>
      <c r="HZ109" s="233"/>
      <c r="IA109" s="233"/>
      <c r="IB109" s="233"/>
      <c r="IC109" s="233"/>
      <c r="ID109" s="233"/>
      <c r="IE109" s="233"/>
      <c r="IF109" s="233"/>
      <c r="IG109" s="233"/>
      <c r="IH109" s="233"/>
      <c r="II109" s="233"/>
      <c r="IJ109" s="233"/>
      <c r="IK109" s="233"/>
      <c r="IL109" s="233"/>
      <c r="IM109" s="233"/>
      <c r="IN109" s="233"/>
      <c r="IO109" s="233"/>
      <c r="IP109" s="233"/>
      <c r="IQ109" s="233"/>
      <c r="IR109" s="233"/>
      <c r="IS109" s="233"/>
      <c r="IT109" s="233"/>
      <c r="IU109" s="233"/>
      <c r="IV109" s="233"/>
      <c r="IW109" s="233"/>
    </row>
    <row r="110" spans="1:257" s="332" customFormat="1" ht="20.100000000000001" customHeight="1">
      <c r="A110" s="570" t="s">
        <v>763</v>
      </c>
      <c r="B110" s="121" t="s">
        <v>350</v>
      </c>
      <c r="C110" s="402" t="s">
        <v>938</v>
      </c>
      <c r="D110" s="221" t="s">
        <v>129</v>
      </c>
      <c r="E110" s="320">
        <v>7000</v>
      </c>
      <c r="F110" s="331">
        <v>15</v>
      </c>
      <c r="G110" s="409">
        <f>E110*F110/1000</f>
        <v>105</v>
      </c>
      <c r="H110" s="502" t="s">
        <v>884</v>
      </c>
      <c r="I110" s="235" t="s">
        <v>7</v>
      </c>
      <c r="J110" s="232"/>
      <c r="K110" s="233"/>
      <c r="L110" s="233"/>
      <c r="M110" s="233"/>
      <c r="N110" s="233"/>
      <c r="O110" s="233"/>
      <c r="P110" s="233"/>
      <c r="Q110" s="233"/>
      <c r="R110" s="233"/>
      <c r="S110" s="233"/>
      <c r="T110" s="233"/>
      <c r="U110" s="233"/>
      <c r="V110" s="233"/>
      <c r="W110" s="233"/>
      <c r="X110" s="233"/>
      <c r="Y110" s="233"/>
      <c r="Z110" s="233"/>
      <c r="AA110" s="233"/>
      <c r="AB110" s="233"/>
      <c r="AC110" s="233"/>
      <c r="AD110" s="233"/>
      <c r="AE110" s="233"/>
      <c r="AF110" s="233"/>
      <c r="AG110" s="233"/>
      <c r="AH110" s="233"/>
      <c r="AI110" s="233"/>
      <c r="AJ110" s="233"/>
      <c r="AK110" s="233"/>
      <c r="AL110" s="233"/>
      <c r="AM110" s="233"/>
      <c r="AN110" s="233"/>
      <c r="AO110" s="233"/>
      <c r="AP110" s="233"/>
      <c r="AQ110" s="233"/>
      <c r="AR110" s="233"/>
      <c r="AS110" s="233"/>
      <c r="AT110" s="233"/>
      <c r="AU110" s="233"/>
      <c r="AV110" s="233"/>
      <c r="AW110" s="233"/>
      <c r="AX110" s="233"/>
      <c r="AY110" s="233"/>
      <c r="AZ110" s="233"/>
      <c r="BA110" s="233"/>
      <c r="BB110" s="233"/>
      <c r="BC110" s="233"/>
      <c r="BD110" s="233"/>
      <c r="BE110" s="233"/>
      <c r="BF110" s="233"/>
      <c r="BG110" s="233"/>
      <c r="BH110" s="233"/>
      <c r="BI110" s="233"/>
      <c r="BJ110" s="233"/>
      <c r="BK110" s="233"/>
      <c r="BL110" s="233"/>
      <c r="BM110" s="233"/>
      <c r="BN110" s="233"/>
      <c r="BO110" s="233"/>
      <c r="BP110" s="233"/>
      <c r="BQ110" s="233"/>
      <c r="BR110" s="233"/>
      <c r="BS110" s="233"/>
      <c r="BT110" s="233"/>
      <c r="BU110" s="233"/>
      <c r="BV110" s="233"/>
      <c r="BW110" s="233"/>
      <c r="BX110" s="233"/>
      <c r="BY110" s="233"/>
      <c r="BZ110" s="233"/>
      <c r="CA110" s="233"/>
      <c r="CB110" s="233"/>
      <c r="CC110" s="233"/>
      <c r="CD110" s="233"/>
      <c r="CE110" s="233"/>
      <c r="CF110" s="233"/>
      <c r="CG110" s="233"/>
      <c r="CH110" s="233"/>
      <c r="CI110" s="233"/>
      <c r="CJ110" s="233"/>
      <c r="CK110" s="233"/>
      <c r="CL110" s="233"/>
      <c r="CM110" s="233"/>
      <c r="CN110" s="233"/>
      <c r="CO110" s="233"/>
      <c r="CP110" s="233"/>
      <c r="CQ110" s="233"/>
      <c r="CR110" s="233"/>
      <c r="CS110" s="233"/>
      <c r="CT110" s="233"/>
      <c r="CU110" s="233"/>
      <c r="CV110" s="233"/>
      <c r="CW110" s="233"/>
      <c r="CX110" s="233"/>
      <c r="CY110" s="233"/>
      <c r="CZ110" s="233"/>
      <c r="DA110" s="233"/>
      <c r="DB110" s="233"/>
      <c r="DC110" s="233"/>
      <c r="DD110" s="233"/>
      <c r="DE110" s="233"/>
      <c r="DF110" s="233"/>
      <c r="DG110" s="233"/>
      <c r="DH110" s="233"/>
      <c r="DI110" s="233"/>
      <c r="DJ110" s="233"/>
      <c r="DK110" s="233"/>
      <c r="DL110" s="233"/>
      <c r="DM110" s="233"/>
      <c r="DN110" s="233"/>
      <c r="DO110" s="233"/>
      <c r="DP110" s="233"/>
      <c r="DQ110" s="233"/>
      <c r="DR110" s="233"/>
      <c r="DS110" s="233"/>
      <c r="DT110" s="233"/>
      <c r="DU110" s="233"/>
      <c r="DV110" s="233"/>
      <c r="DW110" s="233"/>
      <c r="DX110" s="233"/>
      <c r="DY110" s="233"/>
      <c r="DZ110" s="233"/>
      <c r="EA110" s="233"/>
      <c r="EB110" s="233"/>
      <c r="EC110" s="233"/>
      <c r="ED110" s="233"/>
      <c r="EE110" s="233"/>
      <c r="EF110" s="233"/>
      <c r="EG110" s="233"/>
      <c r="EH110" s="233"/>
      <c r="EI110" s="233"/>
      <c r="EJ110" s="233"/>
      <c r="EK110" s="233"/>
      <c r="EL110" s="233"/>
      <c r="EM110" s="233"/>
      <c r="EN110" s="233"/>
      <c r="EO110" s="233"/>
      <c r="EP110" s="233"/>
      <c r="EQ110" s="233"/>
      <c r="ER110" s="233"/>
      <c r="ES110" s="233"/>
      <c r="ET110" s="233"/>
      <c r="EU110" s="233"/>
      <c r="EV110" s="233"/>
      <c r="EW110" s="233"/>
      <c r="EX110" s="233"/>
      <c r="EY110" s="233"/>
      <c r="EZ110" s="233"/>
      <c r="FA110" s="233"/>
      <c r="FB110" s="233"/>
      <c r="FC110" s="233"/>
      <c r="FD110" s="233"/>
      <c r="FE110" s="233"/>
      <c r="FF110" s="233"/>
      <c r="FG110" s="233"/>
      <c r="FH110" s="233"/>
      <c r="FI110" s="233"/>
      <c r="FJ110" s="233"/>
      <c r="FK110" s="233"/>
      <c r="FL110" s="233"/>
      <c r="FM110" s="233"/>
      <c r="FN110" s="233"/>
      <c r="FO110" s="233"/>
      <c r="FP110" s="233"/>
      <c r="FQ110" s="233"/>
      <c r="FR110" s="233"/>
      <c r="FS110" s="233"/>
      <c r="FT110" s="233"/>
      <c r="FU110" s="233"/>
      <c r="FV110" s="233"/>
      <c r="FW110" s="233"/>
      <c r="FX110" s="233"/>
      <c r="FY110" s="233"/>
      <c r="FZ110" s="233"/>
      <c r="GA110" s="233"/>
      <c r="GB110" s="233"/>
      <c r="GC110" s="233"/>
      <c r="GD110" s="233"/>
      <c r="GE110" s="233"/>
      <c r="GF110" s="233"/>
      <c r="GG110" s="233"/>
      <c r="GH110" s="233"/>
      <c r="GI110" s="233"/>
      <c r="GJ110" s="233"/>
      <c r="GK110" s="233"/>
      <c r="GL110" s="233"/>
      <c r="GM110" s="233"/>
      <c r="GN110" s="233"/>
      <c r="GO110" s="233"/>
      <c r="GP110" s="233"/>
      <c r="GQ110" s="233"/>
      <c r="GR110" s="233"/>
      <c r="GS110" s="233"/>
      <c r="GT110" s="233"/>
      <c r="GU110" s="233"/>
      <c r="GV110" s="233"/>
      <c r="GW110" s="233"/>
      <c r="GX110" s="233"/>
      <c r="GY110" s="233"/>
      <c r="GZ110" s="233"/>
      <c r="HA110" s="233"/>
      <c r="HB110" s="233"/>
      <c r="HC110" s="233"/>
      <c r="HD110" s="233"/>
      <c r="HE110" s="233"/>
      <c r="HF110" s="233"/>
      <c r="HG110" s="233"/>
      <c r="HH110" s="233"/>
      <c r="HI110" s="233"/>
      <c r="HJ110" s="233"/>
      <c r="HK110" s="233"/>
      <c r="HL110" s="233"/>
      <c r="HM110" s="233"/>
      <c r="HN110" s="233"/>
      <c r="HO110" s="233"/>
      <c r="HP110" s="233"/>
      <c r="HQ110" s="233"/>
      <c r="HR110" s="233"/>
      <c r="HS110" s="233"/>
      <c r="HT110" s="233"/>
      <c r="HU110" s="233"/>
      <c r="HV110" s="233"/>
      <c r="HW110" s="233"/>
      <c r="HX110" s="233"/>
      <c r="HY110" s="233"/>
      <c r="HZ110" s="233"/>
      <c r="IA110" s="233"/>
      <c r="IB110" s="233"/>
      <c r="IC110" s="233"/>
      <c r="ID110" s="233"/>
      <c r="IE110" s="233"/>
      <c r="IF110" s="233"/>
      <c r="IG110" s="233"/>
      <c r="IH110" s="233"/>
      <c r="II110" s="233"/>
      <c r="IJ110" s="233"/>
      <c r="IK110" s="233"/>
      <c r="IL110" s="233"/>
      <c r="IM110" s="233"/>
      <c r="IN110" s="233"/>
      <c r="IO110" s="233"/>
      <c r="IP110" s="233"/>
      <c r="IQ110" s="233"/>
      <c r="IR110" s="233"/>
      <c r="IS110" s="233"/>
      <c r="IT110" s="233"/>
      <c r="IU110" s="233"/>
      <c r="IV110" s="233"/>
      <c r="IW110" s="233"/>
    </row>
    <row r="111" spans="1:257" s="83" customFormat="1" ht="20.100000000000001" customHeight="1">
      <c r="A111" s="567" t="s">
        <v>383</v>
      </c>
      <c r="B111" s="335" t="s">
        <v>392</v>
      </c>
      <c r="C111" s="402" t="s">
        <v>938</v>
      </c>
      <c r="D111" s="333" t="s">
        <v>129</v>
      </c>
      <c r="E111" s="346">
        <v>50</v>
      </c>
      <c r="F111" s="359">
        <v>300</v>
      </c>
      <c r="G111" s="409">
        <f>F111*E111/1000</f>
        <v>15</v>
      </c>
      <c r="H111" s="502" t="s">
        <v>884</v>
      </c>
      <c r="I111" s="334" t="s">
        <v>302</v>
      </c>
      <c r="J111" s="233"/>
      <c r="K111" s="233"/>
      <c r="L111" s="233"/>
      <c r="M111" s="233"/>
      <c r="N111" s="233"/>
      <c r="O111" s="233"/>
      <c r="P111" s="233"/>
      <c r="Q111" s="233"/>
      <c r="R111" s="233"/>
      <c r="S111" s="233"/>
      <c r="T111" s="233"/>
      <c r="U111" s="233"/>
      <c r="V111" s="233"/>
      <c r="W111" s="233"/>
      <c r="X111" s="233"/>
      <c r="Y111" s="233"/>
      <c r="Z111" s="233"/>
      <c r="AA111" s="233"/>
      <c r="AB111" s="233"/>
      <c r="AC111" s="233"/>
      <c r="AD111" s="233"/>
      <c r="AE111" s="233"/>
      <c r="AF111" s="233"/>
      <c r="AG111" s="233"/>
      <c r="AH111" s="233"/>
      <c r="AI111" s="233"/>
      <c r="AJ111" s="233"/>
      <c r="AK111" s="233"/>
      <c r="AL111" s="233"/>
      <c r="AM111" s="233"/>
      <c r="AN111" s="233"/>
      <c r="AO111" s="233"/>
      <c r="AP111" s="233"/>
      <c r="AQ111" s="233"/>
      <c r="AR111" s="233"/>
      <c r="AS111" s="233"/>
      <c r="AT111" s="233"/>
      <c r="AU111" s="233"/>
      <c r="AV111" s="233"/>
      <c r="AW111" s="233"/>
      <c r="AX111" s="233"/>
      <c r="AY111" s="233"/>
      <c r="AZ111" s="233"/>
      <c r="BA111" s="233"/>
      <c r="BB111" s="233"/>
      <c r="BC111" s="233"/>
      <c r="BD111" s="233"/>
      <c r="BE111" s="233"/>
      <c r="BF111" s="233"/>
      <c r="BG111" s="233"/>
      <c r="BH111" s="233"/>
      <c r="BI111" s="233"/>
      <c r="BJ111" s="233"/>
      <c r="BK111" s="233"/>
      <c r="BL111" s="233"/>
      <c r="BM111" s="233"/>
      <c r="BN111" s="233"/>
      <c r="BO111" s="233"/>
      <c r="BP111" s="233"/>
      <c r="BQ111" s="233"/>
      <c r="BR111" s="233"/>
      <c r="BS111" s="233"/>
      <c r="BT111" s="233"/>
      <c r="BU111" s="233"/>
      <c r="BV111" s="233"/>
      <c r="BW111" s="233"/>
      <c r="BX111" s="233"/>
      <c r="BY111" s="233"/>
      <c r="BZ111" s="233"/>
      <c r="CA111" s="233"/>
      <c r="CB111" s="233"/>
      <c r="CC111" s="233"/>
      <c r="CD111" s="233"/>
      <c r="CE111" s="233"/>
      <c r="CF111" s="233"/>
      <c r="CG111" s="233"/>
      <c r="CH111" s="233"/>
      <c r="CI111" s="233"/>
      <c r="CJ111" s="233"/>
      <c r="CK111" s="233"/>
      <c r="CL111" s="233"/>
      <c r="CM111" s="233"/>
      <c r="CN111" s="233"/>
      <c r="CO111" s="233"/>
      <c r="CP111" s="233"/>
      <c r="CQ111" s="233"/>
      <c r="CR111" s="233"/>
      <c r="CS111" s="233"/>
      <c r="CT111" s="233"/>
      <c r="CU111" s="233"/>
      <c r="CV111" s="233"/>
      <c r="CW111" s="233"/>
      <c r="CX111" s="233"/>
      <c r="CY111" s="233"/>
      <c r="CZ111" s="233"/>
      <c r="DA111" s="233"/>
      <c r="DB111" s="233"/>
      <c r="DC111" s="233"/>
      <c r="DD111" s="233"/>
      <c r="DE111" s="233"/>
      <c r="DF111" s="233"/>
      <c r="DG111" s="233"/>
      <c r="DH111" s="233"/>
      <c r="DI111" s="233"/>
      <c r="DJ111" s="233"/>
      <c r="DK111" s="233"/>
      <c r="DL111" s="233"/>
      <c r="DM111" s="233"/>
      <c r="DN111" s="233"/>
      <c r="DO111" s="233"/>
      <c r="DP111" s="233"/>
      <c r="DQ111" s="233"/>
      <c r="DR111" s="233"/>
      <c r="DS111" s="233"/>
      <c r="DT111" s="233"/>
      <c r="DU111" s="233"/>
      <c r="DV111" s="233"/>
      <c r="DW111" s="233"/>
      <c r="DX111" s="233"/>
      <c r="DY111" s="233"/>
      <c r="DZ111" s="233"/>
      <c r="EA111" s="233"/>
      <c r="EB111" s="233"/>
      <c r="EC111" s="233"/>
      <c r="ED111" s="233"/>
      <c r="EE111" s="233"/>
      <c r="EF111" s="233"/>
      <c r="EG111" s="233"/>
      <c r="EH111" s="233"/>
      <c r="EI111" s="233"/>
      <c r="EJ111" s="233"/>
      <c r="EK111" s="233"/>
      <c r="EL111" s="233"/>
      <c r="EM111" s="233"/>
      <c r="EN111" s="233"/>
      <c r="EO111" s="233"/>
      <c r="EP111" s="233"/>
      <c r="EQ111" s="233"/>
      <c r="ER111" s="233"/>
      <c r="ES111" s="233"/>
      <c r="ET111" s="233"/>
      <c r="EU111" s="233"/>
      <c r="EV111" s="233"/>
      <c r="EW111" s="233"/>
      <c r="EX111" s="233"/>
      <c r="EY111" s="233"/>
      <c r="EZ111" s="233"/>
      <c r="FA111" s="233"/>
      <c r="FB111" s="233"/>
      <c r="FC111" s="233"/>
      <c r="FD111" s="233"/>
      <c r="FE111" s="233"/>
      <c r="FF111" s="233"/>
      <c r="FG111" s="233"/>
      <c r="FH111" s="233"/>
      <c r="FI111" s="233"/>
      <c r="FJ111" s="233"/>
      <c r="FK111" s="233"/>
      <c r="FL111" s="233"/>
      <c r="FM111" s="233"/>
      <c r="FN111" s="233"/>
      <c r="FO111" s="233"/>
      <c r="FP111" s="233"/>
      <c r="FQ111" s="233"/>
      <c r="FR111" s="233"/>
      <c r="FS111" s="233"/>
      <c r="FT111" s="233"/>
      <c r="FU111" s="233"/>
      <c r="FV111" s="233"/>
      <c r="FW111" s="233"/>
      <c r="FX111" s="233"/>
      <c r="FY111" s="233"/>
      <c r="FZ111" s="233"/>
      <c r="GA111" s="233"/>
      <c r="GB111" s="233"/>
      <c r="GC111" s="233"/>
      <c r="GD111" s="233"/>
      <c r="GE111" s="233"/>
      <c r="GF111" s="233"/>
      <c r="GG111" s="233"/>
      <c r="GH111" s="233"/>
      <c r="GI111" s="233"/>
      <c r="GJ111" s="233"/>
      <c r="GK111" s="233"/>
      <c r="GL111" s="233"/>
      <c r="GM111" s="233"/>
      <c r="GN111" s="233"/>
      <c r="GO111" s="233"/>
      <c r="GP111" s="233"/>
      <c r="GQ111" s="233"/>
      <c r="GR111" s="233"/>
      <c r="GS111" s="233"/>
      <c r="GT111" s="233"/>
      <c r="GU111" s="233"/>
      <c r="GV111" s="233"/>
      <c r="GW111" s="233"/>
      <c r="GX111" s="233"/>
      <c r="GY111" s="233"/>
      <c r="GZ111" s="233"/>
      <c r="HA111" s="233"/>
      <c r="HB111" s="233"/>
      <c r="HC111" s="233"/>
      <c r="HD111" s="233"/>
      <c r="HE111" s="233"/>
      <c r="HF111" s="233"/>
      <c r="HG111" s="233"/>
      <c r="HH111" s="233"/>
      <c r="HI111" s="233"/>
      <c r="HJ111" s="233"/>
      <c r="HK111" s="233"/>
      <c r="HL111" s="233"/>
      <c r="HM111" s="233"/>
      <c r="HN111" s="233"/>
      <c r="HO111" s="233"/>
      <c r="HP111" s="233"/>
      <c r="HQ111" s="233"/>
      <c r="HR111" s="233"/>
      <c r="HS111" s="233"/>
      <c r="HT111" s="233"/>
      <c r="HU111" s="233"/>
      <c r="HV111" s="233"/>
      <c r="HW111" s="233"/>
      <c r="HX111" s="233"/>
      <c r="HY111" s="233"/>
      <c r="HZ111" s="233"/>
      <c r="IA111" s="233"/>
      <c r="IB111" s="233"/>
      <c r="IC111" s="233"/>
      <c r="ID111" s="233"/>
      <c r="IE111" s="233"/>
      <c r="IF111" s="233"/>
      <c r="IG111" s="233"/>
      <c r="IH111" s="233"/>
      <c r="II111" s="233"/>
      <c r="IJ111" s="233"/>
      <c r="IK111" s="233"/>
      <c r="IL111" s="233"/>
      <c r="IM111" s="233"/>
      <c r="IN111" s="233"/>
      <c r="IO111" s="233"/>
      <c r="IP111" s="233"/>
      <c r="IQ111" s="233"/>
      <c r="IR111" s="233"/>
      <c r="IS111" s="233"/>
      <c r="IT111" s="233"/>
      <c r="IU111" s="233"/>
      <c r="IV111" s="233"/>
      <c r="IW111" s="233"/>
    </row>
    <row r="112" spans="1:257" s="85" customFormat="1" ht="20.100000000000001" customHeight="1">
      <c r="A112" s="570" t="s">
        <v>323</v>
      </c>
      <c r="B112" s="117" t="s">
        <v>351</v>
      </c>
      <c r="C112" s="402" t="s">
        <v>938</v>
      </c>
      <c r="D112" s="221" t="s">
        <v>353</v>
      </c>
      <c r="E112" s="320">
        <v>7000</v>
      </c>
      <c r="F112" s="322">
        <v>500</v>
      </c>
      <c r="G112" s="409">
        <f>E112*F112/1000</f>
        <v>3500</v>
      </c>
      <c r="H112" s="502" t="s">
        <v>884</v>
      </c>
      <c r="I112" s="235" t="s">
        <v>7</v>
      </c>
      <c r="J112" s="232"/>
      <c r="K112" s="233"/>
      <c r="L112" s="233"/>
      <c r="M112" s="233"/>
      <c r="N112" s="233"/>
      <c r="O112" s="233"/>
      <c r="P112" s="233"/>
      <c r="Q112" s="233"/>
      <c r="R112" s="233"/>
      <c r="S112" s="233"/>
      <c r="T112" s="233"/>
      <c r="U112" s="233"/>
      <c r="V112" s="233"/>
      <c r="W112" s="233"/>
      <c r="X112" s="233"/>
      <c r="Y112" s="233"/>
      <c r="Z112" s="233"/>
      <c r="AA112" s="233"/>
      <c r="AB112" s="233"/>
      <c r="AC112" s="233"/>
      <c r="AD112" s="233"/>
      <c r="AE112" s="233"/>
      <c r="AF112" s="233"/>
      <c r="AG112" s="233"/>
      <c r="AH112" s="233"/>
      <c r="AI112" s="233"/>
      <c r="AJ112" s="233"/>
      <c r="AK112" s="233"/>
      <c r="AL112" s="233"/>
      <c r="AM112" s="233"/>
      <c r="AN112" s="233"/>
      <c r="AO112" s="233"/>
      <c r="AP112" s="233"/>
      <c r="AQ112" s="233"/>
      <c r="AR112" s="233"/>
      <c r="AS112" s="233"/>
      <c r="AT112" s="233"/>
      <c r="AU112" s="233"/>
      <c r="AV112" s="233"/>
      <c r="AW112" s="233"/>
      <c r="AX112" s="233"/>
      <c r="AY112" s="233"/>
      <c r="AZ112" s="233"/>
      <c r="BA112" s="233"/>
      <c r="BB112" s="233"/>
      <c r="BC112" s="233"/>
      <c r="BD112" s="233"/>
      <c r="BE112" s="233"/>
      <c r="BF112" s="233"/>
      <c r="BG112" s="233"/>
      <c r="BH112" s="233"/>
      <c r="BI112" s="233"/>
      <c r="BJ112" s="233"/>
      <c r="BK112" s="233"/>
      <c r="BL112" s="233"/>
      <c r="BM112" s="233"/>
      <c r="BN112" s="233"/>
      <c r="BO112" s="233"/>
      <c r="BP112" s="233"/>
      <c r="BQ112" s="233"/>
      <c r="BR112" s="233"/>
      <c r="BS112" s="233"/>
      <c r="BT112" s="233"/>
      <c r="BU112" s="233"/>
      <c r="BV112" s="233"/>
      <c r="BW112" s="233"/>
      <c r="BX112" s="233"/>
      <c r="BY112" s="233"/>
      <c r="BZ112" s="233"/>
      <c r="CA112" s="233"/>
      <c r="CB112" s="233"/>
      <c r="CC112" s="233"/>
      <c r="CD112" s="233"/>
      <c r="CE112" s="233"/>
      <c r="CF112" s="233"/>
      <c r="CG112" s="233"/>
      <c r="CH112" s="233"/>
      <c r="CI112" s="233"/>
      <c r="CJ112" s="233"/>
      <c r="CK112" s="233"/>
      <c r="CL112" s="233"/>
      <c r="CM112" s="233"/>
      <c r="CN112" s="233"/>
      <c r="CO112" s="233"/>
      <c r="CP112" s="233"/>
      <c r="CQ112" s="233"/>
      <c r="CR112" s="233"/>
      <c r="CS112" s="233"/>
      <c r="CT112" s="233"/>
      <c r="CU112" s="233"/>
      <c r="CV112" s="233"/>
      <c r="CW112" s="233"/>
      <c r="CX112" s="233"/>
      <c r="CY112" s="233"/>
      <c r="CZ112" s="233"/>
      <c r="DA112" s="233"/>
      <c r="DB112" s="233"/>
      <c r="DC112" s="233"/>
      <c r="DD112" s="233"/>
      <c r="DE112" s="233"/>
      <c r="DF112" s="233"/>
      <c r="DG112" s="233"/>
      <c r="DH112" s="233"/>
      <c r="DI112" s="233"/>
      <c r="DJ112" s="233"/>
      <c r="DK112" s="233"/>
      <c r="DL112" s="233"/>
      <c r="DM112" s="233"/>
      <c r="DN112" s="233"/>
      <c r="DO112" s="233"/>
      <c r="DP112" s="233"/>
      <c r="DQ112" s="233"/>
      <c r="DR112" s="233"/>
      <c r="DS112" s="233"/>
      <c r="DT112" s="233"/>
      <c r="DU112" s="233"/>
      <c r="DV112" s="233"/>
      <c r="DW112" s="233"/>
      <c r="DX112" s="233"/>
      <c r="DY112" s="233"/>
      <c r="DZ112" s="233"/>
      <c r="EA112" s="233"/>
      <c r="EB112" s="233"/>
      <c r="EC112" s="233"/>
      <c r="ED112" s="233"/>
      <c r="EE112" s="233"/>
      <c r="EF112" s="233"/>
      <c r="EG112" s="233"/>
      <c r="EH112" s="233"/>
      <c r="EI112" s="233"/>
      <c r="EJ112" s="233"/>
      <c r="EK112" s="233"/>
      <c r="EL112" s="233"/>
      <c r="EM112" s="233"/>
      <c r="EN112" s="233"/>
      <c r="EO112" s="233"/>
      <c r="EP112" s="233"/>
      <c r="EQ112" s="233"/>
      <c r="ER112" s="233"/>
      <c r="ES112" s="233"/>
      <c r="ET112" s="233"/>
      <c r="EU112" s="233"/>
      <c r="EV112" s="233"/>
      <c r="EW112" s="233"/>
      <c r="EX112" s="233"/>
      <c r="EY112" s="233"/>
      <c r="EZ112" s="233"/>
      <c r="FA112" s="233"/>
      <c r="FB112" s="233"/>
      <c r="FC112" s="233"/>
      <c r="FD112" s="233"/>
      <c r="FE112" s="233"/>
      <c r="FF112" s="233"/>
      <c r="FG112" s="233"/>
      <c r="FH112" s="233"/>
      <c r="FI112" s="233"/>
      <c r="FJ112" s="233"/>
      <c r="FK112" s="233"/>
      <c r="FL112" s="233"/>
      <c r="FM112" s="233"/>
      <c r="FN112" s="233"/>
      <c r="FO112" s="233"/>
      <c r="FP112" s="233"/>
      <c r="FQ112" s="233"/>
      <c r="FR112" s="233"/>
      <c r="FS112" s="233"/>
      <c r="FT112" s="233"/>
      <c r="FU112" s="233"/>
      <c r="FV112" s="233"/>
      <c r="FW112" s="233"/>
      <c r="FX112" s="233"/>
      <c r="FY112" s="233"/>
      <c r="FZ112" s="233"/>
      <c r="GA112" s="233"/>
      <c r="GB112" s="233"/>
      <c r="GC112" s="233"/>
      <c r="GD112" s="233"/>
      <c r="GE112" s="233"/>
      <c r="GF112" s="233"/>
      <c r="GG112" s="233"/>
      <c r="GH112" s="233"/>
      <c r="GI112" s="233"/>
      <c r="GJ112" s="233"/>
      <c r="GK112" s="233"/>
      <c r="GL112" s="233"/>
      <c r="GM112" s="233"/>
      <c r="GN112" s="233"/>
      <c r="GO112" s="233"/>
      <c r="GP112" s="233"/>
      <c r="GQ112" s="233"/>
      <c r="GR112" s="233"/>
      <c r="GS112" s="233"/>
      <c r="GT112" s="233"/>
      <c r="GU112" s="233"/>
      <c r="GV112" s="233"/>
      <c r="GW112" s="233"/>
      <c r="GX112" s="233"/>
      <c r="GY112" s="233"/>
      <c r="GZ112" s="233"/>
      <c r="HA112" s="233"/>
      <c r="HB112" s="233"/>
      <c r="HC112" s="233"/>
      <c r="HD112" s="233"/>
      <c r="HE112" s="233"/>
      <c r="HF112" s="233"/>
      <c r="HG112" s="233"/>
      <c r="HH112" s="233"/>
      <c r="HI112" s="233"/>
      <c r="HJ112" s="233"/>
      <c r="HK112" s="233"/>
      <c r="HL112" s="233"/>
      <c r="HM112" s="233"/>
      <c r="HN112" s="233"/>
      <c r="HO112" s="233"/>
      <c r="HP112" s="233"/>
      <c r="HQ112" s="233"/>
      <c r="HR112" s="233"/>
      <c r="HS112" s="233"/>
      <c r="HT112" s="233"/>
      <c r="HU112" s="233"/>
      <c r="HV112" s="233"/>
      <c r="HW112" s="233"/>
      <c r="HX112" s="233"/>
      <c r="HY112" s="233"/>
      <c r="HZ112" s="233"/>
      <c r="IA112" s="233"/>
      <c r="IB112" s="233"/>
      <c r="IC112" s="233"/>
      <c r="ID112" s="233"/>
      <c r="IE112" s="233"/>
      <c r="IF112" s="233"/>
      <c r="IG112" s="233"/>
      <c r="IH112" s="233"/>
      <c r="II112" s="233"/>
      <c r="IJ112" s="233"/>
      <c r="IK112" s="233"/>
      <c r="IL112" s="233"/>
      <c r="IM112" s="233"/>
      <c r="IN112" s="233"/>
      <c r="IO112" s="233"/>
      <c r="IP112" s="233"/>
      <c r="IQ112" s="233"/>
      <c r="IR112" s="233"/>
      <c r="IS112" s="233"/>
      <c r="IT112" s="233"/>
      <c r="IU112" s="233"/>
      <c r="IV112" s="233"/>
      <c r="IW112" s="233"/>
    </row>
    <row r="113" spans="1:257" s="85" customFormat="1" ht="20.100000000000001" customHeight="1">
      <c r="A113" s="570" t="s">
        <v>324</v>
      </c>
      <c r="B113" s="335" t="s">
        <v>351</v>
      </c>
      <c r="C113" s="402" t="s">
        <v>938</v>
      </c>
      <c r="D113" s="333" t="s">
        <v>353</v>
      </c>
      <c r="E113" s="346">
        <v>8000</v>
      </c>
      <c r="F113" s="359">
        <v>45</v>
      </c>
      <c r="G113" s="409">
        <f>F113*E113/1000</f>
        <v>360</v>
      </c>
      <c r="H113" s="502" t="s">
        <v>884</v>
      </c>
      <c r="I113" s="334" t="s">
        <v>302</v>
      </c>
      <c r="J113" s="407"/>
      <c r="K113" s="532"/>
      <c r="L113" s="233"/>
      <c r="M113" s="233"/>
      <c r="N113" s="233"/>
      <c r="O113" s="233"/>
      <c r="P113" s="233"/>
      <c r="Q113" s="233"/>
      <c r="R113" s="233"/>
      <c r="S113" s="233"/>
      <c r="T113" s="233"/>
      <c r="U113" s="233"/>
      <c r="V113" s="233"/>
      <c r="W113" s="233"/>
      <c r="X113" s="233"/>
      <c r="Y113" s="233"/>
      <c r="Z113" s="233"/>
      <c r="AA113" s="233"/>
      <c r="AB113" s="233"/>
      <c r="AC113" s="233"/>
      <c r="AD113" s="233"/>
      <c r="AE113" s="233"/>
      <c r="AF113" s="233"/>
      <c r="AG113" s="233"/>
      <c r="AH113" s="233"/>
      <c r="AI113" s="233"/>
      <c r="AJ113" s="233"/>
      <c r="AK113" s="233"/>
      <c r="AL113" s="233"/>
      <c r="AM113" s="233"/>
      <c r="AN113" s="233"/>
      <c r="AO113" s="233"/>
      <c r="AP113" s="233"/>
      <c r="AQ113" s="233"/>
      <c r="AR113" s="233"/>
      <c r="AS113" s="233"/>
      <c r="AT113" s="233"/>
      <c r="AU113" s="233"/>
      <c r="AV113" s="233"/>
      <c r="AW113" s="233"/>
      <c r="AX113" s="233"/>
      <c r="AY113" s="233"/>
      <c r="AZ113" s="233"/>
      <c r="BA113" s="233"/>
      <c r="BB113" s="233"/>
      <c r="BC113" s="233"/>
      <c r="BD113" s="233"/>
      <c r="BE113" s="233"/>
      <c r="BF113" s="233"/>
      <c r="BG113" s="233"/>
      <c r="BH113" s="233"/>
      <c r="BI113" s="233"/>
      <c r="BJ113" s="233"/>
      <c r="BK113" s="233"/>
      <c r="BL113" s="233"/>
      <c r="BM113" s="233"/>
      <c r="BN113" s="233"/>
      <c r="BO113" s="233"/>
      <c r="BP113" s="233"/>
      <c r="BQ113" s="233"/>
      <c r="BR113" s="233"/>
      <c r="BS113" s="233"/>
      <c r="BT113" s="233"/>
      <c r="BU113" s="233"/>
      <c r="BV113" s="233"/>
      <c r="BW113" s="233"/>
      <c r="BX113" s="233"/>
      <c r="BY113" s="233"/>
      <c r="BZ113" s="233"/>
      <c r="CA113" s="233"/>
      <c r="CB113" s="233"/>
      <c r="CC113" s="233"/>
      <c r="CD113" s="233"/>
      <c r="CE113" s="233"/>
      <c r="CF113" s="233"/>
      <c r="CG113" s="233"/>
      <c r="CH113" s="233"/>
      <c r="CI113" s="233"/>
      <c r="CJ113" s="233"/>
      <c r="CK113" s="233"/>
      <c r="CL113" s="233"/>
      <c r="CM113" s="233"/>
      <c r="CN113" s="233"/>
      <c r="CO113" s="233"/>
      <c r="CP113" s="233"/>
      <c r="CQ113" s="233"/>
      <c r="CR113" s="233"/>
      <c r="CS113" s="233"/>
      <c r="CT113" s="233"/>
      <c r="CU113" s="233"/>
      <c r="CV113" s="233"/>
      <c r="CW113" s="233"/>
      <c r="CX113" s="233"/>
      <c r="CY113" s="233"/>
      <c r="CZ113" s="233"/>
      <c r="DA113" s="233"/>
      <c r="DB113" s="233"/>
      <c r="DC113" s="233"/>
      <c r="DD113" s="233"/>
      <c r="DE113" s="233"/>
      <c r="DF113" s="233"/>
      <c r="DG113" s="233"/>
      <c r="DH113" s="233"/>
      <c r="DI113" s="233"/>
      <c r="DJ113" s="233"/>
      <c r="DK113" s="233"/>
      <c r="DL113" s="233"/>
      <c r="DM113" s="233"/>
      <c r="DN113" s="233"/>
      <c r="DO113" s="233"/>
      <c r="DP113" s="233"/>
      <c r="DQ113" s="233"/>
      <c r="DR113" s="233"/>
      <c r="DS113" s="233"/>
      <c r="DT113" s="233"/>
      <c r="DU113" s="233"/>
      <c r="DV113" s="233"/>
      <c r="DW113" s="233"/>
      <c r="DX113" s="233"/>
      <c r="DY113" s="233"/>
      <c r="DZ113" s="233"/>
      <c r="EA113" s="233"/>
      <c r="EB113" s="233"/>
      <c r="EC113" s="233"/>
      <c r="ED113" s="233"/>
      <c r="EE113" s="233"/>
      <c r="EF113" s="233"/>
      <c r="EG113" s="233"/>
      <c r="EH113" s="233"/>
      <c r="EI113" s="233"/>
      <c r="EJ113" s="233"/>
      <c r="EK113" s="233"/>
      <c r="EL113" s="233"/>
      <c r="EM113" s="233"/>
      <c r="EN113" s="233"/>
      <c r="EO113" s="233"/>
      <c r="EP113" s="233"/>
      <c r="EQ113" s="233"/>
      <c r="ER113" s="233"/>
      <c r="ES113" s="233"/>
      <c r="ET113" s="233"/>
      <c r="EU113" s="233"/>
      <c r="EV113" s="233"/>
      <c r="EW113" s="233"/>
      <c r="EX113" s="233"/>
      <c r="EY113" s="233"/>
      <c r="EZ113" s="233"/>
      <c r="FA113" s="233"/>
      <c r="FB113" s="233"/>
      <c r="FC113" s="233"/>
      <c r="FD113" s="233"/>
      <c r="FE113" s="233"/>
      <c r="FF113" s="233"/>
      <c r="FG113" s="233"/>
      <c r="FH113" s="233"/>
      <c r="FI113" s="233"/>
      <c r="FJ113" s="233"/>
      <c r="FK113" s="233"/>
      <c r="FL113" s="233"/>
      <c r="FM113" s="233"/>
      <c r="FN113" s="233"/>
      <c r="FO113" s="233"/>
      <c r="FP113" s="233"/>
      <c r="FQ113" s="233"/>
      <c r="FR113" s="233"/>
      <c r="FS113" s="233"/>
      <c r="FT113" s="233"/>
      <c r="FU113" s="233"/>
      <c r="FV113" s="233"/>
      <c r="FW113" s="233"/>
      <c r="FX113" s="233"/>
      <c r="FY113" s="233"/>
      <c r="FZ113" s="233"/>
      <c r="GA113" s="233"/>
      <c r="GB113" s="233"/>
      <c r="GC113" s="233"/>
      <c r="GD113" s="233"/>
      <c r="GE113" s="233"/>
      <c r="GF113" s="233"/>
      <c r="GG113" s="233"/>
      <c r="GH113" s="233"/>
      <c r="GI113" s="233"/>
      <c r="GJ113" s="233"/>
      <c r="GK113" s="233"/>
      <c r="GL113" s="233"/>
      <c r="GM113" s="233"/>
      <c r="GN113" s="233"/>
      <c r="GO113" s="233"/>
      <c r="GP113" s="233"/>
      <c r="GQ113" s="233"/>
      <c r="GR113" s="233"/>
      <c r="GS113" s="233"/>
      <c r="GT113" s="233"/>
      <c r="GU113" s="233"/>
      <c r="GV113" s="233"/>
      <c r="GW113" s="233"/>
      <c r="GX113" s="233"/>
      <c r="GY113" s="233"/>
      <c r="GZ113" s="233"/>
      <c r="HA113" s="233"/>
      <c r="HB113" s="233"/>
      <c r="HC113" s="233"/>
      <c r="HD113" s="233"/>
      <c r="HE113" s="233"/>
      <c r="HF113" s="233"/>
      <c r="HG113" s="233"/>
      <c r="HH113" s="233"/>
      <c r="HI113" s="233"/>
      <c r="HJ113" s="233"/>
      <c r="HK113" s="233"/>
      <c r="HL113" s="233"/>
      <c r="HM113" s="233"/>
      <c r="HN113" s="233"/>
      <c r="HO113" s="233"/>
      <c r="HP113" s="233"/>
      <c r="HQ113" s="233"/>
      <c r="HR113" s="233"/>
      <c r="HS113" s="233"/>
      <c r="HT113" s="233"/>
      <c r="HU113" s="233"/>
      <c r="HV113" s="233"/>
      <c r="HW113" s="233"/>
      <c r="HX113" s="233"/>
      <c r="HY113" s="233"/>
      <c r="HZ113" s="233"/>
      <c r="IA113" s="233"/>
      <c r="IB113" s="233"/>
      <c r="IC113" s="233"/>
      <c r="ID113" s="233"/>
      <c r="IE113" s="233"/>
      <c r="IF113" s="233"/>
      <c r="IG113" s="233"/>
      <c r="IH113" s="233"/>
      <c r="II113" s="233"/>
      <c r="IJ113" s="233"/>
      <c r="IK113" s="233"/>
      <c r="IL113" s="233"/>
      <c r="IM113" s="233"/>
      <c r="IN113" s="233"/>
      <c r="IO113" s="233"/>
      <c r="IP113" s="233"/>
      <c r="IQ113" s="233"/>
      <c r="IR113" s="233"/>
      <c r="IS113" s="233"/>
      <c r="IT113" s="233"/>
      <c r="IU113" s="233"/>
      <c r="IV113" s="233"/>
      <c r="IW113" s="233"/>
    </row>
    <row r="114" spans="1:257" s="85" customFormat="1" ht="20.100000000000001" customHeight="1">
      <c r="A114" s="570" t="s">
        <v>636</v>
      </c>
      <c r="B114" s="335" t="s">
        <v>351</v>
      </c>
      <c r="C114" s="402" t="s">
        <v>938</v>
      </c>
      <c r="D114" s="333" t="s">
        <v>353</v>
      </c>
      <c r="E114" s="346">
        <v>6500</v>
      </c>
      <c r="F114" s="359">
        <v>10</v>
      </c>
      <c r="G114" s="409">
        <f>F114*E114/1000</f>
        <v>65</v>
      </c>
      <c r="H114" s="502" t="s">
        <v>884</v>
      </c>
      <c r="I114" s="334" t="s">
        <v>302</v>
      </c>
      <c r="J114" s="407"/>
      <c r="K114" s="532"/>
      <c r="L114" s="233"/>
      <c r="M114" s="233"/>
      <c r="N114" s="233"/>
      <c r="O114" s="233"/>
      <c r="P114" s="233"/>
      <c r="Q114" s="233"/>
      <c r="R114" s="233"/>
      <c r="S114" s="233"/>
      <c r="T114" s="233"/>
      <c r="U114" s="233"/>
      <c r="V114" s="233"/>
      <c r="W114" s="233"/>
      <c r="X114" s="233"/>
      <c r="Y114" s="233"/>
      <c r="Z114" s="233"/>
      <c r="AA114" s="233"/>
      <c r="AB114" s="233"/>
      <c r="AC114" s="233"/>
      <c r="AD114" s="233"/>
      <c r="AE114" s="233"/>
      <c r="AF114" s="233"/>
      <c r="AG114" s="233"/>
      <c r="AH114" s="233"/>
      <c r="AI114" s="233"/>
      <c r="AJ114" s="233"/>
      <c r="AK114" s="233"/>
      <c r="AL114" s="233"/>
      <c r="AM114" s="233"/>
      <c r="AN114" s="233"/>
      <c r="AO114" s="233"/>
      <c r="AP114" s="233"/>
      <c r="AQ114" s="233"/>
      <c r="AR114" s="233"/>
      <c r="AS114" s="233"/>
      <c r="AT114" s="233"/>
      <c r="AU114" s="233"/>
      <c r="AV114" s="233"/>
      <c r="AW114" s="233"/>
      <c r="AX114" s="233"/>
      <c r="AY114" s="233"/>
      <c r="AZ114" s="233"/>
      <c r="BA114" s="233"/>
      <c r="BB114" s="233"/>
      <c r="BC114" s="233"/>
      <c r="BD114" s="233"/>
      <c r="BE114" s="233"/>
      <c r="BF114" s="233"/>
      <c r="BG114" s="233"/>
      <c r="BH114" s="233"/>
      <c r="BI114" s="233"/>
      <c r="BJ114" s="233"/>
      <c r="BK114" s="233"/>
      <c r="BL114" s="233"/>
      <c r="BM114" s="233"/>
      <c r="BN114" s="233"/>
      <c r="BO114" s="233"/>
      <c r="BP114" s="233"/>
      <c r="BQ114" s="233"/>
      <c r="BR114" s="233"/>
      <c r="BS114" s="233"/>
      <c r="BT114" s="233"/>
      <c r="BU114" s="233"/>
      <c r="BV114" s="233"/>
      <c r="BW114" s="233"/>
      <c r="BX114" s="233"/>
      <c r="BY114" s="233"/>
      <c r="BZ114" s="233"/>
      <c r="CA114" s="233"/>
      <c r="CB114" s="233"/>
      <c r="CC114" s="233"/>
      <c r="CD114" s="233"/>
      <c r="CE114" s="233"/>
      <c r="CF114" s="233"/>
      <c r="CG114" s="233"/>
      <c r="CH114" s="233"/>
      <c r="CI114" s="233"/>
      <c r="CJ114" s="233"/>
      <c r="CK114" s="233"/>
      <c r="CL114" s="233"/>
      <c r="CM114" s="233"/>
      <c r="CN114" s="233"/>
      <c r="CO114" s="233"/>
      <c r="CP114" s="233"/>
      <c r="CQ114" s="233"/>
      <c r="CR114" s="233"/>
      <c r="CS114" s="233"/>
      <c r="CT114" s="233"/>
      <c r="CU114" s="233"/>
      <c r="CV114" s="233"/>
      <c r="CW114" s="233"/>
      <c r="CX114" s="233"/>
      <c r="CY114" s="233"/>
      <c r="CZ114" s="233"/>
      <c r="DA114" s="233"/>
      <c r="DB114" s="233"/>
      <c r="DC114" s="233"/>
      <c r="DD114" s="233"/>
      <c r="DE114" s="233"/>
      <c r="DF114" s="233"/>
      <c r="DG114" s="233"/>
      <c r="DH114" s="233"/>
      <c r="DI114" s="233"/>
      <c r="DJ114" s="233"/>
      <c r="DK114" s="233"/>
      <c r="DL114" s="233"/>
      <c r="DM114" s="233"/>
      <c r="DN114" s="233"/>
      <c r="DO114" s="233"/>
      <c r="DP114" s="233"/>
      <c r="DQ114" s="233"/>
      <c r="DR114" s="233"/>
      <c r="DS114" s="233"/>
      <c r="DT114" s="233"/>
      <c r="DU114" s="233"/>
      <c r="DV114" s="233"/>
      <c r="DW114" s="233"/>
      <c r="DX114" s="233"/>
      <c r="DY114" s="233"/>
      <c r="DZ114" s="233"/>
      <c r="EA114" s="233"/>
      <c r="EB114" s="233"/>
      <c r="EC114" s="233"/>
      <c r="ED114" s="233"/>
      <c r="EE114" s="233"/>
      <c r="EF114" s="233"/>
      <c r="EG114" s="233"/>
      <c r="EH114" s="233"/>
      <c r="EI114" s="233"/>
      <c r="EJ114" s="233"/>
      <c r="EK114" s="233"/>
      <c r="EL114" s="233"/>
      <c r="EM114" s="233"/>
      <c r="EN114" s="233"/>
      <c r="EO114" s="233"/>
      <c r="EP114" s="233"/>
      <c r="EQ114" s="233"/>
      <c r="ER114" s="233"/>
      <c r="ES114" s="233"/>
      <c r="ET114" s="233"/>
      <c r="EU114" s="233"/>
      <c r="EV114" s="233"/>
      <c r="EW114" s="233"/>
      <c r="EX114" s="233"/>
      <c r="EY114" s="233"/>
      <c r="EZ114" s="233"/>
      <c r="FA114" s="233"/>
      <c r="FB114" s="233"/>
      <c r="FC114" s="233"/>
      <c r="FD114" s="233"/>
      <c r="FE114" s="233"/>
      <c r="FF114" s="233"/>
      <c r="FG114" s="233"/>
      <c r="FH114" s="233"/>
      <c r="FI114" s="233"/>
      <c r="FJ114" s="233"/>
      <c r="FK114" s="233"/>
      <c r="FL114" s="233"/>
      <c r="FM114" s="233"/>
      <c r="FN114" s="233"/>
      <c r="FO114" s="233"/>
      <c r="FP114" s="233"/>
      <c r="FQ114" s="233"/>
      <c r="FR114" s="233"/>
      <c r="FS114" s="233"/>
      <c r="FT114" s="233"/>
      <c r="FU114" s="233"/>
      <c r="FV114" s="233"/>
      <c r="FW114" s="233"/>
      <c r="FX114" s="233"/>
      <c r="FY114" s="233"/>
      <c r="FZ114" s="233"/>
      <c r="GA114" s="233"/>
      <c r="GB114" s="233"/>
      <c r="GC114" s="233"/>
      <c r="GD114" s="233"/>
      <c r="GE114" s="233"/>
      <c r="GF114" s="233"/>
      <c r="GG114" s="233"/>
      <c r="GH114" s="233"/>
      <c r="GI114" s="233"/>
      <c r="GJ114" s="233"/>
      <c r="GK114" s="233"/>
      <c r="GL114" s="233"/>
      <c r="GM114" s="233"/>
      <c r="GN114" s="233"/>
      <c r="GO114" s="233"/>
      <c r="GP114" s="233"/>
      <c r="GQ114" s="233"/>
      <c r="GR114" s="233"/>
      <c r="GS114" s="233"/>
      <c r="GT114" s="233"/>
      <c r="GU114" s="233"/>
      <c r="GV114" s="233"/>
      <c r="GW114" s="233"/>
      <c r="GX114" s="233"/>
      <c r="GY114" s="233"/>
      <c r="GZ114" s="233"/>
      <c r="HA114" s="233"/>
      <c r="HB114" s="233"/>
      <c r="HC114" s="233"/>
      <c r="HD114" s="233"/>
      <c r="HE114" s="233"/>
      <c r="HF114" s="233"/>
      <c r="HG114" s="233"/>
      <c r="HH114" s="233"/>
      <c r="HI114" s="233"/>
      <c r="HJ114" s="233"/>
      <c r="HK114" s="233"/>
      <c r="HL114" s="233"/>
      <c r="HM114" s="233"/>
      <c r="HN114" s="233"/>
      <c r="HO114" s="233"/>
      <c r="HP114" s="233"/>
      <c r="HQ114" s="233"/>
      <c r="HR114" s="233"/>
      <c r="HS114" s="233"/>
      <c r="HT114" s="233"/>
      <c r="HU114" s="233"/>
      <c r="HV114" s="233"/>
      <c r="HW114" s="233"/>
      <c r="HX114" s="233"/>
      <c r="HY114" s="233"/>
      <c r="HZ114" s="233"/>
      <c r="IA114" s="233"/>
      <c r="IB114" s="233"/>
      <c r="IC114" s="233"/>
      <c r="ID114" s="233"/>
      <c r="IE114" s="233"/>
      <c r="IF114" s="233"/>
      <c r="IG114" s="233"/>
      <c r="IH114" s="233"/>
      <c r="II114" s="233"/>
      <c r="IJ114" s="233"/>
      <c r="IK114" s="233"/>
      <c r="IL114" s="233"/>
      <c r="IM114" s="233"/>
      <c r="IN114" s="233"/>
      <c r="IO114" s="233"/>
      <c r="IP114" s="233"/>
      <c r="IQ114" s="233"/>
      <c r="IR114" s="233"/>
      <c r="IS114" s="233"/>
      <c r="IT114" s="233"/>
      <c r="IU114" s="233"/>
      <c r="IV114" s="233"/>
      <c r="IW114" s="233"/>
    </row>
    <row r="115" spans="1:257" s="332" customFormat="1">
      <c r="A115" s="570" t="s">
        <v>852</v>
      </c>
      <c r="B115" s="117" t="s">
        <v>351</v>
      </c>
      <c r="C115" s="402" t="s">
        <v>938</v>
      </c>
      <c r="D115" s="221" t="s">
        <v>353</v>
      </c>
      <c r="E115" s="320">
        <v>6000</v>
      </c>
      <c r="F115" s="331">
        <v>15</v>
      </c>
      <c r="G115" s="409">
        <f>E115*F115/1000</f>
        <v>90</v>
      </c>
      <c r="H115" s="502" t="s">
        <v>884</v>
      </c>
      <c r="I115" s="235" t="s">
        <v>7</v>
      </c>
      <c r="J115" s="232"/>
      <c r="K115" s="233"/>
      <c r="L115" s="233"/>
      <c r="M115" s="233"/>
      <c r="N115" s="233"/>
      <c r="O115" s="233"/>
      <c r="P115" s="233"/>
      <c r="Q115" s="233"/>
      <c r="R115" s="233"/>
      <c r="S115" s="233"/>
      <c r="T115" s="233"/>
      <c r="U115" s="233"/>
      <c r="V115" s="233"/>
      <c r="W115" s="233"/>
      <c r="X115" s="233"/>
      <c r="Y115" s="233"/>
      <c r="Z115" s="233"/>
      <c r="AA115" s="233"/>
      <c r="AB115" s="233"/>
      <c r="AC115" s="233"/>
      <c r="AD115" s="233"/>
      <c r="AE115" s="233"/>
      <c r="AF115" s="233"/>
      <c r="AG115" s="233"/>
      <c r="AH115" s="233"/>
      <c r="AI115" s="233"/>
      <c r="AJ115" s="233"/>
      <c r="AK115" s="233"/>
      <c r="AL115" s="233"/>
      <c r="AM115" s="233"/>
      <c r="AN115" s="233"/>
      <c r="AO115" s="233"/>
      <c r="AP115" s="233"/>
      <c r="AQ115" s="233"/>
      <c r="AR115" s="233"/>
      <c r="AS115" s="233"/>
      <c r="AT115" s="233"/>
      <c r="AU115" s="233"/>
      <c r="AV115" s="233"/>
      <c r="AW115" s="233"/>
      <c r="AX115" s="233"/>
      <c r="AY115" s="233"/>
      <c r="AZ115" s="233"/>
      <c r="BA115" s="233"/>
      <c r="BB115" s="233"/>
      <c r="BC115" s="233"/>
      <c r="BD115" s="233"/>
      <c r="BE115" s="233"/>
      <c r="BF115" s="233"/>
      <c r="BG115" s="233"/>
      <c r="BH115" s="233"/>
      <c r="BI115" s="233"/>
      <c r="BJ115" s="233"/>
      <c r="BK115" s="233"/>
      <c r="BL115" s="233"/>
      <c r="BM115" s="233"/>
      <c r="BN115" s="233"/>
      <c r="BO115" s="233"/>
      <c r="BP115" s="233"/>
      <c r="BQ115" s="233"/>
      <c r="BR115" s="233"/>
      <c r="BS115" s="233"/>
      <c r="BT115" s="233"/>
      <c r="BU115" s="233"/>
      <c r="BV115" s="233"/>
      <c r="BW115" s="233"/>
      <c r="BX115" s="233"/>
      <c r="BY115" s="233"/>
      <c r="BZ115" s="233"/>
      <c r="CA115" s="233"/>
      <c r="CB115" s="233"/>
      <c r="CC115" s="233"/>
      <c r="CD115" s="233"/>
      <c r="CE115" s="233"/>
      <c r="CF115" s="233"/>
      <c r="CG115" s="233"/>
      <c r="CH115" s="233"/>
      <c r="CI115" s="233"/>
      <c r="CJ115" s="233"/>
      <c r="CK115" s="233"/>
      <c r="CL115" s="233"/>
      <c r="CM115" s="233"/>
      <c r="CN115" s="233"/>
      <c r="CO115" s="233"/>
      <c r="CP115" s="233"/>
      <c r="CQ115" s="233"/>
      <c r="CR115" s="233"/>
      <c r="CS115" s="233"/>
      <c r="CT115" s="233"/>
      <c r="CU115" s="233"/>
      <c r="CV115" s="233"/>
      <c r="CW115" s="233"/>
      <c r="CX115" s="233"/>
      <c r="CY115" s="233"/>
      <c r="CZ115" s="233"/>
      <c r="DA115" s="233"/>
      <c r="DB115" s="233"/>
      <c r="DC115" s="233"/>
      <c r="DD115" s="233"/>
      <c r="DE115" s="233"/>
      <c r="DF115" s="233"/>
      <c r="DG115" s="233"/>
      <c r="DH115" s="233"/>
      <c r="DI115" s="233"/>
      <c r="DJ115" s="233"/>
      <c r="DK115" s="233"/>
      <c r="DL115" s="233"/>
      <c r="DM115" s="233"/>
      <c r="DN115" s="233"/>
      <c r="DO115" s="233"/>
      <c r="DP115" s="233"/>
      <c r="DQ115" s="233"/>
      <c r="DR115" s="233"/>
      <c r="DS115" s="233"/>
      <c r="DT115" s="233"/>
      <c r="DU115" s="233"/>
      <c r="DV115" s="233"/>
      <c r="DW115" s="233"/>
      <c r="DX115" s="233"/>
      <c r="DY115" s="233"/>
      <c r="DZ115" s="233"/>
      <c r="EA115" s="233"/>
      <c r="EB115" s="233"/>
      <c r="EC115" s="233"/>
      <c r="ED115" s="233"/>
      <c r="EE115" s="233"/>
      <c r="EF115" s="233"/>
      <c r="EG115" s="233"/>
      <c r="EH115" s="233"/>
      <c r="EI115" s="233"/>
      <c r="EJ115" s="233"/>
      <c r="EK115" s="233"/>
      <c r="EL115" s="233"/>
      <c r="EM115" s="233"/>
      <c r="EN115" s="233"/>
      <c r="EO115" s="233"/>
      <c r="EP115" s="233"/>
      <c r="EQ115" s="233"/>
      <c r="ER115" s="233"/>
      <c r="ES115" s="233"/>
      <c r="ET115" s="233"/>
      <c r="EU115" s="233"/>
      <c r="EV115" s="233"/>
      <c r="EW115" s="233"/>
      <c r="EX115" s="233"/>
      <c r="EY115" s="233"/>
      <c r="EZ115" s="233"/>
      <c r="FA115" s="233"/>
      <c r="FB115" s="233"/>
      <c r="FC115" s="233"/>
      <c r="FD115" s="233"/>
      <c r="FE115" s="233"/>
      <c r="FF115" s="233"/>
      <c r="FG115" s="233"/>
      <c r="FH115" s="233"/>
      <c r="FI115" s="233"/>
      <c r="FJ115" s="233"/>
      <c r="FK115" s="233"/>
      <c r="FL115" s="233"/>
      <c r="FM115" s="233"/>
      <c r="FN115" s="233"/>
      <c r="FO115" s="233"/>
      <c r="FP115" s="233"/>
      <c r="FQ115" s="233"/>
      <c r="FR115" s="233"/>
      <c r="FS115" s="233"/>
      <c r="FT115" s="233"/>
      <c r="FU115" s="233"/>
      <c r="FV115" s="233"/>
      <c r="FW115" s="233"/>
      <c r="FX115" s="233"/>
      <c r="FY115" s="233"/>
      <c r="FZ115" s="233"/>
      <c r="GA115" s="233"/>
      <c r="GB115" s="233"/>
      <c r="GC115" s="233"/>
      <c r="GD115" s="233"/>
      <c r="GE115" s="233"/>
      <c r="GF115" s="233"/>
      <c r="GG115" s="233"/>
      <c r="GH115" s="233"/>
      <c r="GI115" s="233"/>
      <c r="GJ115" s="233"/>
      <c r="GK115" s="233"/>
      <c r="GL115" s="233"/>
      <c r="GM115" s="233"/>
      <c r="GN115" s="233"/>
      <c r="GO115" s="233"/>
      <c r="GP115" s="233"/>
      <c r="GQ115" s="233"/>
      <c r="GR115" s="233"/>
      <c r="GS115" s="233"/>
      <c r="GT115" s="233"/>
      <c r="GU115" s="233"/>
      <c r="GV115" s="233"/>
      <c r="GW115" s="233"/>
      <c r="GX115" s="233"/>
      <c r="GY115" s="233"/>
      <c r="GZ115" s="233"/>
      <c r="HA115" s="233"/>
      <c r="HB115" s="233"/>
      <c r="HC115" s="233"/>
      <c r="HD115" s="233"/>
      <c r="HE115" s="233"/>
      <c r="HF115" s="233"/>
      <c r="HG115" s="233"/>
      <c r="HH115" s="233"/>
      <c r="HI115" s="233"/>
      <c r="HJ115" s="233"/>
      <c r="HK115" s="233"/>
      <c r="HL115" s="233"/>
      <c r="HM115" s="233"/>
      <c r="HN115" s="233"/>
      <c r="HO115" s="233"/>
      <c r="HP115" s="233"/>
      <c r="HQ115" s="233"/>
      <c r="HR115" s="233"/>
      <c r="HS115" s="233"/>
      <c r="HT115" s="233"/>
      <c r="HU115" s="233"/>
      <c r="HV115" s="233"/>
      <c r="HW115" s="233"/>
      <c r="HX115" s="233"/>
      <c r="HY115" s="233"/>
      <c r="HZ115" s="233"/>
      <c r="IA115" s="233"/>
      <c r="IB115" s="233"/>
      <c r="IC115" s="233"/>
      <c r="ID115" s="233"/>
      <c r="IE115" s="233"/>
      <c r="IF115" s="233"/>
      <c r="IG115" s="233"/>
      <c r="IH115" s="233"/>
      <c r="II115" s="233"/>
      <c r="IJ115" s="233"/>
      <c r="IK115" s="233"/>
      <c r="IL115" s="233"/>
      <c r="IM115" s="233"/>
      <c r="IN115" s="233"/>
      <c r="IO115" s="233"/>
      <c r="IP115" s="233"/>
      <c r="IQ115" s="233"/>
      <c r="IR115" s="233"/>
      <c r="IS115" s="233"/>
      <c r="IT115" s="233"/>
      <c r="IU115" s="233"/>
      <c r="IV115" s="233"/>
      <c r="IW115" s="233"/>
    </row>
    <row r="116" spans="1:257" s="85" customFormat="1" ht="20.100000000000001" customHeight="1">
      <c r="A116" s="567" t="s">
        <v>325</v>
      </c>
      <c r="B116" s="335" t="s">
        <v>393</v>
      </c>
      <c r="C116" s="402" t="s">
        <v>938</v>
      </c>
      <c r="D116" s="333" t="s">
        <v>353</v>
      </c>
      <c r="E116" s="346">
        <v>13000</v>
      </c>
      <c r="F116" s="359">
        <v>140</v>
      </c>
      <c r="G116" s="409">
        <f>F116*E116/1000</f>
        <v>1820</v>
      </c>
      <c r="H116" s="502" t="s">
        <v>884</v>
      </c>
      <c r="I116" s="334" t="s">
        <v>302</v>
      </c>
      <c r="J116" s="407"/>
      <c r="K116" s="532"/>
      <c r="L116" s="233"/>
      <c r="M116" s="233"/>
      <c r="N116" s="233"/>
      <c r="O116" s="233"/>
      <c r="P116" s="233"/>
      <c r="Q116" s="233"/>
      <c r="R116" s="233"/>
      <c r="S116" s="233"/>
      <c r="T116" s="233"/>
      <c r="U116" s="233"/>
      <c r="V116" s="233"/>
      <c r="W116" s="233"/>
      <c r="X116" s="233"/>
      <c r="Y116" s="233"/>
      <c r="Z116" s="233"/>
      <c r="AA116" s="233"/>
      <c r="AB116" s="233"/>
      <c r="AC116" s="233"/>
      <c r="AD116" s="233"/>
      <c r="AE116" s="233"/>
      <c r="AF116" s="233"/>
      <c r="AG116" s="233"/>
      <c r="AH116" s="233"/>
      <c r="AI116" s="233"/>
      <c r="AJ116" s="233"/>
      <c r="AK116" s="233"/>
      <c r="AL116" s="233"/>
      <c r="AM116" s="233"/>
      <c r="AN116" s="233"/>
      <c r="AO116" s="233"/>
      <c r="AP116" s="233"/>
      <c r="AQ116" s="233"/>
      <c r="AR116" s="233"/>
      <c r="AS116" s="233"/>
      <c r="AT116" s="233"/>
      <c r="AU116" s="233"/>
      <c r="AV116" s="233"/>
      <c r="AW116" s="233"/>
      <c r="AX116" s="233"/>
      <c r="AY116" s="233"/>
      <c r="AZ116" s="233"/>
      <c r="BA116" s="233"/>
      <c r="BB116" s="233"/>
      <c r="BC116" s="233"/>
      <c r="BD116" s="233"/>
      <c r="BE116" s="233"/>
      <c r="BF116" s="233"/>
      <c r="BG116" s="233"/>
      <c r="BH116" s="233"/>
      <c r="BI116" s="233"/>
      <c r="BJ116" s="233"/>
      <c r="BK116" s="233"/>
      <c r="BL116" s="233"/>
      <c r="BM116" s="233"/>
      <c r="BN116" s="233"/>
      <c r="BO116" s="233"/>
      <c r="BP116" s="233"/>
      <c r="BQ116" s="233"/>
      <c r="BR116" s="233"/>
      <c r="BS116" s="233"/>
      <c r="BT116" s="233"/>
      <c r="BU116" s="233"/>
      <c r="BV116" s="233"/>
      <c r="BW116" s="233"/>
      <c r="BX116" s="233"/>
      <c r="BY116" s="233"/>
      <c r="BZ116" s="233"/>
      <c r="CA116" s="233"/>
      <c r="CB116" s="233"/>
      <c r="CC116" s="233"/>
      <c r="CD116" s="233"/>
      <c r="CE116" s="233"/>
      <c r="CF116" s="233"/>
      <c r="CG116" s="233"/>
      <c r="CH116" s="233"/>
      <c r="CI116" s="233"/>
      <c r="CJ116" s="233"/>
      <c r="CK116" s="233"/>
      <c r="CL116" s="233"/>
      <c r="CM116" s="233"/>
      <c r="CN116" s="233"/>
      <c r="CO116" s="233"/>
      <c r="CP116" s="233"/>
      <c r="CQ116" s="233"/>
      <c r="CR116" s="233"/>
      <c r="CS116" s="233"/>
      <c r="CT116" s="233"/>
      <c r="CU116" s="233"/>
      <c r="CV116" s="233"/>
      <c r="CW116" s="233"/>
      <c r="CX116" s="233"/>
      <c r="CY116" s="233"/>
      <c r="CZ116" s="233"/>
      <c r="DA116" s="233"/>
      <c r="DB116" s="233"/>
      <c r="DC116" s="233"/>
      <c r="DD116" s="233"/>
      <c r="DE116" s="233"/>
      <c r="DF116" s="233"/>
      <c r="DG116" s="233"/>
      <c r="DH116" s="233"/>
      <c r="DI116" s="233"/>
      <c r="DJ116" s="233"/>
      <c r="DK116" s="233"/>
      <c r="DL116" s="233"/>
      <c r="DM116" s="233"/>
      <c r="DN116" s="233"/>
      <c r="DO116" s="233"/>
      <c r="DP116" s="233"/>
      <c r="DQ116" s="233"/>
      <c r="DR116" s="233"/>
      <c r="DS116" s="233"/>
      <c r="DT116" s="233"/>
      <c r="DU116" s="233"/>
      <c r="DV116" s="233"/>
      <c r="DW116" s="233"/>
      <c r="DX116" s="233"/>
      <c r="DY116" s="233"/>
      <c r="DZ116" s="233"/>
      <c r="EA116" s="233"/>
      <c r="EB116" s="233"/>
      <c r="EC116" s="233"/>
      <c r="ED116" s="233"/>
      <c r="EE116" s="233"/>
      <c r="EF116" s="233"/>
      <c r="EG116" s="233"/>
      <c r="EH116" s="233"/>
      <c r="EI116" s="233"/>
      <c r="EJ116" s="233"/>
      <c r="EK116" s="233"/>
      <c r="EL116" s="233"/>
      <c r="EM116" s="233"/>
      <c r="EN116" s="233"/>
      <c r="EO116" s="233"/>
      <c r="EP116" s="233"/>
      <c r="EQ116" s="233"/>
      <c r="ER116" s="233"/>
      <c r="ES116" s="233"/>
      <c r="ET116" s="233"/>
      <c r="EU116" s="233"/>
      <c r="EV116" s="233"/>
      <c r="EW116" s="233"/>
      <c r="EX116" s="233"/>
      <c r="EY116" s="233"/>
      <c r="EZ116" s="233"/>
      <c r="FA116" s="233"/>
      <c r="FB116" s="233"/>
      <c r="FC116" s="233"/>
      <c r="FD116" s="233"/>
      <c r="FE116" s="233"/>
      <c r="FF116" s="233"/>
      <c r="FG116" s="233"/>
      <c r="FH116" s="233"/>
      <c r="FI116" s="233"/>
      <c r="FJ116" s="233"/>
      <c r="FK116" s="233"/>
      <c r="FL116" s="233"/>
      <c r="FM116" s="233"/>
      <c r="FN116" s="233"/>
      <c r="FO116" s="233"/>
      <c r="FP116" s="233"/>
      <c r="FQ116" s="233"/>
      <c r="FR116" s="233"/>
      <c r="FS116" s="233"/>
      <c r="FT116" s="233"/>
      <c r="FU116" s="233"/>
      <c r="FV116" s="233"/>
      <c r="FW116" s="233"/>
      <c r="FX116" s="233"/>
      <c r="FY116" s="233"/>
      <c r="FZ116" s="233"/>
      <c r="GA116" s="233"/>
      <c r="GB116" s="233"/>
      <c r="GC116" s="233"/>
      <c r="GD116" s="233"/>
      <c r="GE116" s="233"/>
      <c r="GF116" s="233"/>
      <c r="GG116" s="233"/>
      <c r="GH116" s="233"/>
      <c r="GI116" s="233"/>
      <c r="GJ116" s="233"/>
      <c r="GK116" s="233"/>
      <c r="GL116" s="233"/>
      <c r="GM116" s="233"/>
      <c r="GN116" s="233"/>
      <c r="GO116" s="233"/>
      <c r="GP116" s="233"/>
      <c r="GQ116" s="233"/>
      <c r="GR116" s="233"/>
      <c r="GS116" s="233"/>
      <c r="GT116" s="233"/>
      <c r="GU116" s="233"/>
      <c r="GV116" s="233"/>
      <c r="GW116" s="233"/>
      <c r="GX116" s="233"/>
      <c r="GY116" s="233"/>
      <c r="GZ116" s="233"/>
      <c r="HA116" s="233"/>
      <c r="HB116" s="233"/>
      <c r="HC116" s="233"/>
      <c r="HD116" s="233"/>
      <c r="HE116" s="233"/>
      <c r="HF116" s="233"/>
      <c r="HG116" s="233"/>
      <c r="HH116" s="233"/>
      <c r="HI116" s="233"/>
      <c r="HJ116" s="233"/>
      <c r="HK116" s="233"/>
      <c r="HL116" s="233"/>
      <c r="HM116" s="233"/>
      <c r="HN116" s="233"/>
      <c r="HO116" s="233"/>
      <c r="HP116" s="233"/>
      <c r="HQ116" s="233"/>
      <c r="HR116" s="233"/>
      <c r="HS116" s="233"/>
      <c r="HT116" s="233"/>
      <c r="HU116" s="233"/>
      <c r="HV116" s="233"/>
      <c r="HW116" s="233"/>
      <c r="HX116" s="233"/>
      <c r="HY116" s="233"/>
      <c r="HZ116" s="233"/>
      <c r="IA116" s="233"/>
      <c r="IB116" s="233"/>
      <c r="IC116" s="233"/>
      <c r="ID116" s="233"/>
      <c r="IE116" s="233"/>
      <c r="IF116" s="233"/>
      <c r="IG116" s="233"/>
      <c r="IH116" s="233"/>
      <c r="II116" s="233"/>
      <c r="IJ116" s="233"/>
      <c r="IK116" s="233"/>
      <c r="IL116" s="233"/>
      <c r="IM116" s="233"/>
      <c r="IN116" s="233"/>
      <c r="IO116" s="233"/>
      <c r="IP116" s="233"/>
      <c r="IQ116" s="233"/>
      <c r="IR116" s="233"/>
      <c r="IS116" s="233"/>
      <c r="IT116" s="233"/>
      <c r="IU116" s="233"/>
      <c r="IV116" s="233"/>
      <c r="IW116" s="233"/>
    </row>
    <row r="117" spans="1:257" s="85" customFormat="1" ht="20.100000000000001" customHeight="1">
      <c r="A117" s="567" t="s">
        <v>326</v>
      </c>
      <c r="B117" s="335" t="s">
        <v>393</v>
      </c>
      <c r="C117" s="402" t="s">
        <v>938</v>
      </c>
      <c r="D117" s="333" t="s">
        <v>353</v>
      </c>
      <c r="E117" s="346">
        <v>9000</v>
      </c>
      <c r="F117" s="359">
        <v>10</v>
      </c>
      <c r="G117" s="409">
        <f>F117*E117/1000</f>
        <v>90</v>
      </c>
      <c r="H117" s="502" t="s">
        <v>884</v>
      </c>
      <c r="I117" s="334" t="s">
        <v>302</v>
      </c>
      <c r="J117" s="407"/>
      <c r="K117" s="532"/>
      <c r="L117" s="233"/>
      <c r="M117" s="233"/>
      <c r="N117" s="233"/>
      <c r="O117" s="233"/>
      <c r="P117" s="233"/>
      <c r="Q117" s="233"/>
      <c r="R117" s="233"/>
      <c r="S117" s="233"/>
      <c r="T117" s="233"/>
      <c r="U117" s="233"/>
      <c r="V117" s="233"/>
      <c r="W117" s="233"/>
      <c r="X117" s="233"/>
      <c r="Y117" s="233"/>
      <c r="Z117" s="233"/>
      <c r="AA117" s="233"/>
      <c r="AB117" s="233"/>
      <c r="AC117" s="233"/>
      <c r="AD117" s="233"/>
      <c r="AE117" s="233"/>
      <c r="AF117" s="233"/>
      <c r="AG117" s="233"/>
      <c r="AH117" s="233"/>
      <c r="AI117" s="233"/>
      <c r="AJ117" s="233"/>
      <c r="AK117" s="233"/>
      <c r="AL117" s="233"/>
      <c r="AM117" s="233"/>
      <c r="AN117" s="233"/>
      <c r="AO117" s="233"/>
      <c r="AP117" s="233"/>
      <c r="AQ117" s="233"/>
      <c r="AR117" s="233"/>
      <c r="AS117" s="233"/>
      <c r="AT117" s="233"/>
      <c r="AU117" s="233"/>
      <c r="AV117" s="233"/>
      <c r="AW117" s="233"/>
      <c r="AX117" s="233"/>
      <c r="AY117" s="233"/>
      <c r="AZ117" s="233"/>
      <c r="BA117" s="233"/>
      <c r="BB117" s="233"/>
      <c r="BC117" s="233"/>
      <c r="BD117" s="233"/>
      <c r="BE117" s="233"/>
      <c r="BF117" s="233"/>
      <c r="BG117" s="233"/>
      <c r="BH117" s="233"/>
      <c r="BI117" s="233"/>
      <c r="BJ117" s="233"/>
      <c r="BK117" s="233"/>
      <c r="BL117" s="233"/>
      <c r="BM117" s="233"/>
      <c r="BN117" s="233"/>
      <c r="BO117" s="233"/>
      <c r="BP117" s="233"/>
      <c r="BQ117" s="233"/>
      <c r="BR117" s="233"/>
      <c r="BS117" s="233"/>
      <c r="BT117" s="233"/>
      <c r="BU117" s="233"/>
      <c r="BV117" s="233"/>
      <c r="BW117" s="233"/>
      <c r="BX117" s="233"/>
      <c r="BY117" s="233"/>
      <c r="BZ117" s="233"/>
      <c r="CA117" s="233"/>
      <c r="CB117" s="233"/>
      <c r="CC117" s="233"/>
      <c r="CD117" s="233"/>
      <c r="CE117" s="233"/>
      <c r="CF117" s="233"/>
      <c r="CG117" s="233"/>
      <c r="CH117" s="233"/>
      <c r="CI117" s="233"/>
      <c r="CJ117" s="233"/>
      <c r="CK117" s="233"/>
      <c r="CL117" s="233"/>
      <c r="CM117" s="233"/>
      <c r="CN117" s="233"/>
      <c r="CO117" s="233"/>
      <c r="CP117" s="233"/>
      <c r="CQ117" s="233"/>
      <c r="CR117" s="233"/>
      <c r="CS117" s="233"/>
      <c r="CT117" s="233"/>
      <c r="CU117" s="233"/>
      <c r="CV117" s="233"/>
      <c r="CW117" s="233"/>
      <c r="CX117" s="233"/>
      <c r="CY117" s="233"/>
      <c r="CZ117" s="233"/>
      <c r="DA117" s="233"/>
      <c r="DB117" s="233"/>
      <c r="DC117" s="233"/>
      <c r="DD117" s="233"/>
      <c r="DE117" s="233"/>
      <c r="DF117" s="233"/>
      <c r="DG117" s="233"/>
      <c r="DH117" s="233"/>
      <c r="DI117" s="233"/>
      <c r="DJ117" s="233"/>
      <c r="DK117" s="233"/>
      <c r="DL117" s="233"/>
      <c r="DM117" s="233"/>
      <c r="DN117" s="233"/>
      <c r="DO117" s="233"/>
      <c r="DP117" s="233"/>
      <c r="DQ117" s="233"/>
      <c r="DR117" s="233"/>
      <c r="DS117" s="233"/>
      <c r="DT117" s="233"/>
      <c r="DU117" s="233"/>
      <c r="DV117" s="233"/>
      <c r="DW117" s="233"/>
      <c r="DX117" s="233"/>
      <c r="DY117" s="233"/>
      <c r="DZ117" s="233"/>
      <c r="EA117" s="233"/>
      <c r="EB117" s="233"/>
      <c r="EC117" s="233"/>
      <c r="ED117" s="233"/>
      <c r="EE117" s="233"/>
      <c r="EF117" s="233"/>
      <c r="EG117" s="233"/>
      <c r="EH117" s="233"/>
      <c r="EI117" s="233"/>
      <c r="EJ117" s="233"/>
      <c r="EK117" s="233"/>
      <c r="EL117" s="233"/>
      <c r="EM117" s="233"/>
      <c r="EN117" s="233"/>
      <c r="EO117" s="233"/>
      <c r="EP117" s="233"/>
      <c r="EQ117" s="233"/>
      <c r="ER117" s="233"/>
      <c r="ES117" s="233"/>
      <c r="ET117" s="233"/>
      <c r="EU117" s="233"/>
      <c r="EV117" s="233"/>
      <c r="EW117" s="233"/>
      <c r="EX117" s="233"/>
      <c r="EY117" s="233"/>
      <c r="EZ117" s="233"/>
      <c r="FA117" s="233"/>
      <c r="FB117" s="233"/>
      <c r="FC117" s="233"/>
      <c r="FD117" s="233"/>
      <c r="FE117" s="233"/>
      <c r="FF117" s="233"/>
      <c r="FG117" s="233"/>
      <c r="FH117" s="233"/>
      <c r="FI117" s="233"/>
      <c r="FJ117" s="233"/>
      <c r="FK117" s="233"/>
      <c r="FL117" s="233"/>
      <c r="FM117" s="233"/>
      <c r="FN117" s="233"/>
      <c r="FO117" s="233"/>
      <c r="FP117" s="233"/>
      <c r="FQ117" s="233"/>
      <c r="FR117" s="233"/>
      <c r="FS117" s="233"/>
      <c r="FT117" s="233"/>
      <c r="FU117" s="233"/>
      <c r="FV117" s="233"/>
      <c r="FW117" s="233"/>
      <c r="FX117" s="233"/>
      <c r="FY117" s="233"/>
      <c r="FZ117" s="233"/>
      <c r="GA117" s="233"/>
      <c r="GB117" s="233"/>
      <c r="GC117" s="233"/>
      <c r="GD117" s="233"/>
      <c r="GE117" s="233"/>
      <c r="GF117" s="233"/>
      <c r="GG117" s="233"/>
      <c r="GH117" s="233"/>
      <c r="GI117" s="233"/>
      <c r="GJ117" s="233"/>
      <c r="GK117" s="233"/>
      <c r="GL117" s="233"/>
      <c r="GM117" s="233"/>
      <c r="GN117" s="233"/>
      <c r="GO117" s="233"/>
      <c r="GP117" s="233"/>
      <c r="GQ117" s="233"/>
      <c r="GR117" s="233"/>
      <c r="GS117" s="233"/>
      <c r="GT117" s="233"/>
      <c r="GU117" s="233"/>
      <c r="GV117" s="233"/>
      <c r="GW117" s="233"/>
      <c r="GX117" s="233"/>
      <c r="GY117" s="233"/>
      <c r="GZ117" s="233"/>
      <c r="HA117" s="233"/>
      <c r="HB117" s="233"/>
      <c r="HC117" s="233"/>
      <c r="HD117" s="233"/>
      <c r="HE117" s="233"/>
      <c r="HF117" s="233"/>
      <c r="HG117" s="233"/>
      <c r="HH117" s="233"/>
      <c r="HI117" s="233"/>
      <c r="HJ117" s="233"/>
      <c r="HK117" s="233"/>
      <c r="HL117" s="233"/>
      <c r="HM117" s="233"/>
      <c r="HN117" s="233"/>
      <c r="HO117" s="233"/>
      <c r="HP117" s="233"/>
      <c r="HQ117" s="233"/>
      <c r="HR117" s="233"/>
      <c r="HS117" s="233"/>
      <c r="HT117" s="233"/>
      <c r="HU117" s="233"/>
      <c r="HV117" s="233"/>
      <c r="HW117" s="233"/>
      <c r="HX117" s="233"/>
      <c r="HY117" s="233"/>
      <c r="HZ117" s="233"/>
      <c r="IA117" s="233"/>
      <c r="IB117" s="233"/>
      <c r="IC117" s="233"/>
      <c r="ID117" s="233"/>
      <c r="IE117" s="233"/>
      <c r="IF117" s="233"/>
      <c r="IG117" s="233"/>
      <c r="IH117" s="233"/>
      <c r="II117" s="233"/>
      <c r="IJ117" s="233"/>
      <c r="IK117" s="233"/>
      <c r="IL117" s="233"/>
      <c r="IM117" s="233"/>
      <c r="IN117" s="233"/>
      <c r="IO117" s="233"/>
      <c r="IP117" s="233"/>
      <c r="IQ117" s="233"/>
      <c r="IR117" s="233"/>
      <c r="IS117" s="233"/>
      <c r="IT117" s="233"/>
      <c r="IU117" s="233"/>
      <c r="IV117" s="233"/>
      <c r="IW117" s="233"/>
    </row>
    <row r="118" spans="1:257" s="534" customFormat="1" ht="20.100000000000001" customHeight="1">
      <c r="A118" s="558" t="s">
        <v>764</v>
      </c>
      <c r="B118" s="225" t="s">
        <v>765</v>
      </c>
      <c r="C118" s="402" t="s">
        <v>152</v>
      </c>
      <c r="D118" s="221" t="s">
        <v>353</v>
      </c>
      <c r="E118" s="323">
        <v>15000</v>
      </c>
      <c r="F118" s="322">
        <v>9</v>
      </c>
      <c r="G118" s="409">
        <f t="shared" ref="G118:G124" si="4">E118*F118/1000</f>
        <v>135</v>
      </c>
      <c r="H118" s="502" t="s">
        <v>884</v>
      </c>
      <c r="I118" s="235" t="s">
        <v>7</v>
      </c>
      <c r="J118" s="407"/>
      <c r="K118" s="532"/>
      <c r="L118" s="233"/>
      <c r="M118" s="233"/>
      <c r="N118" s="233"/>
      <c r="O118" s="233"/>
      <c r="P118" s="233"/>
      <c r="Q118" s="233"/>
      <c r="R118" s="233"/>
      <c r="S118" s="233"/>
      <c r="T118" s="233"/>
      <c r="U118" s="233"/>
      <c r="V118" s="233"/>
      <c r="W118" s="233"/>
      <c r="X118" s="233"/>
      <c r="Y118" s="233"/>
      <c r="Z118" s="233"/>
      <c r="AA118" s="233"/>
      <c r="AB118" s="233"/>
      <c r="AC118" s="233"/>
      <c r="AD118" s="233"/>
      <c r="AE118" s="233"/>
      <c r="AF118" s="233"/>
      <c r="AG118" s="233"/>
      <c r="AH118" s="233"/>
      <c r="AI118" s="233"/>
      <c r="AJ118" s="233"/>
      <c r="AK118" s="233"/>
      <c r="AL118" s="233"/>
      <c r="AM118" s="233"/>
      <c r="AN118" s="233"/>
      <c r="AO118" s="233"/>
      <c r="AP118" s="233"/>
      <c r="AQ118" s="233"/>
      <c r="AR118" s="233"/>
      <c r="AS118" s="233"/>
      <c r="AT118" s="233"/>
      <c r="AU118" s="233"/>
      <c r="AV118" s="233"/>
      <c r="AW118" s="233"/>
      <c r="AX118" s="233"/>
      <c r="AY118" s="233"/>
      <c r="AZ118" s="233"/>
      <c r="BA118" s="233"/>
      <c r="BB118" s="233"/>
      <c r="BC118" s="233"/>
      <c r="BD118" s="233"/>
      <c r="BE118" s="233"/>
      <c r="BF118" s="233"/>
      <c r="BG118" s="233"/>
      <c r="BH118" s="233"/>
      <c r="BI118" s="233"/>
      <c r="BJ118" s="233"/>
      <c r="BK118" s="233"/>
      <c r="BL118" s="233"/>
      <c r="BM118" s="233"/>
      <c r="BN118" s="233"/>
      <c r="BO118" s="233"/>
      <c r="BP118" s="233"/>
      <c r="BQ118" s="233"/>
      <c r="BR118" s="233"/>
      <c r="BS118" s="233"/>
      <c r="BT118" s="233"/>
      <c r="BU118" s="233"/>
      <c r="BV118" s="233"/>
      <c r="BW118" s="233"/>
      <c r="BX118" s="233"/>
      <c r="BY118" s="233"/>
      <c r="BZ118" s="233"/>
      <c r="CA118" s="233"/>
      <c r="CB118" s="233"/>
      <c r="CC118" s="233"/>
      <c r="CD118" s="233"/>
      <c r="CE118" s="233"/>
      <c r="CF118" s="233"/>
      <c r="CG118" s="233"/>
      <c r="CH118" s="233"/>
      <c r="CI118" s="233"/>
      <c r="CJ118" s="233"/>
      <c r="CK118" s="233"/>
      <c r="CL118" s="233"/>
      <c r="CM118" s="233"/>
      <c r="CN118" s="233"/>
      <c r="CO118" s="233"/>
      <c r="CP118" s="233"/>
      <c r="CQ118" s="233"/>
      <c r="CR118" s="233"/>
      <c r="CS118" s="233"/>
      <c r="CT118" s="233"/>
      <c r="CU118" s="233"/>
      <c r="CV118" s="233"/>
      <c r="CW118" s="233"/>
      <c r="CX118" s="233"/>
      <c r="CY118" s="233"/>
      <c r="CZ118" s="233"/>
      <c r="DA118" s="233"/>
      <c r="DB118" s="233"/>
      <c r="DC118" s="233"/>
      <c r="DD118" s="233"/>
      <c r="DE118" s="233"/>
      <c r="DF118" s="233"/>
      <c r="DG118" s="233"/>
      <c r="DH118" s="233"/>
      <c r="DI118" s="233"/>
      <c r="DJ118" s="233"/>
      <c r="DK118" s="233"/>
      <c r="DL118" s="233"/>
      <c r="DM118" s="233"/>
      <c r="DN118" s="233"/>
      <c r="DO118" s="233"/>
      <c r="DP118" s="233"/>
      <c r="DQ118" s="233"/>
      <c r="DR118" s="233"/>
      <c r="DS118" s="233"/>
      <c r="DT118" s="233"/>
      <c r="DU118" s="233"/>
      <c r="DV118" s="233"/>
      <c r="DW118" s="233"/>
      <c r="DX118" s="233"/>
      <c r="DY118" s="233"/>
      <c r="DZ118" s="233"/>
      <c r="EA118" s="233"/>
      <c r="EB118" s="233"/>
      <c r="EC118" s="233"/>
      <c r="ED118" s="233"/>
      <c r="EE118" s="233"/>
      <c r="EF118" s="233"/>
      <c r="EG118" s="233"/>
      <c r="EH118" s="233"/>
      <c r="EI118" s="233"/>
      <c r="EJ118" s="233"/>
      <c r="EK118" s="233"/>
      <c r="EL118" s="233"/>
      <c r="EM118" s="233"/>
      <c r="EN118" s="233"/>
      <c r="EO118" s="233"/>
      <c r="EP118" s="233"/>
      <c r="EQ118" s="233"/>
      <c r="ER118" s="233"/>
      <c r="ES118" s="233"/>
      <c r="ET118" s="233"/>
      <c r="EU118" s="233"/>
      <c r="EV118" s="233"/>
      <c r="EW118" s="233"/>
      <c r="EX118" s="233"/>
      <c r="EY118" s="233"/>
      <c r="EZ118" s="233"/>
      <c r="FA118" s="233"/>
      <c r="FB118" s="233"/>
      <c r="FC118" s="233"/>
      <c r="FD118" s="233"/>
      <c r="FE118" s="233"/>
      <c r="FF118" s="233"/>
      <c r="FG118" s="233"/>
      <c r="FH118" s="233"/>
      <c r="FI118" s="233"/>
      <c r="FJ118" s="233"/>
      <c r="FK118" s="233"/>
      <c r="FL118" s="233"/>
      <c r="FM118" s="233"/>
      <c r="FN118" s="233"/>
      <c r="FO118" s="233"/>
      <c r="FP118" s="233"/>
      <c r="FQ118" s="233"/>
      <c r="FR118" s="233"/>
      <c r="FS118" s="233"/>
      <c r="FT118" s="233"/>
      <c r="FU118" s="233"/>
      <c r="FV118" s="233"/>
      <c r="FW118" s="233"/>
      <c r="FX118" s="233"/>
      <c r="FY118" s="233"/>
      <c r="FZ118" s="233"/>
      <c r="GA118" s="233"/>
      <c r="GB118" s="233"/>
      <c r="GC118" s="233"/>
      <c r="GD118" s="233"/>
      <c r="GE118" s="233"/>
      <c r="GF118" s="233"/>
      <c r="GG118" s="233"/>
      <c r="GH118" s="233"/>
      <c r="GI118" s="233"/>
      <c r="GJ118" s="233"/>
      <c r="GK118" s="233"/>
      <c r="GL118" s="233"/>
      <c r="GM118" s="233"/>
      <c r="GN118" s="233"/>
      <c r="GO118" s="233"/>
      <c r="GP118" s="233"/>
      <c r="GQ118" s="233"/>
      <c r="GR118" s="233"/>
      <c r="GS118" s="233"/>
      <c r="GT118" s="233"/>
      <c r="GU118" s="233"/>
      <c r="GV118" s="233"/>
      <c r="GW118" s="233"/>
      <c r="GX118" s="233"/>
      <c r="GY118" s="233"/>
      <c r="GZ118" s="233"/>
      <c r="HA118" s="233"/>
      <c r="HB118" s="233"/>
      <c r="HC118" s="233"/>
      <c r="HD118" s="233"/>
      <c r="HE118" s="233"/>
      <c r="HF118" s="233"/>
      <c r="HG118" s="233"/>
      <c r="HH118" s="233"/>
      <c r="HI118" s="233"/>
      <c r="HJ118" s="233"/>
      <c r="HK118" s="233"/>
      <c r="HL118" s="233"/>
      <c r="HM118" s="233"/>
      <c r="HN118" s="233"/>
      <c r="HO118" s="233"/>
      <c r="HP118" s="233"/>
      <c r="HQ118" s="233"/>
      <c r="HR118" s="233"/>
      <c r="HS118" s="233"/>
      <c r="HT118" s="233"/>
      <c r="HU118" s="233"/>
      <c r="HV118" s="233"/>
      <c r="HW118" s="233"/>
      <c r="HX118" s="233"/>
      <c r="HY118" s="233"/>
      <c r="HZ118" s="233"/>
      <c r="IA118" s="233"/>
      <c r="IB118" s="233"/>
      <c r="IC118" s="233"/>
      <c r="ID118" s="233"/>
      <c r="IE118" s="233"/>
      <c r="IF118" s="233"/>
      <c r="IG118" s="233"/>
      <c r="IH118" s="233"/>
      <c r="II118" s="233"/>
      <c r="IJ118" s="233"/>
      <c r="IK118" s="233"/>
      <c r="IL118" s="233"/>
      <c r="IM118" s="233"/>
      <c r="IN118" s="233"/>
      <c r="IO118" s="233"/>
      <c r="IP118" s="233"/>
      <c r="IQ118" s="233"/>
      <c r="IR118" s="233"/>
      <c r="IS118" s="233"/>
      <c r="IT118" s="233"/>
      <c r="IU118" s="233"/>
      <c r="IV118" s="233"/>
      <c r="IW118" s="233"/>
    </row>
    <row r="119" spans="1:257" s="534" customFormat="1" ht="20.100000000000001" customHeight="1">
      <c r="A119" s="558" t="s">
        <v>332</v>
      </c>
      <c r="B119" s="225" t="s">
        <v>356</v>
      </c>
      <c r="C119" s="402" t="s">
        <v>152</v>
      </c>
      <c r="D119" s="221" t="s">
        <v>129</v>
      </c>
      <c r="E119" s="323">
        <v>200</v>
      </c>
      <c r="F119" s="322">
        <v>1034</v>
      </c>
      <c r="G119" s="409">
        <f t="shared" si="4"/>
        <v>206.8</v>
      </c>
      <c r="H119" s="502" t="s">
        <v>884</v>
      </c>
      <c r="I119" s="235" t="s">
        <v>7</v>
      </c>
      <c r="J119" s="407"/>
      <c r="K119" s="532"/>
      <c r="L119" s="233"/>
      <c r="M119" s="233"/>
      <c r="N119" s="233"/>
      <c r="O119" s="233"/>
      <c r="P119" s="233"/>
      <c r="Q119" s="233"/>
      <c r="R119" s="233"/>
      <c r="S119" s="233"/>
      <c r="T119" s="233"/>
      <c r="U119" s="233"/>
      <c r="V119" s="233"/>
      <c r="W119" s="233"/>
      <c r="X119" s="233"/>
      <c r="Y119" s="233"/>
      <c r="Z119" s="233"/>
      <c r="AA119" s="233"/>
      <c r="AB119" s="233"/>
      <c r="AC119" s="233"/>
      <c r="AD119" s="233"/>
      <c r="AE119" s="233"/>
      <c r="AF119" s="233"/>
      <c r="AG119" s="233"/>
      <c r="AH119" s="233"/>
      <c r="AI119" s="233"/>
      <c r="AJ119" s="233"/>
      <c r="AK119" s="233"/>
      <c r="AL119" s="233"/>
      <c r="AM119" s="233"/>
      <c r="AN119" s="233"/>
      <c r="AO119" s="233"/>
      <c r="AP119" s="233"/>
      <c r="AQ119" s="233"/>
      <c r="AR119" s="233"/>
      <c r="AS119" s="233"/>
      <c r="AT119" s="233"/>
      <c r="AU119" s="233"/>
      <c r="AV119" s="233"/>
      <c r="AW119" s="233"/>
      <c r="AX119" s="233"/>
      <c r="AY119" s="233"/>
      <c r="AZ119" s="233"/>
      <c r="BA119" s="233"/>
      <c r="BB119" s="233"/>
      <c r="BC119" s="233"/>
      <c r="BD119" s="233"/>
      <c r="BE119" s="233"/>
      <c r="BF119" s="233"/>
      <c r="BG119" s="233"/>
      <c r="BH119" s="233"/>
      <c r="BI119" s="233"/>
      <c r="BJ119" s="233"/>
      <c r="BK119" s="233"/>
      <c r="BL119" s="233"/>
      <c r="BM119" s="233"/>
      <c r="BN119" s="233"/>
      <c r="BO119" s="233"/>
      <c r="BP119" s="233"/>
      <c r="BQ119" s="233"/>
      <c r="BR119" s="233"/>
      <c r="BS119" s="233"/>
      <c r="BT119" s="233"/>
      <c r="BU119" s="233"/>
      <c r="BV119" s="233"/>
      <c r="BW119" s="233"/>
      <c r="BX119" s="233"/>
      <c r="BY119" s="233"/>
      <c r="BZ119" s="233"/>
      <c r="CA119" s="233"/>
      <c r="CB119" s="233"/>
      <c r="CC119" s="233"/>
      <c r="CD119" s="233"/>
      <c r="CE119" s="233"/>
      <c r="CF119" s="233"/>
      <c r="CG119" s="233"/>
      <c r="CH119" s="233"/>
      <c r="CI119" s="233"/>
      <c r="CJ119" s="233"/>
      <c r="CK119" s="233"/>
      <c r="CL119" s="233"/>
      <c r="CM119" s="233"/>
      <c r="CN119" s="233"/>
      <c r="CO119" s="233"/>
      <c r="CP119" s="233"/>
      <c r="CQ119" s="233"/>
      <c r="CR119" s="233"/>
      <c r="CS119" s="233"/>
      <c r="CT119" s="233"/>
      <c r="CU119" s="233"/>
      <c r="CV119" s="233"/>
      <c r="CW119" s="233"/>
      <c r="CX119" s="233"/>
      <c r="CY119" s="233"/>
      <c r="CZ119" s="233"/>
      <c r="DA119" s="233"/>
      <c r="DB119" s="233"/>
      <c r="DC119" s="233"/>
      <c r="DD119" s="233"/>
      <c r="DE119" s="233"/>
      <c r="DF119" s="233"/>
      <c r="DG119" s="233"/>
      <c r="DH119" s="233"/>
      <c r="DI119" s="233"/>
      <c r="DJ119" s="233"/>
      <c r="DK119" s="233"/>
      <c r="DL119" s="233"/>
      <c r="DM119" s="233"/>
      <c r="DN119" s="233"/>
      <c r="DO119" s="233"/>
      <c r="DP119" s="233"/>
      <c r="DQ119" s="233"/>
      <c r="DR119" s="233"/>
      <c r="DS119" s="233"/>
      <c r="DT119" s="233"/>
      <c r="DU119" s="233"/>
      <c r="DV119" s="233"/>
      <c r="DW119" s="233"/>
      <c r="DX119" s="233"/>
      <c r="DY119" s="233"/>
      <c r="DZ119" s="233"/>
      <c r="EA119" s="233"/>
      <c r="EB119" s="233"/>
      <c r="EC119" s="233"/>
      <c r="ED119" s="233"/>
      <c r="EE119" s="233"/>
      <c r="EF119" s="233"/>
      <c r="EG119" s="233"/>
      <c r="EH119" s="233"/>
      <c r="EI119" s="233"/>
      <c r="EJ119" s="233"/>
      <c r="EK119" s="233"/>
      <c r="EL119" s="233"/>
      <c r="EM119" s="233"/>
      <c r="EN119" s="233"/>
      <c r="EO119" s="233"/>
      <c r="EP119" s="233"/>
      <c r="EQ119" s="233"/>
      <c r="ER119" s="233"/>
      <c r="ES119" s="233"/>
      <c r="ET119" s="233"/>
      <c r="EU119" s="233"/>
      <c r="EV119" s="233"/>
      <c r="EW119" s="233"/>
      <c r="EX119" s="233"/>
      <c r="EY119" s="233"/>
      <c r="EZ119" s="233"/>
      <c r="FA119" s="233"/>
      <c r="FB119" s="233"/>
      <c r="FC119" s="233"/>
      <c r="FD119" s="233"/>
      <c r="FE119" s="233"/>
      <c r="FF119" s="233"/>
      <c r="FG119" s="233"/>
      <c r="FH119" s="233"/>
      <c r="FI119" s="233"/>
      <c r="FJ119" s="233"/>
      <c r="FK119" s="233"/>
      <c r="FL119" s="233"/>
      <c r="FM119" s="233"/>
      <c r="FN119" s="233"/>
      <c r="FO119" s="233"/>
      <c r="FP119" s="233"/>
      <c r="FQ119" s="233"/>
      <c r="FR119" s="233"/>
      <c r="FS119" s="233"/>
      <c r="FT119" s="233"/>
      <c r="FU119" s="233"/>
      <c r="FV119" s="233"/>
      <c r="FW119" s="233"/>
      <c r="FX119" s="233"/>
      <c r="FY119" s="233"/>
      <c r="FZ119" s="233"/>
      <c r="GA119" s="233"/>
      <c r="GB119" s="233"/>
      <c r="GC119" s="233"/>
      <c r="GD119" s="233"/>
      <c r="GE119" s="233"/>
      <c r="GF119" s="233"/>
      <c r="GG119" s="233"/>
      <c r="GH119" s="233"/>
      <c r="GI119" s="233"/>
      <c r="GJ119" s="233"/>
      <c r="GK119" s="233"/>
      <c r="GL119" s="233"/>
      <c r="GM119" s="233"/>
      <c r="GN119" s="233"/>
      <c r="GO119" s="233"/>
      <c r="GP119" s="233"/>
      <c r="GQ119" s="233"/>
      <c r="GR119" s="233"/>
      <c r="GS119" s="233"/>
      <c r="GT119" s="233"/>
      <c r="GU119" s="233"/>
      <c r="GV119" s="233"/>
      <c r="GW119" s="233"/>
      <c r="GX119" s="233"/>
      <c r="GY119" s="233"/>
      <c r="GZ119" s="233"/>
      <c r="HA119" s="233"/>
      <c r="HB119" s="233"/>
      <c r="HC119" s="233"/>
      <c r="HD119" s="233"/>
      <c r="HE119" s="233"/>
      <c r="HF119" s="233"/>
      <c r="HG119" s="233"/>
      <c r="HH119" s="233"/>
      <c r="HI119" s="233"/>
      <c r="HJ119" s="233"/>
      <c r="HK119" s="233"/>
      <c r="HL119" s="233"/>
      <c r="HM119" s="233"/>
      <c r="HN119" s="233"/>
      <c r="HO119" s="233"/>
      <c r="HP119" s="233"/>
      <c r="HQ119" s="233"/>
      <c r="HR119" s="233"/>
      <c r="HS119" s="233"/>
      <c r="HT119" s="233"/>
      <c r="HU119" s="233"/>
      <c r="HV119" s="233"/>
      <c r="HW119" s="233"/>
      <c r="HX119" s="233"/>
      <c r="HY119" s="233"/>
      <c r="HZ119" s="233"/>
      <c r="IA119" s="233"/>
      <c r="IB119" s="233"/>
      <c r="IC119" s="233"/>
      <c r="ID119" s="233"/>
      <c r="IE119" s="233"/>
      <c r="IF119" s="233"/>
      <c r="IG119" s="233"/>
      <c r="IH119" s="233"/>
      <c r="II119" s="233"/>
      <c r="IJ119" s="233"/>
      <c r="IK119" s="233"/>
      <c r="IL119" s="233"/>
      <c r="IM119" s="233"/>
      <c r="IN119" s="233"/>
      <c r="IO119" s="233"/>
      <c r="IP119" s="233"/>
      <c r="IQ119" s="233"/>
      <c r="IR119" s="233"/>
      <c r="IS119" s="233"/>
      <c r="IT119" s="233"/>
      <c r="IU119" s="233"/>
      <c r="IV119" s="233"/>
      <c r="IW119" s="233"/>
    </row>
    <row r="120" spans="1:257" s="534" customFormat="1">
      <c r="A120" s="558" t="s">
        <v>333</v>
      </c>
      <c r="B120" s="225" t="s">
        <v>357</v>
      </c>
      <c r="C120" s="402" t="s">
        <v>152</v>
      </c>
      <c r="D120" s="221" t="s">
        <v>129</v>
      </c>
      <c r="E120" s="323">
        <v>1500</v>
      </c>
      <c r="F120" s="331">
        <v>78</v>
      </c>
      <c r="G120" s="571">
        <f t="shared" si="4"/>
        <v>117</v>
      </c>
      <c r="H120" s="502" t="s">
        <v>884</v>
      </c>
      <c r="I120" s="235" t="s">
        <v>7</v>
      </c>
      <c r="J120" s="407"/>
      <c r="K120" s="532"/>
      <c r="L120" s="233"/>
      <c r="M120" s="233"/>
      <c r="N120" s="233"/>
      <c r="O120" s="233"/>
      <c r="P120" s="233"/>
      <c r="Q120" s="233"/>
      <c r="R120" s="233"/>
      <c r="S120" s="233"/>
      <c r="T120" s="233"/>
      <c r="U120" s="233"/>
      <c r="V120" s="233"/>
      <c r="W120" s="233"/>
      <c r="X120" s="233"/>
      <c r="Y120" s="233"/>
      <c r="Z120" s="233"/>
      <c r="AA120" s="233"/>
      <c r="AB120" s="233"/>
      <c r="AC120" s="233"/>
      <c r="AD120" s="233"/>
      <c r="AE120" s="233"/>
      <c r="AF120" s="233"/>
      <c r="AG120" s="233"/>
      <c r="AH120" s="233"/>
      <c r="AI120" s="233"/>
      <c r="AJ120" s="233"/>
      <c r="AK120" s="233"/>
      <c r="AL120" s="233"/>
      <c r="AM120" s="233"/>
      <c r="AN120" s="233"/>
      <c r="AO120" s="233"/>
      <c r="AP120" s="233"/>
      <c r="AQ120" s="233"/>
      <c r="AR120" s="233"/>
      <c r="AS120" s="233"/>
      <c r="AT120" s="233"/>
      <c r="AU120" s="233"/>
      <c r="AV120" s="233"/>
      <c r="AW120" s="233"/>
      <c r="AX120" s="233"/>
      <c r="AY120" s="233"/>
      <c r="AZ120" s="233"/>
      <c r="BA120" s="233"/>
      <c r="BB120" s="233"/>
      <c r="BC120" s="233"/>
      <c r="BD120" s="233"/>
      <c r="BE120" s="233"/>
      <c r="BF120" s="233"/>
      <c r="BG120" s="233"/>
      <c r="BH120" s="233"/>
      <c r="BI120" s="233"/>
      <c r="BJ120" s="233"/>
      <c r="BK120" s="233"/>
      <c r="BL120" s="233"/>
      <c r="BM120" s="233"/>
      <c r="BN120" s="233"/>
      <c r="BO120" s="233"/>
      <c r="BP120" s="233"/>
      <c r="BQ120" s="233"/>
      <c r="BR120" s="233"/>
      <c r="BS120" s="233"/>
      <c r="BT120" s="233"/>
      <c r="BU120" s="233"/>
      <c r="BV120" s="233"/>
      <c r="BW120" s="233"/>
      <c r="BX120" s="233"/>
      <c r="BY120" s="233"/>
      <c r="BZ120" s="233"/>
      <c r="CA120" s="233"/>
      <c r="CB120" s="233"/>
      <c r="CC120" s="233"/>
      <c r="CD120" s="233"/>
      <c r="CE120" s="233"/>
      <c r="CF120" s="233"/>
      <c r="CG120" s="233"/>
      <c r="CH120" s="233"/>
      <c r="CI120" s="233"/>
      <c r="CJ120" s="233"/>
      <c r="CK120" s="233"/>
      <c r="CL120" s="233"/>
      <c r="CM120" s="233"/>
      <c r="CN120" s="233"/>
      <c r="CO120" s="233"/>
      <c r="CP120" s="233"/>
      <c r="CQ120" s="233"/>
      <c r="CR120" s="233"/>
      <c r="CS120" s="233"/>
      <c r="CT120" s="233"/>
      <c r="CU120" s="233"/>
      <c r="CV120" s="233"/>
      <c r="CW120" s="233"/>
      <c r="CX120" s="233"/>
      <c r="CY120" s="233"/>
      <c r="CZ120" s="233"/>
      <c r="DA120" s="233"/>
      <c r="DB120" s="233"/>
      <c r="DC120" s="233"/>
      <c r="DD120" s="233"/>
      <c r="DE120" s="233"/>
      <c r="DF120" s="233"/>
      <c r="DG120" s="233"/>
      <c r="DH120" s="233"/>
      <c r="DI120" s="233"/>
      <c r="DJ120" s="233"/>
      <c r="DK120" s="233"/>
      <c r="DL120" s="233"/>
      <c r="DM120" s="233"/>
      <c r="DN120" s="233"/>
      <c r="DO120" s="233"/>
      <c r="DP120" s="233"/>
      <c r="DQ120" s="233"/>
      <c r="DR120" s="233"/>
      <c r="DS120" s="233"/>
      <c r="DT120" s="233"/>
      <c r="DU120" s="233"/>
      <c r="DV120" s="233"/>
      <c r="DW120" s="233"/>
      <c r="DX120" s="233"/>
      <c r="DY120" s="233"/>
      <c r="DZ120" s="233"/>
      <c r="EA120" s="233"/>
      <c r="EB120" s="233"/>
      <c r="EC120" s="233"/>
      <c r="ED120" s="233"/>
      <c r="EE120" s="233"/>
      <c r="EF120" s="233"/>
      <c r="EG120" s="233"/>
      <c r="EH120" s="233"/>
      <c r="EI120" s="233"/>
      <c r="EJ120" s="233"/>
      <c r="EK120" s="233"/>
      <c r="EL120" s="233"/>
      <c r="EM120" s="233"/>
      <c r="EN120" s="233"/>
      <c r="EO120" s="233"/>
      <c r="EP120" s="233"/>
      <c r="EQ120" s="233"/>
      <c r="ER120" s="233"/>
      <c r="ES120" s="233"/>
      <c r="ET120" s="233"/>
      <c r="EU120" s="233"/>
      <c r="EV120" s="233"/>
      <c r="EW120" s="233"/>
      <c r="EX120" s="233"/>
      <c r="EY120" s="233"/>
      <c r="EZ120" s="233"/>
      <c r="FA120" s="233"/>
      <c r="FB120" s="233"/>
      <c r="FC120" s="233"/>
      <c r="FD120" s="233"/>
      <c r="FE120" s="233"/>
      <c r="FF120" s="233"/>
      <c r="FG120" s="233"/>
      <c r="FH120" s="233"/>
      <c r="FI120" s="233"/>
      <c r="FJ120" s="233"/>
      <c r="FK120" s="233"/>
      <c r="FL120" s="233"/>
      <c r="FM120" s="233"/>
      <c r="FN120" s="233"/>
      <c r="FO120" s="233"/>
      <c r="FP120" s="233"/>
      <c r="FQ120" s="233"/>
      <c r="FR120" s="233"/>
      <c r="FS120" s="233"/>
      <c r="FT120" s="233"/>
      <c r="FU120" s="233"/>
      <c r="FV120" s="233"/>
      <c r="FW120" s="233"/>
      <c r="FX120" s="233"/>
      <c r="FY120" s="233"/>
      <c r="FZ120" s="233"/>
      <c r="GA120" s="233"/>
      <c r="GB120" s="233"/>
      <c r="GC120" s="233"/>
      <c r="GD120" s="233"/>
      <c r="GE120" s="233"/>
      <c r="GF120" s="233"/>
      <c r="GG120" s="233"/>
      <c r="GH120" s="233"/>
      <c r="GI120" s="233"/>
      <c r="GJ120" s="233"/>
      <c r="GK120" s="233"/>
      <c r="GL120" s="233"/>
      <c r="GM120" s="233"/>
      <c r="GN120" s="233"/>
      <c r="GO120" s="233"/>
      <c r="GP120" s="233"/>
      <c r="GQ120" s="233"/>
      <c r="GR120" s="233"/>
      <c r="GS120" s="233"/>
      <c r="GT120" s="233"/>
      <c r="GU120" s="233"/>
      <c r="GV120" s="233"/>
      <c r="GW120" s="233"/>
      <c r="GX120" s="233"/>
      <c r="GY120" s="233"/>
      <c r="GZ120" s="233"/>
      <c r="HA120" s="233"/>
      <c r="HB120" s="233"/>
      <c r="HC120" s="233"/>
      <c r="HD120" s="233"/>
      <c r="HE120" s="233"/>
      <c r="HF120" s="233"/>
      <c r="HG120" s="233"/>
      <c r="HH120" s="233"/>
      <c r="HI120" s="233"/>
      <c r="HJ120" s="233"/>
      <c r="HK120" s="233"/>
      <c r="HL120" s="233"/>
      <c r="HM120" s="233"/>
      <c r="HN120" s="233"/>
      <c r="HO120" s="233"/>
      <c r="HP120" s="233"/>
      <c r="HQ120" s="233"/>
      <c r="HR120" s="233"/>
      <c r="HS120" s="233"/>
      <c r="HT120" s="233"/>
      <c r="HU120" s="233"/>
      <c r="HV120" s="233"/>
      <c r="HW120" s="233"/>
      <c r="HX120" s="233"/>
      <c r="HY120" s="233"/>
      <c r="HZ120" s="233"/>
      <c r="IA120" s="233"/>
      <c r="IB120" s="233"/>
      <c r="IC120" s="233"/>
      <c r="ID120" s="233"/>
      <c r="IE120" s="233"/>
      <c r="IF120" s="233"/>
      <c r="IG120" s="233"/>
      <c r="IH120" s="233"/>
      <c r="II120" s="233"/>
      <c r="IJ120" s="233"/>
      <c r="IK120" s="233"/>
      <c r="IL120" s="233"/>
      <c r="IM120" s="233"/>
      <c r="IN120" s="233"/>
      <c r="IO120" s="233"/>
      <c r="IP120" s="233"/>
      <c r="IQ120" s="233"/>
      <c r="IR120" s="233"/>
      <c r="IS120" s="233"/>
      <c r="IT120" s="233"/>
      <c r="IU120" s="233"/>
      <c r="IV120" s="233"/>
      <c r="IW120" s="233"/>
    </row>
    <row r="121" spans="1:257" s="534" customFormat="1">
      <c r="A121" s="558" t="s">
        <v>637</v>
      </c>
      <c r="B121" s="121" t="s">
        <v>358</v>
      </c>
      <c r="C121" s="402" t="s">
        <v>152</v>
      </c>
      <c r="D121" s="221" t="s">
        <v>359</v>
      </c>
      <c r="E121" s="323">
        <v>830</v>
      </c>
      <c r="F121" s="322">
        <v>103</v>
      </c>
      <c r="G121" s="571">
        <f t="shared" si="4"/>
        <v>85.49</v>
      </c>
      <c r="H121" s="502" t="s">
        <v>884</v>
      </c>
      <c r="I121" s="235" t="s">
        <v>7</v>
      </c>
      <c r="J121" s="407"/>
      <c r="K121" s="532"/>
      <c r="L121" s="233"/>
      <c r="M121" s="233"/>
      <c r="N121" s="233"/>
      <c r="O121" s="233"/>
      <c r="P121" s="233"/>
      <c r="Q121" s="233"/>
      <c r="R121" s="233"/>
      <c r="S121" s="233"/>
      <c r="T121" s="233"/>
      <c r="U121" s="233"/>
      <c r="V121" s="233"/>
      <c r="W121" s="233"/>
      <c r="X121" s="233"/>
      <c r="Y121" s="233"/>
      <c r="Z121" s="233"/>
      <c r="AA121" s="233"/>
      <c r="AB121" s="233"/>
      <c r="AC121" s="233"/>
      <c r="AD121" s="233"/>
      <c r="AE121" s="233"/>
      <c r="AF121" s="233"/>
      <c r="AG121" s="233"/>
      <c r="AH121" s="233"/>
      <c r="AI121" s="233"/>
      <c r="AJ121" s="233"/>
      <c r="AK121" s="233"/>
      <c r="AL121" s="233"/>
      <c r="AM121" s="233"/>
      <c r="AN121" s="233"/>
      <c r="AO121" s="233"/>
      <c r="AP121" s="233"/>
      <c r="AQ121" s="233"/>
      <c r="AR121" s="233"/>
      <c r="AS121" s="233"/>
      <c r="AT121" s="233"/>
      <c r="AU121" s="233"/>
      <c r="AV121" s="233"/>
      <c r="AW121" s="233"/>
      <c r="AX121" s="233"/>
      <c r="AY121" s="233"/>
      <c r="AZ121" s="233"/>
      <c r="BA121" s="233"/>
      <c r="BB121" s="233"/>
      <c r="BC121" s="233"/>
      <c r="BD121" s="233"/>
      <c r="BE121" s="233"/>
      <c r="BF121" s="233"/>
      <c r="BG121" s="233"/>
      <c r="BH121" s="233"/>
      <c r="BI121" s="233"/>
      <c r="BJ121" s="233"/>
      <c r="BK121" s="233"/>
      <c r="BL121" s="233"/>
      <c r="BM121" s="233"/>
      <c r="BN121" s="233"/>
      <c r="BO121" s="233"/>
      <c r="BP121" s="233"/>
      <c r="BQ121" s="233"/>
      <c r="BR121" s="233"/>
      <c r="BS121" s="233"/>
      <c r="BT121" s="233"/>
      <c r="BU121" s="233"/>
      <c r="BV121" s="233"/>
      <c r="BW121" s="233"/>
      <c r="BX121" s="233"/>
      <c r="BY121" s="233"/>
      <c r="BZ121" s="233"/>
      <c r="CA121" s="233"/>
      <c r="CB121" s="233"/>
      <c r="CC121" s="233"/>
      <c r="CD121" s="233"/>
      <c r="CE121" s="233"/>
      <c r="CF121" s="233"/>
      <c r="CG121" s="233"/>
      <c r="CH121" s="233"/>
      <c r="CI121" s="233"/>
      <c r="CJ121" s="233"/>
      <c r="CK121" s="233"/>
      <c r="CL121" s="233"/>
      <c r="CM121" s="233"/>
      <c r="CN121" s="233"/>
      <c r="CO121" s="233"/>
      <c r="CP121" s="233"/>
      <c r="CQ121" s="233"/>
      <c r="CR121" s="233"/>
      <c r="CS121" s="233"/>
      <c r="CT121" s="233"/>
      <c r="CU121" s="233"/>
      <c r="CV121" s="233"/>
      <c r="CW121" s="233"/>
      <c r="CX121" s="233"/>
      <c r="CY121" s="233"/>
      <c r="CZ121" s="233"/>
      <c r="DA121" s="233"/>
      <c r="DB121" s="233"/>
      <c r="DC121" s="233"/>
      <c r="DD121" s="233"/>
      <c r="DE121" s="233"/>
      <c r="DF121" s="233"/>
      <c r="DG121" s="233"/>
      <c r="DH121" s="233"/>
      <c r="DI121" s="233"/>
      <c r="DJ121" s="233"/>
      <c r="DK121" s="233"/>
      <c r="DL121" s="233"/>
      <c r="DM121" s="233"/>
      <c r="DN121" s="233"/>
      <c r="DO121" s="233"/>
      <c r="DP121" s="233"/>
      <c r="DQ121" s="233"/>
      <c r="DR121" s="233"/>
      <c r="DS121" s="233"/>
      <c r="DT121" s="233"/>
      <c r="DU121" s="233"/>
      <c r="DV121" s="233"/>
      <c r="DW121" s="233"/>
      <c r="DX121" s="233"/>
      <c r="DY121" s="233"/>
      <c r="DZ121" s="233"/>
      <c r="EA121" s="233"/>
      <c r="EB121" s="233"/>
      <c r="EC121" s="233"/>
      <c r="ED121" s="233"/>
      <c r="EE121" s="233"/>
      <c r="EF121" s="233"/>
      <c r="EG121" s="233"/>
      <c r="EH121" s="233"/>
      <c r="EI121" s="233"/>
      <c r="EJ121" s="233"/>
      <c r="EK121" s="233"/>
      <c r="EL121" s="233"/>
      <c r="EM121" s="233"/>
      <c r="EN121" s="233"/>
      <c r="EO121" s="233"/>
      <c r="EP121" s="233"/>
      <c r="EQ121" s="233"/>
      <c r="ER121" s="233"/>
      <c r="ES121" s="233"/>
      <c r="ET121" s="233"/>
      <c r="EU121" s="233"/>
      <c r="EV121" s="233"/>
      <c r="EW121" s="233"/>
      <c r="EX121" s="233"/>
      <c r="EY121" s="233"/>
      <c r="EZ121" s="233"/>
      <c r="FA121" s="233"/>
      <c r="FB121" s="233"/>
      <c r="FC121" s="233"/>
      <c r="FD121" s="233"/>
      <c r="FE121" s="233"/>
      <c r="FF121" s="233"/>
      <c r="FG121" s="233"/>
      <c r="FH121" s="233"/>
      <c r="FI121" s="233"/>
      <c r="FJ121" s="233"/>
      <c r="FK121" s="233"/>
      <c r="FL121" s="233"/>
      <c r="FM121" s="233"/>
      <c r="FN121" s="233"/>
      <c r="FO121" s="233"/>
      <c r="FP121" s="233"/>
      <c r="FQ121" s="233"/>
      <c r="FR121" s="233"/>
      <c r="FS121" s="233"/>
      <c r="FT121" s="233"/>
      <c r="FU121" s="233"/>
      <c r="FV121" s="233"/>
      <c r="FW121" s="233"/>
      <c r="FX121" s="233"/>
      <c r="FY121" s="233"/>
      <c r="FZ121" s="233"/>
      <c r="GA121" s="233"/>
      <c r="GB121" s="233"/>
      <c r="GC121" s="233"/>
      <c r="GD121" s="233"/>
      <c r="GE121" s="233"/>
      <c r="GF121" s="233"/>
      <c r="GG121" s="233"/>
      <c r="GH121" s="233"/>
      <c r="GI121" s="233"/>
      <c r="GJ121" s="233"/>
      <c r="GK121" s="233"/>
      <c r="GL121" s="233"/>
      <c r="GM121" s="233"/>
      <c r="GN121" s="233"/>
      <c r="GO121" s="233"/>
      <c r="GP121" s="233"/>
      <c r="GQ121" s="233"/>
      <c r="GR121" s="233"/>
      <c r="GS121" s="233"/>
      <c r="GT121" s="233"/>
      <c r="GU121" s="233"/>
      <c r="GV121" s="233"/>
      <c r="GW121" s="233"/>
      <c r="GX121" s="233"/>
      <c r="GY121" s="233"/>
      <c r="GZ121" s="233"/>
      <c r="HA121" s="233"/>
      <c r="HB121" s="233"/>
      <c r="HC121" s="233"/>
      <c r="HD121" s="233"/>
      <c r="HE121" s="233"/>
      <c r="HF121" s="233"/>
      <c r="HG121" s="233"/>
      <c r="HH121" s="233"/>
      <c r="HI121" s="233"/>
      <c r="HJ121" s="233"/>
      <c r="HK121" s="233"/>
      <c r="HL121" s="233"/>
      <c r="HM121" s="233"/>
      <c r="HN121" s="233"/>
      <c r="HO121" s="233"/>
      <c r="HP121" s="233"/>
      <c r="HQ121" s="233"/>
      <c r="HR121" s="233"/>
      <c r="HS121" s="233"/>
      <c r="HT121" s="233"/>
      <c r="HU121" s="233"/>
      <c r="HV121" s="233"/>
      <c r="HW121" s="233"/>
      <c r="HX121" s="233"/>
      <c r="HY121" s="233"/>
      <c r="HZ121" s="233"/>
      <c r="IA121" s="233"/>
      <c r="IB121" s="233"/>
      <c r="IC121" s="233"/>
      <c r="ID121" s="233"/>
      <c r="IE121" s="233"/>
      <c r="IF121" s="233"/>
      <c r="IG121" s="233"/>
      <c r="IH121" s="233"/>
      <c r="II121" s="233"/>
      <c r="IJ121" s="233"/>
      <c r="IK121" s="233"/>
      <c r="IL121" s="233"/>
      <c r="IM121" s="233"/>
      <c r="IN121" s="233"/>
      <c r="IO121" s="233"/>
      <c r="IP121" s="233"/>
      <c r="IQ121" s="233"/>
      <c r="IR121" s="233"/>
      <c r="IS121" s="233"/>
      <c r="IT121" s="233"/>
      <c r="IU121" s="233"/>
      <c r="IV121" s="233"/>
      <c r="IW121" s="233"/>
    </row>
    <row r="122" spans="1:257" s="534" customFormat="1">
      <c r="A122" s="558" t="s">
        <v>531</v>
      </c>
      <c r="B122" s="225" t="s">
        <v>532</v>
      </c>
      <c r="C122" s="402" t="s">
        <v>152</v>
      </c>
      <c r="D122" s="221" t="s">
        <v>129</v>
      </c>
      <c r="E122" s="323">
        <v>13600</v>
      </c>
      <c r="F122" s="322">
        <v>33</v>
      </c>
      <c r="G122" s="571">
        <f t="shared" si="4"/>
        <v>448.8</v>
      </c>
      <c r="H122" s="502" t="s">
        <v>884</v>
      </c>
      <c r="I122" s="235" t="s">
        <v>7</v>
      </c>
      <c r="J122" s="407"/>
      <c r="K122" s="532"/>
      <c r="L122" s="233"/>
      <c r="M122" s="233"/>
      <c r="N122" s="233"/>
      <c r="O122" s="233"/>
      <c r="P122" s="233"/>
      <c r="Q122" s="233"/>
      <c r="R122" s="233"/>
      <c r="S122" s="233"/>
      <c r="T122" s="233"/>
      <c r="U122" s="233"/>
      <c r="V122" s="233"/>
      <c r="W122" s="233"/>
      <c r="X122" s="233"/>
      <c r="Y122" s="233"/>
      <c r="Z122" s="233"/>
      <c r="AA122" s="233"/>
      <c r="AB122" s="233"/>
      <c r="AC122" s="233"/>
      <c r="AD122" s="233"/>
      <c r="AE122" s="233"/>
      <c r="AF122" s="233"/>
      <c r="AG122" s="233"/>
      <c r="AH122" s="233"/>
      <c r="AI122" s="233"/>
      <c r="AJ122" s="233"/>
      <c r="AK122" s="233"/>
      <c r="AL122" s="233"/>
      <c r="AM122" s="233"/>
      <c r="AN122" s="233"/>
      <c r="AO122" s="233"/>
      <c r="AP122" s="233"/>
      <c r="AQ122" s="233"/>
      <c r="AR122" s="233"/>
      <c r="AS122" s="233"/>
      <c r="AT122" s="233"/>
      <c r="AU122" s="233"/>
      <c r="AV122" s="233"/>
      <c r="AW122" s="233"/>
      <c r="AX122" s="233"/>
      <c r="AY122" s="233"/>
      <c r="AZ122" s="233"/>
      <c r="BA122" s="233"/>
      <c r="BB122" s="233"/>
      <c r="BC122" s="233"/>
      <c r="BD122" s="233"/>
      <c r="BE122" s="233"/>
      <c r="BF122" s="233"/>
      <c r="BG122" s="233"/>
      <c r="BH122" s="233"/>
      <c r="BI122" s="233"/>
      <c r="BJ122" s="233"/>
      <c r="BK122" s="233"/>
      <c r="BL122" s="233"/>
      <c r="BM122" s="233"/>
      <c r="BN122" s="233"/>
      <c r="BO122" s="233"/>
      <c r="BP122" s="233"/>
      <c r="BQ122" s="233"/>
      <c r="BR122" s="233"/>
      <c r="BS122" s="233"/>
      <c r="BT122" s="233"/>
      <c r="BU122" s="233"/>
      <c r="BV122" s="233"/>
      <c r="BW122" s="233"/>
      <c r="BX122" s="233"/>
      <c r="BY122" s="233"/>
      <c r="BZ122" s="233"/>
      <c r="CA122" s="233"/>
      <c r="CB122" s="233"/>
      <c r="CC122" s="233"/>
      <c r="CD122" s="233"/>
      <c r="CE122" s="233"/>
      <c r="CF122" s="233"/>
      <c r="CG122" s="233"/>
      <c r="CH122" s="233"/>
      <c r="CI122" s="233"/>
      <c r="CJ122" s="233"/>
      <c r="CK122" s="233"/>
      <c r="CL122" s="233"/>
      <c r="CM122" s="233"/>
      <c r="CN122" s="233"/>
      <c r="CO122" s="233"/>
      <c r="CP122" s="233"/>
      <c r="CQ122" s="233"/>
      <c r="CR122" s="233"/>
      <c r="CS122" s="233"/>
      <c r="CT122" s="233"/>
      <c r="CU122" s="233"/>
      <c r="CV122" s="233"/>
      <c r="CW122" s="233"/>
      <c r="CX122" s="233"/>
      <c r="CY122" s="233"/>
      <c r="CZ122" s="233"/>
      <c r="DA122" s="233"/>
      <c r="DB122" s="233"/>
      <c r="DC122" s="233"/>
      <c r="DD122" s="233"/>
      <c r="DE122" s="233"/>
      <c r="DF122" s="233"/>
      <c r="DG122" s="233"/>
      <c r="DH122" s="233"/>
      <c r="DI122" s="233"/>
      <c r="DJ122" s="233"/>
      <c r="DK122" s="233"/>
      <c r="DL122" s="233"/>
      <c r="DM122" s="233"/>
      <c r="DN122" s="233"/>
      <c r="DO122" s="233"/>
      <c r="DP122" s="233"/>
      <c r="DQ122" s="233"/>
      <c r="DR122" s="233"/>
      <c r="DS122" s="233"/>
      <c r="DT122" s="233"/>
      <c r="DU122" s="233"/>
      <c r="DV122" s="233"/>
      <c r="DW122" s="233"/>
      <c r="DX122" s="233"/>
      <c r="DY122" s="233"/>
      <c r="DZ122" s="233"/>
      <c r="EA122" s="233"/>
      <c r="EB122" s="233"/>
      <c r="EC122" s="233"/>
      <c r="ED122" s="233"/>
      <c r="EE122" s="233"/>
      <c r="EF122" s="233"/>
      <c r="EG122" s="233"/>
      <c r="EH122" s="233"/>
      <c r="EI122" s="233"/>
      <c r="EJ122" s="233"/>
      <c r="EK122" s="233"/>
      <c r="EL122" s="233"/>
      <c r="EM122" s="233"/>
      <c r="EN122" s="233"/>
      <c r="EO122" s="233"/>
      <c r="EP122" s="233"/>
      <c r="EQ122" s="233"/>
      <c r="ER122" s="233"/>
      <c r="ES122" s="233"/>
      <c r="ET122" s="233"/>
      <c r="EU122" s="233"/>
      <c r="EV122" s="233"/>
      <c r="EW122" s="233"/>
      <c r="EX122" s="233"/>
      <c r="EY122" s="233"/>
      <c r="EZ122" s="233"/>
      <c r="FA122" s="233"/>
      <c r="FB122" s="233"/>
      <c r="FC122" s="233"/>
      <c r="FD122" s="233"/>
      <c r="FE122" s="233"/>
      <c r="FF122" s="233"/>
      <c r="FG122" s="233"/>
      <c r="FH122" s="233"/>
      <c r="FI122" s="233"/>
      <c r="FJ122" s="233"/>
      <c r="FK122" s="233"/>
      <c r="FL122" s="233"/>
      <c r="FM122" s="233"/>
      <c r="FN122" s="233"/>
      <c r="FO122" s="233"/>
      <c r="FP122" s="233"/>
      <c r="FQ122" s="233"/>
      <c r="FR122" s="233"/>
      <c r="FS122" s="233"/>
      <c r="FT122" s="233"/>
      <c r="FU122" s="233"/>
      <c r="FV122" s="233"/>
      <c r="FW122" s="233"/>
      <c r="FX122" s="233"/>
      <c r="FY122" s="233"/>
      <c r="FZ122" s="233"/>
      <c r="GA122" s="233"/>
      <c r="GB122" s="233"/>
      <c r="GC122" s="233"/>
      <c r="GD122" s="233"/>
      <c r="GE122" s="233"/>
      <c r="GF122" s="233"/>
      <c r="GG122" s="233"/>
      <c r="GH122" s="233"/>
      <c r="GI122" s="233"/>
      <c r="GJ122" s="233"/>
      <c r="GK122" s="233"/>
      <c r="GL122" s="233"/>
      <c r="GM122" s="233"/>
      <c r="GN122" s="233"/>
      <c r="GO122" s="233"/>
      <c r="GP122" s="233"/>
      <c r="GQ122" s="233"/>
      <c r="GR122" s="233"/>
      <c r="GS122" s="233"/>
      <c r="GT122" s="233"/>
      <c r="GU122" s="233"/>
      <c r="GV122" s="233"/>
      <c r="GW122" s="233"/>
      <c r="GX122" s="233"/>
      <c r="GY122" s="233"/>
      <c r="GZ122" s="233"/>
      <c r="HA122" s="233"/>
      <c r="HB122" s="233"/>
      <c r="HC122" s="233"/>
      <c r="HD122" s="233"/>
      <c r="HE122" s="233"/>
      <c r="HF122" s="233"/>
      <c r="HG122" s="233"/>
      <c r="HH122" s="233"/>
      <c r="HI122" s="233"/>
      <c r="HJ122" s="233"/>
      <c r="HK122" s="233"/>
      <c r="HL122" s="233"/>
      <c r="HM122" s="233"/>
      <c r="HN122" s="233"/>
      <c r="HO122" s="233"/>
      <c r="HP122" s="233"/>
      <c r="HQ122" s="233"/>
      <c r="HR122" s="233"/>
      <c r="HS122" s="233"/>
      <c r="HT122" s="233"/>
      <c r="HU122" s="233"/>
      <c r="HV122" s="233"/>
      <c r="HW122" s="233"/>
      <c r="HX122" s="233"/>
      <c r="HY122" s="233"/>
      <c r="HZ122" s="233"/>
      <c r="IA122" s="233"/>
      <c r="IB122" s="233"/>
      <c r="IC122" s="233"/>
      <c r="ID122" s="233"/>
      <c r="IE122" s="233"/>
      <c r="IF122" s="233"/>
      <c r="IG122" s="233"/>
      <c r="IH122" s="233"/>
      <c r="II122" s="233"/>
      <c r="IJ122" s="233"/>
      <c r="IK122" s="233"/>
      <c r="IL122" s="233"/>
      <c r="IM122" s="233"/>
      <c r="IN122" s="233"/>
      <c r="IO122" s="233"/>
      <c r="IP122" s="233"/>
      <c r="IQ122" s="233"/>
      <c r="IR122" s="233"/>
      <c r="IS122" s="233"/>
      <c r="IT122" s="233"/>
      <c r="IU122" s="233"/>
      <c r="IV122" s="233"/>
      <c r="IW122" s="233"/>
    </row>
    <row r="123" spans="1:257" s="534" customFormat="1">
      <c r="A123" s="558" t="s">
        <v>334</v>
      </c>
      <c r="B123" s="225" t="s">
        <v>373</v>
      </c>
      <c r="C123" s="402" t="s">
        <v>152</v>
      </c>
      <c r="D123" s="221" t="s">
        <v>129</v>
      </c>
      <c r="E123" s="323">
        <v>100</v>
      </c>
      <c r="F123" s="322">
        <v>2772</v>
      </c>
      <c r="G123" s="571">
        <f t="shared" si="4"/>
        <v>277.2</v>
      </c>
      <c r="H123" s="502" t="s">
        <v>884</v>
      </c>
      <c r="I123" s="235" t="s">
        <v>7</v>
      </c>
      <c r="J123" s="407"/>
      <c r="K123" s="532"/>
      <c r="L123" s="233"/>
      <c r="M123" s="233"/>
      <c r="N123" s="233"/>
      <c r="O123" s="233"/>
      <c r="P123" s="233"/>
      <c r="Q123" s="233"/>
      <c r="R123" s="233"/>
      <c r="S123" s="233"/>
      <c r="T123" s="233"/>
      <c r="U123" s="233"/>
      <c r="V123" s="233"/>
      <c r="W123" s="233"/>
      <c r="X123" s="233"/>
      <c r="Y123" s="233"/>
      <c r="Z123" s="233"/>
      <c r="AA123" s="233"/>
      <c r="AB123" s="233"/>
      <c r="AC123" s="233"/>
      <c r="AD123" s="233"/>
      <c r="AE123" s="233"/>
      <c r="AF123" s="233"/>
      <c r="AG123" s="233"/>
      <c r="AH123" s="233"/>
      <c r="AI123" s="233"/>
      <c r="AJ123" s="233"/>
      <c r="AK123" s="233"/>
      <c r="AL123" s="233"/>
      <c r="AM123" s="233"/>
      <c r="AN123" s="233"/>
      <c r="AO123" s="233"/>
      <c r="AP123" s="233"/>
      <c r="AQ123" s="233"/>
      <c r="AR123" s="233"/>
      <c r="AS123" s="233"/>
      <c r="AT123" s="233"/>
      <c r="AU123" s="233"/>
      <c r="AV123" s="233"/>
      <c r="AW123" s="233"/>
      <c r="AX123" s="233"/>
      <c r="AY123" s="233"/>
      <c r="AZ123" s="233"/>
      <c r="BA123" s="233"/>
      <c r="BB123" s="233"/>
      <c r="BC123" s="233"/>
      <c r="BD123" s="233"/>
      <c r="BE123" s="233"/>
      <c r="BF123" s="233"/>
      <c r="BG123" s="233"/>
      <c r="BH123" s="233"/>
      <c r="BI123" s="233"/>
      <c r="BJ123" s="233"/>
      <c r="BK123" s="233"/>
      <c r="BL123" s="233"/>
      <c r="BM123" s="233"/>
      <c r="BN123" s="233"/>
      <c r="BO123" s="233"/>
      <c r="BP123" s="233"/>
      <c r="BQ123" s="233"/>
      <c r="BR123" s="233"/>
      <c r="BS123" s="233"/>
      <c r="BT123" s="233"/>
      <c r="BU123" s="233"/>
      <c r="BV123" s="233"/>
      <c r="BW123" s="233"/>
      <c r="BX123" s="233"/>
      <c r="BY123" s="233"/>
      <c r="BZ123" s="233"/>
      <c r="CA123" s="233"/>
      <c r="CB123" s="233"/>
      <c r="CC123" s="233"/>
      <c r="CD123" s="233"/>
      <c r="CE123" s="233"/>
      <c r="CF123" s="233"/>
      <c r="CG123" s="233"/>
      <c r="CH123" s="233"/>
      <c r="CI123" s="233"/>
      <c r="CJ123" s="233"/>
      <c r="CK123" s="233"/>
      <c r="CL123" s="233"/>
      <c r="CM123" s="233"/>
      <c r="CN123" s="233"/>
      <c r="CO123" s="233"/>
      <c r="CP123" s="233"/>
      <c r="CQ123" s="233"/>
      <c r="CR123" s="233"/>
      <c r="CS123" s="233"/>
      <c r="CT123" s="233"/>
      <c r="CU123" s="233"/>
      <c r="CV123" s="233"/>
      <c r="CW123" s="233"/>
      <c r="CX123" s="233"/>
      <c r="CY123" s="233"/>
      <c r="CZ123" s="233"/>
      <c r="DA123" s="233"/>
      <c r="DB123" s="233"/>
      <c r="DC123" s="233"/>
      <c r="DD123" s="233"/>
      <c r="DE123" s="233"/>
      <c r="DF123" s="233"/>
      <c r="DG123" s="233"/>
      <c r="DH123" s="233"/>
      <c r="DI123" s="233"/>
      <c r="DJ123" s="233"/>
      <c r="DK123" s="233"/>
      <c r="DL123" s="233"/>
      <c r="DM123" s="233"/>
      <c r="DN123" s="233"/>
      <c r="DO123" s="233"/>
      <c r="DP123" s="233"/>
      <c r="DQ123" s="233"/>
      <c r="DR123" s="233"/>
      <c r="DS123" s="233"/>
      <c r="DT123" s="233"/>
      <c r="DU123" s="233"/>
      <c r="DV123" s="233"/>
      <c r="DW123" s="233"/>
      <c r="DX123" s="233"/>
      <c r="DY123" s="233"/>
      <c r="DZ123" s="233"/>
      <c r="EA123" s="233"/>
      <c r="EB123" s="233"/>
      <c r="EC123" s="233"/>
      <c r="ED123" s="233"/>
      <c r="EE123" s="233"/>
      <c r="EF123" s="233"/>
      <c r="EG123" s="233"/>
      <c r="EH123" s="233"/>
      <c r="EI123" s="233"/>
      <c r="EJ123" s="233"/>
      <c r="EK123" s="233"/>
      <c r="EL123" s="233"/>
      <c r="EM123" s="233"/>
      <c r="EN123" s="233"/>
      <c r="EO123" s="233"/>
      <c r="EP123" s="233"/>
      <c r="EQ123" s="233"/>
      <c r="ER123" s="233"/>
      <c r="ES123" s="233"/>
      <c r="ET123" s="233"/>
      <c r="EU123" s="233"/>
      <c r="EV123" s="233"/>
      <c r="EW123" s="233"/>
      <c r="EX123" s="233"/>
      <c r="EY123" s="233"/>
      <c r="EZ123" s="233"/>
      <c r="FA123" s="233"/>
      <c r="FB123" s="233"/>
      <c r="FC123" s="233"/>
      <c r="FD123" s="233"/>
      <c r="FE123" s="233"/>
      <c r="FF123" s="233"/>
      <c r="FG123" s="233"/>
      <c r="FH123" s="233"/>
      <c r="FI123" s="233"/>
      <c r="FJ123" s="233"/>
      <c r="FK123" s="233"/>
      <c r="FL123" s="233"/>
      <c r="FM123" s="233"/>
      <c r="FN123" s="233"/>
      <c r="FO123" s="233"/>
      <c r="FP123" s="233"/>
      <c r="FQ123" s="233"/>
      <c r="FR123" s="233"/>
      <c r="FS123" s="233"/>
      <c r="FT123" s="233"/>
      <c r="FU123" s="233"/>
      <c r="FV123" s="233"/>
      <c r="FW123" s="233"/>
      <c r="FX123" s="233"/>
      <c r="FY123" s="233"/>
      <c r="FZ123" s="233"/>
      <c r="GA123" s="233"/>
      <c r="GB123" s="233"/>
      <c r="GC123" s="233"/>
      <c r="GD123" s="233"/>
      <c r="GE123" s="233"/>
      <c r="GF123" s="233"/>
      <c r="GG123" s="233"/>
      <c r="GH123" s="233"/>
      <c r="GI123" s="233"/>
      <c r="GJ123" s="233"/>
      <c r="GK123" s="233"/>
      <c r="GL123" s="233"/>
      <c r="GM123" s="233"/>
      <c r="GN123" s="233"/>
      <c r="GO123" s="233"/>
      <c r="GP123" s="233"/>
      <c r="GQ123" s="233"/>
      <c r="GR123" s="233"/>
      <c r="GS123" s="233"/>
      <c r="GT123" s="233"/>
      <c r="GU123" s="233"/>
      <c r="GV123" s="233"/>
      <c r="GW123" s="233"/>
      <c r="GX123" s="233"/>
      <c r="GY123" s="233"/>
      <c r="GZ123" s="233"/>
      <c r="HA123" s="233"/>
      <c r="HB123" s="233"/>
      <c r="HC123" s="233"/>
      <c r="HD123" s="233"/>
      <c r="HE123" s="233"/>
      <c r="HF123" s="233"/>
      <c r="HG123" s="233"/>
      <c r="HH123" s="233"/>
      <c r="HI123" s="233"/>
      <c r="HJ123" s="233"/>
      <c r="HK123" s="233"/>
      <c r="HL123" s="233"/>
      <c r="HM123" s="233"/>
      <c r="HN123" s="233"/>
      <c r="HO123" s="233"/>
      <c r="HP123" s="233"/>
      <c r="HQ123" s="233"/>
      <c r="HR123" s="233"/>
      <c r="HS123" s="233"/>
      <c r="HT123" s="233"/>
      <c r="HU123" s="233"/>
      <c r="HV123" s="233"/>
      <c r="HW123" s="233"/>
      <c r="HX123" s="233"/>
      <c r="HY123" s="233"/>
      <c r="HZ123" s="233"/>
      <c r="IA123" s="233"/>
      <c r="IB123" s="233"/>
      <c r="IC123" s="233"/>
      <c r="ID123" s="233"/>
      <c r="IE123" s="233"/>
      <c r="IF123" s="233"/>
      <c r="IG123" s="233"/>
      <c r="IH123" s="233"/>
      <c r="II123" s="233"/>
      <c r="IJ123" s="233"/>
      <c r="IK123" s="233"/>
      <c r="IL123" s="233"/>
      <c r="IM123" s="233"/>
      <c r="IN123" s="233"/>
      <c r="IO123" s="233"/>
      <c r="IP123" s="233"/>
      <c r="IQ123" s="233"/>
      <c r="IR123" s="233"/>
      <c r="IS123" s="233"/>
      <c r="IT123" s="233"/>
      <c r="IU123" s="233"/>
      <c r="IV123" s="233"/>
      <c r="IW123" s="233"/>
    </row>
    <row r="124" spans="1:257" s="534" customFormat="1">
      <c r="A124" s="558" t="s">
        <v>335</v>
      </c>
      <c r="B124" s="225" t="s">
        <v>361</v>
      </c>
      <c r="C124" s="402" t="s">
        <v>152</v>
      </c>
      <c r="D124" s="221" t="s">
        <v>129</v>
      </c>
      <c r="E124" s="323">
        <v>150</v>
      </c>
      <c r="F124" s="322">
        <v>641</v>
      </c>
      <c r="G124" s="571">
        <f t="shared" si="4"/>
        <v>96.15</v>
      </c>
      <c r="H124" s="502" t="s">
        <v>884</v>
      </c>
      <c r="I124" s="235" t="s">
        <v>7</v>
      </c>
      <c r="J124" s="407"/>
      <c r="K124" s="532"/>
      <c r="L124" s="233"/>
      <c r="M124" s="233"/>
      <c r="N124" s="233"/>
      <c r="O124" s="233"/>
      <c r="P124" s="233"/>
      <c r="Q124" s="233"/>
      <c r="R124" s="233"/>
      <c r="S124" s="233"/>
      <c r="T124" s="233"/>
      <c r="U124" s="233"/>
      <c r="V124" s="233"/>
      <c r="W124" s="233"/>
      <c r="X124" s="233"/>
      <c r="Y124" s="233"/>
      <c r="Z124" s="233"/>
      <c r="AA124" s="233"/>
      <c r="AB124" s="233"/>
      <c r="AC124" s="233"/>
      <c r="AD124" s="233"/>
      <c r="AE124" s="233"/>
      <c r="AF124" s="233"/>
      <c r="AG124" s="233"/>
      <c r="AH124" s="233"/>
      <c r="AI124" s="233"/>
      <c r="AJ124" s="233"/>
      <c r="AK124" s="233"/>
      <c r="AL124" s="233"/>
      <c r="AM124" s="233"/>
      <c r="AN124" s="233"/>
      <c r="AO124" s="233"/>
      <c r="AP124" s="233"/>
      <c r="AQ124" s="233"/>
      <c r="AR124" s="233"/>
      <c r="AS124" s="233"/>
      <c r="AT124" s="233"/>
      <c r="AU124" s="233"/>
      <c r="AV124" s="233"/>
      <c r="AW124" s="233"/>
      <c r="AX124" s="233"/>
      <c r="AY124" s="233"/>
      <c r="AZ124" s="233"/>
      <c r="BA124" s="233"/>
      <c r="BB124" s="233"/>
      <c r="BC124" s="233"/>
      <c r="BD124" s="233"/>
      <c r="BE124" s="233"/>
      <c r="BF124" s="233"/>
      <c r="BG124" s="233"/>
      <c r="BH124" s="233"/>
      <c r="BI124" s="233"/>
      <c r="BJ124" s="233"/>
      <c r="BK124" s="233"/>
      <c r="BL124" s="233"/>
      <c r="BM124" s="233"/>
      <c r="BN124" s="233"/>
      <c r="BO124" s="233"/>
      <c r="BP124" s="233"/>
      <c r="BQ124" s="233"/>
      <c r="BR124" s="233"/>
      <c r="BS124" s="233"/>
      <c r="BT124" s="233"/>
      <c r="BU124" s="233"/>
      <c r="BV124" s="233"/>
      <c r="BW124" s="233"/>
      <c r="BX124" s="233"/>
      <c r="BY124" s="233"/>
      <c r="BZ124" s="233"/>
      <c r="CA124" s="233"/>
      <c r="CB124" s="233"/>
      <c r="CC124" s="233"/>
      <c r="CD124" s="233"/>
      <c r="CE124" s="233"/>
      <c r="CF124" s="233"/>
      <c r="CG124" s="233"/>
      <c r="CH124" s="233"/>
      <c r="CI124" s="233"/>
      <c r="CJ124" s="233"/>
      <c r="CK124" s="233"/>
      <c r="CL124" s="233"/>
      <c r="CM124" s="233"/>
      <c r="CN124" s="233"/>
      <c r="CO124" s="233"/>
      <c r="CP124" s="233"/>
      <c r="CQ124" s="233"/>
      <c r="CR124" s="233"/>
      <c r="CS124" s="233"/>
      <c r="CT124" s="233"/>
      <c r="CU124" s="233"/>
      <c r="CV124" s="233"/>
      <c r="CW124" s="233"/>
      <c r="CX124" s="233"/>
      <c r="CY124" s="233"/>
      <c r="CZ124" s="233"/>
      <c r="DA124" s="233"/>
      <c r="DB124" s="233"/>
      <c r="DC124" s="233"/>
      <c r="DD124" s="233"/>
      <c r="DE124" s="233"/>
      <c r="DF124" s="233"/>
      <c r="DG124" s="233"/>
      <c r="DH124" s="233"/>
      <c r="DI124" s="233"/>
      <c r="DJ124" s="233"/>
      <c r="DK124" s="233"/>
      <c r="DL124" s="233"/>
      <c r="DM124" s="233"/>
      <c r="DN124" s="233"/>
      <c r="DO124" s="233"/>
      <c r="DP124" s="233"/>
      <c r="DQ124" s="233"/>
      <c r="DR124" s="233"/>
      <c r="DS124" s="233"/>
      <c r="DT124" s="233"/>
      <c r="DU124" s="233"/>
      <c r="DV124" s="233"/>
      <c r="DW124" s="233"/>
      <c r="DX124" s="233"/>
      <c r="DY124" s="233"/>
      <c r="DZ124" s="233"/>
      <c r="EA124" s="233"/>
      <c r="EB124" s="233"/>
      <c r="EC124" s="233"/>
      <c r="ED124" s="233"/>
      <c r="EE124" s="233"/>
      <c r="EF124" s="233"/>
      <c r="EG124" s="233"/>
      <c r="EH124" s="233"/>
      <c r="EI124" s="233"/>
      <c r="EJ124" s="233"/>
      <c r="EK124" s="233"/>
      <c r="EL124" s="233"/>
      <c r="EM124" s="233"/>
      <c r="EN124" s="233"/>
      <c r="EO124" s="233"/>
      <c r="EP124" s="233"/>
      <c r="EQ124" s="233"/>
      <c r="ER124" s="233"/>
      <c r="ES124" s="233"/>
      <c r="ET124" s="233"/>
      <c r="EU124" s="233"/>
      <c r="EV124" s="233"/>
      <c r="EW124" s="233"/>
      <c r="EX124" s="233"/>
      <c r="EY124" s="233"/>
      <c r="EZ124" s="233"/>
      <c r="FA124" s="233"/>
      <c r="FB124" s="233"/>
      <c r="FC124" s="233"/>
      <c r="FD124" s="233"/>
      <c r="FE124" s="233"/>
      <c r="FF124" s="233"/>
      <c r="FG124" s="233"/>
      <c r="FH124" s="233"/>
      <c r="FI124" s="233"/>
      <c r="FJ124" s="233"/>
      <c r="FK124" s="233"/>
      <c r="FL124" s="233"/>
      <c r="FM124" s="233"/>
      <c r="FN124" s="233"/>
      <c r="FO124" s="233"/>
      <c r="FP124" s="233"/>
      <c r="FQ124" s="233"/>
      <c r="FR124" s="233"/>
      <c r="FS124" s="233"/>
      <c r="FT124" s="233"/>
      <c r="FU124" s="233"/>
      <c r="FV124" s="233"/>
      <c r="FW124" s="233"/>
      <c r="FX124" s="233"/>
      <c r="FY124" s="233"/>
      <c r="FZ124" s="233"/>
      <c r="GA124" s="233"/>
      <c r="GB124" s="233"/>
      <c r="GC124" s="233"/>
      <c r="GD124" s="233"/>
      <c r="GE124" s="233"/>
      <c r="GF124" s="233"/>
      <c r="GG124" s="233"/>
      <c r="GH124" s="233"/>
      <c r="GI124" s="233"/>
      <c r="GJ124" s="233"/>
      <c r="GK124" s="233"/>
      <c r="GL124" s="233"/>
      <c r="GM124" s="233"/>
      <c r="GN124" s="233"/>
      <c r="GO124" s="233"/>
      <c r="GP124" s="233"/>
      <c r="GQ124" s="233"/>
      <c r="GR124" s="233"/>
      <c r="GS124" s="233"/>
      <c r="GT124" s="233"/>
      <c r="GU124" s="233"/>
      <c r="GV124" s="233"/>
      <c r="GW124" s="233"/>
      <c r="GX124" s="233"/>
      <c r="GY124" s="233"/>
      <c r="GZ124" s="233"/>
      <c r="HA124" s="233"/>
      <c r="HB124" s="233"/>
      <c r="HC124" s="233"/>
      <c r="HD124" s="233"/>
      <c r="HE124" s="233"/>
      <c r="HF124" s="233"/>
      <c r="HG124" s="233"/>
      <c r="HH124" s="233"/>
      <c r="HI124" s="233"/>
      <c r="HJ124" s="233"/>
      <c r="HK124" s="233"/>
      <c r="HL124" s="233"/>
      <c r="HM124" s="233"/>
      <c r="HN124" s="233"/>
      <c r="HO124" s="233"/>
      <c r="HP124" s="233"/>
      <c r="HQ124" s="233"/>
      <c r="HR124" s="233"/>
      <c r="HS124" s="233"/>
      <c r="HT124" s="233"/>
      <c r="HU124" s="233"/>
      <c r="HV124" s="233"/>
      <c r="HW124" s="233"/>
      <c r="HX124" s="233"/>
      <c r="HY124" s="233"/>
      <c r="HZ124" s="233"/>
      <c r="IA124" s="233"/>
      <c r="IB124" s="233"/>
      <c r="IC124" s="233"/>
      <c r="ID124" s="233"/>
      <c r="IE124" s="233"/>
      <c r="IF124" s="233"/>
      <c r="IG124" s="233"/>
      <c r="IH124" s="233"/>
      <c r="II124" s="233"/>
      <c r="IJ124" s="233"/>
      <c r="IK124" s="233"/>
      <c r="IL124" s="233"/>
      <c r="IM124" s="233"/>
      <c r="IN124" s="233"/>
      <c r="IO124" s="233"/>
      <c r="IP124" s="233"/>
      <c r="IQ124" s="233"/>
      <c r="IR124" s="233"/>
      <c r="IS124" s="233"/>
      <c r="IT124" s="233"/>
      <c r="IU124" s="233"/>
      <c r="IV124" s="233"/>
      <c r="IW124" s="233"/>
    </row>
    <row r="125" spans="1:257" s="534" customFormat="1">
      <c r="A125" s="558" t="s">
        <v>766</v>
      </c>
      <c r="B125" s="225" t="s">
        <v>767</v>
      </c>
      <c r="C125" s="402" t="s">
        <v>152</v>
      </c>
      <c r="D125" s="221" t="s">
        <v>129</v>
      </c>
      <c r="E125" s="323">
        <v>8000</v>
      </c>
      <c r="F125" s="322">
        <v>30</v>
      </c>
      <c r="G125" s="571">
        <f t="shared" ref="G125:G156" si="5">E125*F125/1000</f>
        <v>240</v>
      </c>
      <c r="H125" s="502" t="s">
        <v>884</v>
      </c>
      <c r="I125" s="235" t="s">
        <v>7</v>
      </c>
      <c r="J125" s="407"/>
      <c r="K125" s="532"/>
      <c r="L125" s="233"/>
      <c r="M125" s="233"/>
      <c r="N125" s="233"/>
      <c r="O125" s="233"/>
      <c r="P125" s="233"/>
      <c r="Q125" s="233"/>
      <c r="R125" s="233"/>
      <c r="S125" s="233"/>
      <c r="T125" s="233"/>
      <c r="U125" s="233"/>
      <c r="V125" s="233"/>
      <c r="W125" s="233"/>
      <c r="X125" s="233"/>
      <c r="Y125" s="233"/>
      <c r="Z125" s="233"/>
      <c r="AA125" s="233"/>
      <c r="AB125" s="233"/>
      <c r="AC125" s="233"/>
      <c r="AD125" s="233"/>
      <c r="AE125" s="233"/>
      <c r="AF125" s="233"/>
      <c r="AG125" s="233"/>
      <c r="AH125" s="233"/>
      <c r="AI125" s="233"/>
      <c r="AJ125" s="233"/>
      <c r="AK125" s="233"/>
      <c r="AL125" s="233"/>
      <c r="AM125" s="233"/>
      <c r="AN125" s="233"/>
      <c r="AO125" s="233"/>
      <c r="AP125" s="233"/>
      <c r="AQ125" s="233"/>
      <c r="AR125" s="233"/>
      <c r="AS125" s="233"/>
      <c r="AT125" s="233"/>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3"/>
      <c r="CE125" s="233"/>
      <c r="CF125" s="233"/>
      <c r="CG125" s="233"/>
      <c r="CH125" s="233"/>
      <c r="CI125" s="233"/>
      <c r="CJ125" s="233"/>
      <c r="CK125" s="233"/>
      <c r="CL125" s="233"/>
      <c r="CM125" s="233"/>
      <c r="CN125" s="233"/>
      <c r="CO125" s="233"/>
      <c r="CP125" s="233"/>
      <c r="CQ125" s="233"/>
      <c r="CR125" s="233"/>
      <c r="CS125" s="233"/>
      <c r="CT125" s="233"/>
      <c r="CU125" s="233"/>
      <c r="CV125" s="233"/>
      <c r="CW125" s="233"/>
      <c r="CX125" s="233"/>
      <c r="CY125" s="233"/>
      <c r="CZ125" s="233"/>
      <c r="DA125" s="233"/>
      <c r="DB125" s="233"/>
      <c r="DC125" s="233"/>
      <c r="DD125" s="233"/>
      <c r="DE125" s="233"/>
      <c r="DF125" s="233"/>
      <c r="DG125" s="233"/>
      <c r="DH125" s="233"/>
      <c r="DI125" s="233"/>
      <c r="DJ125" s="233"/>
      <c r="DK125" s="233"/>
      <c r="DL125" s="233"/>
      <c r="DM125" s="233"/>
      <c r="DN125" s="233"/>
      <c r="DO125" s="233"/>
      <c r="DP125" s="233"/>
      <c r="DQ125" s="233"/>
      <c r="DR125" s="233"/>
      <c r="DS125" s="233"/>
      <c r="DT125" s="233"/>
      <c r="DU125" s="233"/>
      <c r="DV125" s="233"/>
      <c r="DW125" s="233"/>
      <c r="DX125" s="233"/>
      <c r="DY125" s="233"/>
      <c r="DZ125" s="233"/>
      <c r="EA125" s="233"/>
      <c r="EB125" s="233"/>
      <c r="EC125" s="233"/>
      <c r="ED125" s="233"/>
      <c r="EE125" s="233"/>
      <c r="EF125" s="233"/>
      <c r="EG125" s="233"/>
      <c r="EH125" s="233"/>
      <c r="EI125" s="233"/>
      <c r="EJ125" s="233"/>
      <c r="EK125" s="233"/>
      <c r="EL125" s="233"/>
      <c r="EM125" s="233"/>
      <c r="EN125" s="233"/>
      <c r="EO125" s="233"/>
      <c r="EP125" s="233"/>
      <c r="EQ125" s="233"/>
      <c r="ER125" s="233"/>
      <c r="ES125" s="233"/>
      <c r="ET125" s="233"/>
      <c r="EU125" s="233"/>
      <c r="EV125" s="233"/>
      <c r="EW125" s="233"/>
      <c r="EX125" s="233"/>
      <c r="EY125" s="233"/>
      <c r="EZ125" s="233"/>
      <c r="FA125" s="233"/>
      <c r="FB125" s="233"/>
      <c r="FC125" s="233"/>
      <c r="FD125" s="233"/>
      <c r="FE125" s="233"/>
      <c r="FF125" s="233"/>
      <c r="FG125" s="233"/>
      <c r="FH125" s="233"/>
      <c r="FI125" s="233"/>
      <c r="FJ125" s="233"/>
      <c r="FK125" s="233"/>
      <c r="FL125" s="233"/>
      <c r="FM125" s="233"/>
      <c r="FN125" s="233"/>
      <c r="FO125" s="233"/>
      <c r="FP125" s="233"/>
      <c r="FQ125" s="233"/>
      <c r="FR125" s="233"/>
      <c r="FS125" s="233"/>
      <c r="FT125" s="233"/>
      <c r="FU125" s="233"/>
      <c r="FV125" s="233"/>
      <c r="FW125" s="233"/>
      <c r="FX125" s="233"/>
      <c r="FY125" s="233"/>
      <c r="FZ125" s="233"/>
      <c r="GA125" s="233"/>
      <c r="GB125" s="233"/>
      <c r="GC125" s="233"/>
      <c r="GD125" s="233"/>
      <c r="GE125" s="233"/>
      <c r="GF125" s="233"/>
      <c r="GG125" s="233"/>
      <c r="GH125" s="233"/>
      <c r="GI125" s="233"/>
      <c r="GJ125" s="233"/>
      <c r="GK125" s="233"/>
      <c r="GL125" s="233"/>
      <c r="GM125" s="233"/>
      <c r="GN125" s="233"/>
      <c r="GO125" s="233"/>
      <c r="GP125" s="233"/>
      <c r="GQ125" s="233"/>
      <c r="GR125" s="233"/>
      <c r="GS125" s="233"/>
      <c r="GT125" s="233"/>
      <c r="GU125" s="233"/>
      <c r="GV125" s="233"/>
      <c r="GW125" s="233"/>
      <c r="GX125" s="233"/>
      <c r="GY125" s="233"/>
      <c r="GZ125" s="233"/>
      <c r="HA125" s="233"/>
      <c r="HB125" s="233"/>
      <c r="HC125" s="233"/>
      <c r="HD125" s="233"/>
      <c r="HE125" s="233"/>
      <c r="HF125" s="233"/>
      <c r="HG125" s="233"/>
      <c r="HH125" s="233"/>
      <c r="HI125" s="233"/>
      <c r="HJ125" s="233"/>
      <c r="HK125" s="233"/>
      <c r="HL125" s="233"/>
      <c r="HM125" s="233"/>
      <c r="HN125" s="233"/>
      <c r="HO125" s="233"/>
      <c r="HP125" s="233"/>
      <c r="HQ125" s="233"/>
      <c r="HR125" s="233"/>
      <c r="HS125" s="233"/>
      <c r="HT125" s="233"/>
      <c r="HU125" s="233"/>
      <c r="HV125" s="233"/>
      <c r="HW125" s="233"/>
      <c r="HX125" s="233"/>
      <c r="HY125" s="233"/>
      <c r="HZ125" s="233"/>
      <c r="IA125" s="233"/>
      <c r="IB125" s="233"/>
      <c r="IC125" s="233"/>
      <c r="ID125" s="233"/>
      <c r="IE125" s="233"/>
      <c r="IF125" s="233"/>
      <c r="IG125" s="233"/>
      <c r="IH125" s="233"/>
      <c r="II125" s="233"/>
      <c r="IJ125" s="233"/>
      <c r="IK125" s="233"/>
      <c r="IL125" s="233"/>
      <c r="IM125" s="233"/>
      <c r="IN125" s="233"/>
      <c r="IO125" s="233"/>
      <c r="IP125" s="233"/>
      <c r="IQ125" s="233"/>
      <c r="IR125" s="233"/>
      <c r="IS125" s="233"/>
      <c r="IT125" s="233"/>
      <c r="IU125" s="233"/>
      <c r="IV125" s="233"/>
      <c r="IW125" s="233"/>
    </row>
    <row r="126" spans="1:257" s="534" customFormat="1">
      <c r="A126" s="558" t="s">
        <v>768</v>
      </c>
      <c r="B126" s="225" t="s">
        <v>769</v>
      </c>
      <c r="C126" s="402" t="s">
        <v>152</v>
      </c>
      <c r="D126" s="221" t="s">
        <v>129</v>
      </c>
      <c r="E126" s="323">
        <v>10000</v>
      </c>
      <c r="F126" s="322">
        <v>4</v>
      </c>
      <c r="G126" s="571">
        <f t="shared" si="5"/>
        <v>40</v>
      </c>
      <c r="H126" s="502" t="s">
        <v>884</v>
      </c>
      <c r="I126" s="235" t="s">
        <v>7</v>
      </c>
      <c r="J126" s="407"/>
      <c r="K126" s="532"/>
      <c r="L126" s="233"/>
      <c r="M126" s="233"/>
      <c r="N126" s="233"/>
      <c r="O126" s="233"/>
      <c r="P126" s="233"/>
      <c r="Q126" s="233"/>
      <c r="R126" s="233"/>
      <c r="S126" s="233"/>
      <c r="T126" s="233"/>
      <c r="U126" s="233"/>
      <c r="V126" s="233"/>
      <c r="W126" s="233"/>
      <c r="X126" s="233"/>
      <c r="Y126" s="233"/>
      <c r="Z126" s="233"/>
      <c r="AA126" s="233"/>
      <c r="AB126" s="233"/>
      <c r="AC126" s="233"/>
      <c r="AD126" s="233"/>
      <c r="AE126" s="233"/>
      <c r="AF126" s="233"/>
      <c r="AG126" s="233"/>
      <c r="AH126" s="233"/>
      <c r="AI126" s="233"/>
      <c r="AJ126" s="233"/>
      <c r="AK126" s="233"/>
      <c r="AL126" s="233"/>
      <c r="AM126" s="233"/>
      <c r="AN126" s="233"/>
      <c r="AO126" s="233"/>
      <c r="AP126" s="233"/>
      <c r="AQ126" s="233"/>
      <c r="AR126" s="233"/>
      <c r="AS126" s="233"/>
      <c r="AT126" s="233"/>
      <c r="AU126" s="233"/>
      <c r="AV126" s="233"/>
      <c r="AW126" s="233"/>
      <c r="AX126" s="233"/>
      <c r="AY126" s="233"/>
      <c r="AZ126" s="233"/>
      <c r="BA126" s="233"/>
      <c r="BB126" s="233"/>
      <c r="BC126" s="233"/>
      <c r="BD126" s="233"/>
      <c r="BE126" s="233"/>
      <c r="BF126" s="233"/>
      <c r="BG126" s="233"/>
      <c r="BH126" s="233"/>
      <c r="BI126" s="233"/>
      <c r="BJ126" s="233"/>
      <c r="BK126" s="233"/>
      <c r="BL126" s="233"/>
      <c r="BM126" s="233"/>
      <c r="BN126" s="233"/>
      <c r="BO126" s="233"/>
      <c r="BP126" s="233"/>
      <c r="BQ126" s="233"/>
      <c r="BR126" s="233"/>
      <c r="BS126" s="233"/>
      <c r="BT126" s="233"/>
      <c r="BU126" s="233"/>
      <c r="BV126" s="233"/>
      <c r="BW126" s="233"/>
      <c r="BX126" s="233"/>
      <c r="BY126" s="233"/>
      <c r="BZ126" s="233"/>
      <c r="CA126" s="233"/>
      <c r="CB126" s="233"/>
      <c r="CC126" s="233"/>
      <c r="CD126" s="233"/>
      <c r="CE126" s="233"/>
      <c r="CF126" s="233"/>
      <c r="CG126" s="233"/>
      <c r="CH126" s="233"/>
      <c r="CI126" s="233"/>
      <c r="CJ126" s="233"/>
      <c r="CK126" s="233"/>
      <c r="CL126" s="233"/>
      <c r="CM126" s="233"/>
      <c r="CN126" s="233"/>
      <c r="CO126" s="233"/>
      <c r="CP126" s="233"/>
      <c r="CQ126" s="233"/>
      <c r="CR126" s="233"/>
      <c r="CS126" s="233"/>
      <c r="CT126" s="233"/>
      <c r="CU126" s="233"/>
      <c r="CV126" s="233"/>
      <c r="CW126" s="233"/>
      <c r="CX126" s="233"/>
      <c r="CY126" s="233"/>
      <c r="CZ126" s="233"/>
      <c r="DA126" s="233"/>
      <c r="DB126" s="233"/>
      <c r="DC126" s="233"/>
      <c r="DD126" s="233"/>
      <c r="DE126" s="233"/>
      <c r="DF126" s="233"/>
      <c r="DG126" s="233"/>
      <c r="DH126" s="233"/>
      <c r="DI126" s="233"/>
      <c r="DJ126" s="233"/>
      <c r="DK126" s="233"/>
      <c r="DL126" s="233"/>
      <c r="DM126" s="233"/>
      <c r="DN126" s="233"/>
      <c r="DO126" s="233"/>
      <c r="DP126" s="233"/>
      <c r="DQ126" s="233"/>
      <c r="DR126" s="233"/>
      <c r="DS126" s="233"/>
      <c r="DT126" s="233"/>
      <c r="DU126" s="233"/>
      <c r="DV126" s="233"/>
      <c r="DW126" s="233"/>
      <c r="DX126" s="233"/>
      <c r="DY126" s="233"/>
      <c r="DZ126" s="233"/>
      <c r="EA126" s="233"/>
      <c r="EB126" s="233"/>
      <c r="EC126" s="233"/>
      <c r="ED126" s="233"/>
      <c r="EE126" s="233"/>
      <c r="EF126" s="233"/>
      <c r="EG126" s="233"/>
      <c r="EH126" s="233"/>
      <c r="EI126" s="233"/>
      <c r="EJ126" s="233"/>
      <c r="EK126" s="233"/>
      <c r="EL126" s="233"/>
      <c r="EM126" s="233"/>
      <c r="EN126" s="233"/>
      <c r="EO126" s="233"/>
      <c r="EP126" s="233"/>
      <c r="EQ126" s="233"/>
      <c r="ER126" s="233"/>
      <c r="ES126" s="233"/>
      <c r="ET126" s="233"/>
      <c r="EU126" s="233"/>
      <c r="EV126" s="233"/>
      <c r="EW126" s="233"/>
      <c r="EX126" s="233"/>
      <c r="EY126" s="233"/>
      <c r="EZ126" s="233"/>
      <c r="FA126" s="233"/>
      <c r="FB126" s="233"/>
      <c r="FC126" s="233"/>
      <c r="FD126" s="233"/>
      <c r="FE126" s="233"/>
      <c r="FF126" s="233"/>
      <c r="FG126" s="233"/>
      <c r="FH126" s="233"/>
      <c r="FI126" s="233"/>
      <c r="FJ126" s="233"/>
      <c r="FK126" s="233"/>
      <c r="FL126" s="233"/>
      <c r="FM126" s="233"/>
      <c r="FN126" s="233"/>
      <c r="FO126" s="233"/>
      <c r="FP126" s="233"/>
      <c r="FQ126" s="233"/>
      <c r="FR126" s="233"/>
      <c r="FS126" s="233"/>
      <c r="FT126" s="233"/>
      <c r="FU126" s="233"/>
      <c r="FV126" s="233"/>
      <c r="FW126" s="233"/>
      <c r="FX126" s="233"/>
      <c r="FY126" s="233"/>
      <c r="FZ126" s="233"/>
      <c r="GA126" s="233"/>
      <c r="GB126" s="233"/>
      <c r="GC126" s="233"/>
      <c r="GD126" s="233"/>
      <c r="GE126" s="233"/>
      <c r="GF126" s="233"/>
      <c r="GG126" s="233"/>
      <c r="GH126" s="233"/>
      <c r="GI126" s="233"/>
      <c r="GJ126" s="233"/>
      <c r="GK126" s="233"/>
      <c r="GL126" s="233"/>
      <c r="GM126" s="233"/>
      <c r="GN126" s="233"/>
      <c r="GO126" s="233"/>
      <c r="GP126" s="233"/>
      <c r="GQ126" s="233"/>
      <c r="GR126" s="233"/>
      <c r="GS126" s="233"/>
      <c r="GT126" s="233"/>
      <c r="GU126" s="233"/>
      <c r="GV126" s="233"/>
      <c r="GW126" s="233"/>
      <c r="GX126" s="233"/>
      <c r="GY126" s="233"/>
      <c r="GZ126" s="233"/>
      <c r="HA126" s="233"/>
      <c r="HB126" s="233"/>
      <c r="HC126" s="233"/>
      <c r="HD126" s="233"/>
      <c r="HE126" s="233"/>
      <c r="HF126" s="233"/>
      <c r="HG126" s="233"/>
      <c r="HH126" s="233"/>
      <c r="HI126" s="233"/>
      <c r="HJ126" s="233"/>
      <c r="HK126" s="233"/>
      <c r="HL126" s="233"/>
      <c r="HM126" s="233"/>
      <c r="HN126" s="233"/>
      <c r="HO126" s="233"/>
      <c r="HP126" s="233"/>
      <c r="HQ126" s="233"/>
      <c r="HR126" s="233"/>
      <c r="HS126" s="233"/>
      <c r="HT126" s="233"/>
      <c r="HU126" s="233"/>
      <c r="HV126" s="233"/>
      <c r="HW126" s="233"/>
      <c r="HX126" s="233"/>
      <c r="HY126" s="233"/>
      <c r="HZ126" s="233"/>
      <c r="IA126" s="233"/>
      <c r="IB126" s="233"/>
      <c r="IC126" s="233"/>
      <c r="ID126" s="233"/>
      <c r="IE126" s="233"/>
      <c r="IF126" s="233"/>
      <c r="IG126" s="233"/>
      <c r="IH126" s="233"/>
      <c r="II126" s="233"/>
      <c r="IJ126" s="233"/>
      <c r="IK126" s="233"/>
      <c r="IL126" s="233"/>
      <c r="IM126" s="233"/>
      <c r="IN126" s="233"/>
      <c r="IO126" s="233"/>
      <c r="IP126" s="233"/>
      <c r="IQ126" s="233"/>
      <c r="IR126" s="233"/>
      <c r="IS126" s="233"/>
      <c r="IT126" s="233"/>
      <c r="IU126" s="233"/>
      <c r="IV126" s="233"/>
      <c r="IW126" s="233"/>
    </row>
    <row r="127" spans="1:257" s="534" customFormat="1" ht="21.75" customHeight="1">
      <c r="A127" s="558" t="s">
        <v>770</v>
      </c>
      <c r="B127" s="225" t="s">
        <v>771</v>
      </c>
      <c r="C127" s="402" t="s">
        <v>152</v>
      </c>
      <c r="D127" s="221" t="s">
        <v>129</v>
      </c>
      <c r="E127" s="323">
        <v>200</v>
      </c>
      <c r="F127" s="322">
        <v>300</v>
      </c>
      <c r="G127" s="571">
        <f t="shared" si="5"/>
        <v>60</v>
      </c>
      <c r="H127" s="502" t="s">
        <v>884</v>
      </c>
      <c r="I127" s="235" t="s">
        <v>7</v>
      </c>
      <c r="J127" s="407"/>
      <c r="K127" s="532"/>
      <c r="L127" s="233"/>
      <c r="M127" s="233"/>
      <c r="N127" s="233"/>
      <c r="O127" s="233"/>
      <c r="P127" s="233"/>
      <c r="Q127" s="233"/>
      <c r="R127" s="233"/>
      <c r="S127" s="233"/>
      <c r="T127" s="233"/>
      <c r="U127" s="233"/>
      <c r="V127" s="233"/>
      <c r="W127" s="233"/>
      <c r="X127" s="233"/>
      <c r="Y127" s="233"/>
      <c r="Z127" s="233"/>
      <c r="AA127" s="233"/>
      <c r="AB127" s="233"/>
      <c r="AC127" s="233"/>
      <c r="AD127" s="233"/>
      <c r="AE127" s="233"/>
      <c r="AF127" s="233"/>
      <c r="AG127" s="233"/>
      <c r="AH127" s="233"/>
      <c r="AI127" s="233"/>
      <c r="AJ127" s="233"/>
      <c r="AK127" s="233"/>
      <c r="AL127" s="233"/>
      <c r="AM127" s="233"/>
      <c r="AN127" s="233"/>
      <c r="AO127" s="233"/>
      <c r="AP127" s="233"/>
      <c r="AQ127" s="233"/>
      <c r="AR127" s="233"/>
      <c r="AS127" s="233"/>
      <c r="AT127" s="233"/>
      <c r="AU127" s="233"/>
      <c r="AV127" s="233"/>
      <c r="AW127" s="233"/>
      <c r="AX127" s="233"/>
      <c r="AY127" s="233"/>
      <c r="AZ127" s="233"/>
      <c r="BA127" s="233"/>
      <c r="BB127" s="233"/>
      <c r="BC127" s="233"/>
      <c r="BD127" s="233"/>
      <c r="BE127" s="233"/>
      <c r="BF127" s="233"/>
      <c r="BG127" s="233"/>
      <c r="BH127" s="233"/>
      <c r="BI127" s="233"/>
      <c r="BJ127" s="233"/>
      <c r="BK127" s="233"/>
      <c r="BL127" s="233"/>
      <c r="BM127" s="233"/>
      <c r="BN127" s="233"/>
      <c r="BO127" s="233"/>
      <c r="BP127" s="233"/>
      <c r="BQ127" s="233"/>
      <c r="BR127" s="233"/>
      <c r="BS127" s="233"/>
      <c r="BT127" s="233"/>
      <c r="BU127" s="233"/>
      <c r="BV127" s="233"/>
      <c r="BW127" s="233"/>
      <c r="BX127" s="233"/>
      <c r="BY127" s="233"/>
      <c r="BZ127" s="233"/>
      <c r="CA127" s="233"/>
      <c r="CB127" s="233"/>
      <c r="CC127" s="233"/>
      <c r="CD127" s="233"/>
      <c r="CE127" s="233"/>
      <c r="CF127" s="233"/>
      <c r="CG127" s="233"/>
      <c r="CH127" s="233"/>
      <c r="CI127" s="233"/>
      <c r="CJ127" s="233"/>
      <c r="CK127" s="233"/>
      <c r="CL127" s="233"/>
      <c r="CM127" s="233"/>
      <c r="CN127" s="233"/>
      <c r="CO127" s="233"/>
      <c r="CP127" s="233"/>
      <c r="CQ127" s="233"/>
      <c r="CR127" s="233"/>
      <c r="CS127" s="233"/>
      <c r="CT127" s="233"/>
      <c r="CU127" s="233"/>
      <c r="CV127" s="233"/>
      <c r="CW127" s="233"/>
      <c r="CX127" s="233"/>
      <c r="CY127" s="233"/>
      <c r="CZ127" s="233"/>
      <c r="DA127" s="233"/>
      <c r="DB127" s="233"/>
      <c r="DC127" s="233"/>
      <c r="DD127" s="233"/>
      <c r="DE127" s="233"/>
      <c r="DF127" s="233"/>
      <c r="DG127" s="233"/>
      <c r="DH127" s="233"/>
      <c r="DI127" s="233"/>
      <c r="DJ127" s="233"/>
      <c r="DK127" s="233"/>
      <c r="DL127" s="233"/>
      <c r="DM127" s="233"/>
      <c r="DN127" s="233"/>
      <c r="DO127" s="233"/>
      <c r="DP127" s="233"/>
      <c r="DQ127" s="233"/>
      <c r="DR127" s="233"/>
      <c r="DS127" s="233"/>
      <c r="DT127" s="233"/>
      <c r="DU127" s="233"/>
      <c r="DV127" s="233"/>
      <c r="DW127" s="233"/>
      <c r="DX127" s="233"/>
      <c r="DY127" s="233"/>
      <c r="DZ127" s="233"/>
      <c r="EA127" s="233"/>
      <c r="EB127" s="233"/>
      <c r="EC127" s="233"/>
      <c r="ED127" s="233"/>
      <c r="EE127" s="233"/>
      <c r="EF127" s="233"/>
      <c r="EG127" s="233"/>
      <c r="EH127" s="233"/>
      <c r="EI127" s="233"/>
      <c r="EJ127" s="233"/>
      <c r="EK127" s="233"/>
      <c r="EL127" s="233"/>
      <c r="EM127" s="233"/>
      <c r="EN127" s="233"/>
      <c r="EO127" s="233"/>
      <c r="EP127" s="233"/>
      <c r="EQ127" s="233"/>
      <c r="ER127" s="233"/>
      <c r="ES127" s="233"/>
      <c r="ET127" s="233"/>
      <c r="EU127" s="233"/>
      <c r="EV127" s="233"/>
      <c r="EW127" s="233"/>
      <c r="EX127" s="233"/>
      <c r="EY127" s="233"/>
      <c r="EZ127" s="233"/>
      <c r="FA127" s="233"/>
      <c r="FB127" s="233"/>
      <c r="FC127" s="233"/>
      <c r="FD127" s="233"/>
      <c r="FE127" s="233"/>
      <c r="FF127" s="233"/>
      <c r="FG127" s="233"/>
      <c r="FH127" s="233"/>
      <c r="FI127" s="233"/>
      <c r="FJ127" s="233"/>
      <c r="FK127" s="233"/>
      <c r="FL127" s="233"/>
      <c r="FM127" s="233"/>
      <c r="FN127" s="233"/>
      <c r="FO127" s="233"/>
      <c r="FP127" s="233"/>
      <c r="FQ127" s="233"/>
      <c r="FR127" s="233"/>
      <c r="FS127" s="233"/>
      <c r="FT127" s="233"/>
      <c r="FU127" s="233"/>
      <c r="FV127" s="233"/>
      <c r="FW127" s="233"/>
      <c r="FX127" s="233"/>
      <c r="FY127" s="233"/>
      <c r="FZ127" s="233"/>
      <c r="GA127" s="233"/>
      <c r="GB127" s="233"/>
      <c r="GC127" s="233"/>
      <c r="GD127" s="233"/>
      <c r="GE127" s="233"/>
      <c r="GF127" s="233"/>
      <c r="GG127" s="233"/>
      <c r="GH127" s="233"/>
      <c r="GI127" s="233"/>
      <c r="GJ127" s="233"/>
      <c r="GK127" s="233"/>
      <c r="GL127" s="233"/>
      <c r="GM127" s="233"/>
      <c r="GN127" s="233"/>
      <c r="GO127" s="233"/>
      <c r="GP127" s="233"/>
      <c r="GQ127" s="233"/>
      <c r="GR127" s="233"/>
      <c r="GS127" s="233"/>
      <c r="GT127" s="233"/>
      <c r="GU127" s="233"/>
      <c r="GV127" s="233"/>
      <c r="GW127" s="233"/>
      <c r="GX127" s="233"/>
      <c r="GY127" s="233"/>
      <c r="GZ127" s="233"/>
      <c r="HA127" s="233"/>
      <c r="HB127" s="233"/>
      <c r="HC127" s="233"/>
      <c r="HD127" s="233"/>
      <c r="HE127" s="233"/>
      <c r="HF127" s="233"/>
      <c r="HG127" s="233"/>
      <c r="HH127" s="233"/>
      <c r="HI127" s="233"/>
      <c r="HJ127" s="233"/>
      <c r="HK127" s="233"/>
      <c r="HL127" s="233"/>
      <c r="HM127" s="233"/>
      <c r="HN127" s="233"/>
      <c r="HO127" s="233"/>
      <c r="HP127" s="233"/>
      <c r="HQ127" s="233"/>
      <c r="HR127" s="233"/>
      <c r="HS127" s="233"/>
      <c r="HT127" s="233"/>
      <c r="HU127" s="233"/>
      <c r="HV127" s="233"/>
      <c r="HW127" s="233"/>
      <c r="HX127" s="233"/>
      <c r="HY127" s="233"/>
      <c r="HZ127" s="233"/>
      <c r="IA127" s="233"/>
      <c r="IB127" s="233"/>
      <c r="IC127" s="233"/>
      <c r="ID127" s="233"/>
      <c r="IE127" s="233"/>
      <c r="IF127" s="233"/>
      <c r="IG127" s="233"/>
      <c r="IH127" s="233"/>
      <c r="II127" s="233"/>
      <c r="IJ127" s="233"/>
      <c r="IK127" s="233"/>
      <c r="IL127" s="233"/>
      <c r="IM127" s="233"/>
      <c r="IN127" s="233"/>
      <c r="IO127" s="233"/>
      <c r="IP127" s="233"/>
      <c r="IQ127" s="233"/>
      <c r="IR127" s="233"/>
      <c r="IS127" s="233"/>
      <c r="IT127" s="233"/>
      <c r="IU127" s="233"/>
      <c r="IV127" s="233"/>
      <c r="IW127" s="233"/>
    </row>
    <row r="128" spans="1:257" s="534" customFormat="1" ht="38.25" customHeight="1">
      <c r="A128" s="558" t="s">
        <v>336</v>
      </c>
      <c r="B128" s="225" t="s">
        <v>362</v>
      </c>
      <c r="C128" s="402" t="s">
        <v>152</v>
      </c>
      <c r="D128" s="221" t="s">
        <v>129</v>
      </c>
      <c r="E128" s="323">
        <v>10</v>
      </c>
      <c r="F128" s="322">
        <v>12100</v>
      </c>
      <c r="G128" s="571">
        <f t="shared" si="5"/>
        <v>121</v>
      </c>
      <c r="H128" s="502" t="s">
        <v>884</v>
      </c>
      <c r="I128" s="235" t="s">
        <v>7</v>
      </c>
      <c r="J128" s="407"/>
      <c r="K128" s="532"/>
      <c r="L128" s="233"/>
      <c r="M128" s="233"/>
      <c r="N128" s="233"/>
      <c r="O128" s="233"/>
      <c r="P128" s="233"/>
      <c r="Q128" s="233"/>
      <c r="R128" s="233"/>
      <c r="S128" s="233"/>
      <c r="T128" s="233"/>
      <c r="U128" s="233"/>
      <c r="V128" s="233"/>
      <c r="W128" s="233"/>
      <c r="X128" s="233"/>
      <c r="Y128" s="233"/>
      <c r="Z128" s="233"/>
      <c r="AA128" s="233"/>
      <c r="AB128" s="233"/>
      <c r="AC128" s="233"/>
      <c r="AD128" s="233"/>
      <c r="AE128" s="233"/>
      <c r="AF128" s="233"/>
      <c r="AG128" s="233"/>
      <c r="AH128" s="233"/>
      <c r="AI128" s="233"/>
      <c r="AJ128" s="233"/>
      <c r="AK128" s="233"/>
      <c r="AL128" s="233"/>
      <c r="AM128" s="233"/>
      <c r="AN128" s="233"/>
      <c r="AO128" s="233"/>
      <c r="AP128" s="233"/>
      <c r="AQ128" s="233"/>
      <c r="AR128" s="233"/>
      <c r="AS128" s="233"/>
      <c r="AT128" s="233"/>
      <c r="AU128" s="233"/>
      <c r="AV128" s="233"/>
      <c r="AW128" s="233"/>
      <c r="AX128" s="233"/>
      <c r="AY128" s="233"/>
      <c r="AZ128" s="233"/>
      <c r="BA128" s="233"/>
      <c r="BB128" s="233"/>
      <c r="BC128" s="233"/>
      <c r="BD128" s="233"/>
      <c r="BE128" s="233"/>
      <c r="BF128" s="233"/>
      <c r="BG128" s="233"/>
      <c r="BH128" s="233"/>
      <c r="BI128" s="233"/>
      <c r="BJ128" s="233"/>
      <c r="BK128" s="233"/>
      <c r="BL128" s="233"/>
      <c r="BM128" s="233"/>
      <c r="BN128" s="233"/>
      <c r="BO128" s="233"/>
      <c r="BP128" s="233"/>
      <c r="BQ128" s="233"/>
      <c r="BR128" s="233"/>
      <c r="BS128" s="233"/>
      <c r="BT128" s="233"/>
      <c r="BU128" s="233"/>
      <c r="BV128" s="233"/>
      <c r="BW128" s="233"/>
      <c r="BX128" s="233"/>
      <c r="BY128" s="233"/>
      <c r="BZ128" s="233"/>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33"/>
      <c r="DQ128" s="233"/>
      <c r="DR128" s="233"/>
      <c r="DS128" s="233"/>
      <c r="DT128" s="233"/>
      <c r="DU128" s="233"/>
      <c r="DV128" s="233"/>
      <c r="DW128" s="233"/>
      <c r="DX128" s="233"/>
      <c r="DY128" s="233"/>
      <c r="DZ128" s="233"/>
      <c r="EA128" s="233"/>
      <c r="EB128" s="233"/>
      <c r="EC128" s="233"/>
      <c r="ED128" s="233"/>
      <c r="EE128" s="233"/>
      <c r="EF128" s="233"/>
      <c r="EG128" s="233"/>
      <c r="EH128" s="233"/>
      <c r="EI128" s="233"/>
      <c r="EJ128" s="233"/>
      <c r="EK128" s="233"/>
      <c r="EL128" s="233"/>
      <c r="EM128" s="233"/>
      <c r="EN128" s="233"/>
      <c r="EO128" s="233"/>
      <c r="EP128" s="233"/>
      <c r="EQ128" s="233"/>
      <c r="ER128" s="233"/>
      <c r="ES128" s="233"/>
      <c r="ET128" s="233"/>
      <c r="EU128" s="233"/>
      <c r="EV128" s="233"/>
      <c r="EW128" s="233"/>
      <c r="EX128" s="233"/>
      <c r="EY128" s="233"/>
      <c r="EZ128" s="233"/>
      <c r="FA128" s="233"/>
      <c r="FB128" s="233"/>
      <c r="FC128" s="233"/>
      <c r="FD128" s="233"/>
      <c r="FE128" s="233"/>
      <c r="FF128" s="233"/>
      <c r="FG128" s="233"/>
      <c r="FH128" s="233"/>
      <c r="FI128" s="233"/>
      <c r="FJ128" s="233"/>
      <c r="FK128" s="233"/>
      <c r="FL128" s="233"/>
      <c r="FM128" s="233"/>
      <c r="FN128" s="233"/>
      <c r="FO128" s="233"/>
      <c r="FP128" s="233"/>
      <c r="FQ128" s="233"/>
      <c r="FR128" s="233"/>
      <c r="FS128" s="233"/>
      <c r="FT128" s="233"/>
      <c r="FU128" s="233"/>
      <c r="FV128" s="233"/>
      <c r="FW128" s="233"/>
      <c r="FX128" s="233"/>
      <c r="FY128" s="233"/>
      <c r="FZ128" s="233"/>
      <c r="GA128" s="233"/>
      <c r="GB128" s="233"/>
      <c r="GC128" s="233"/>
      <c r="GD128" s="233"/>
      <c r="GE128" s="233"/>
      <c r="GF128" s="233"/>
      <c r="GG128" s="233"/>
      <c r="GH128" s="233"/>
      <c r="GI128" s="233"/>
      <c r="GJ128" s="233"/>
      <c r="GK128" s="233"/>
      <c r="GL128" s="233"/>
      <c r="GM128" s="233"/>
      <c r="GN128" s="233"/>
      <c r="GO128" s="233"/>
      <c r="GP128" s="233"/>
      <c r="GQ128" s="233"/>
      <c r="GR128" s="233"/>
      <c r="GS128" s="233"/>
      <c r="GT128" s="233"/>
      <c r="GU128" s="233"/>
      <c r="GV128" s="233"/>
      <c r="GW128" s="233"/>
      <c r="GX128" s="233"/>
      <c r="GY128" s="233"/>
      <c r="GZ128" s="233"/>
      <c r="HA128" s="233"/>
      <c r="HB128" s="233"/>
      <c r="HC128" s="233"/>
      <c r="HD128" s="233"/>
      <c r="HE128" s="233"/>
      <c r="HF128" s="233"/>
      <c r="HG128" s="233"/>
      <c r="HH128" s="233"/>
      <c r="HI128" s="233"/>
      <c r="HJ128" s="233"/>
      <c r="HK128" s="233"/>
      <c r="HL128" s="233"/>
      <c r="HM128" s="233"/>
      <c r="HN128" s="233"/>
      <c r="HO128" s="233"/>
      <c r="HP128" s="233"/>
      <c r="HQ128" s="233"/>
      <c r="HR128" s="233"/>
      <c r="HS128" s="233"/>
      <c r="HT128" s="233"/>
      <c r="HU128" s="233"/>
      <c r="HV128" s="233"/>
      <c r="HW128" s="233"/>
      <c r="HX128" s="233"/>
      <c r="HY128" s="233"/>
      <c r="HZ128" s="233"/>
      <c r="IA128" s="233"/>
      <c r="IB128" s="233"/>
      <c r="IC128" s="233"/>
      <c r="ID128" s="233"/>
      <c r="IE128" s="233"/>
      <c r="IF128" s="233"/>
      <c r="IG128" s="233"/>
      <c r="IH128" s="233"/>
      <c r="II128" s="233"/>
      <c r="IJ128" s="233"/>
      <c r="IK128" s="233"/>
      <c r="IL128" s="233"/>
      <c r="IM128" s="233"/>
      <c r="IN128" s="233"/>
      <c r="IO128" s="233"/>
      <c r="IP128" s="233"/>
      <c r="IQ128" s="233"/>
      <c r="IR128" s="233"/>
      <c r="IS128" s="233"/>
      <c r="IT128" s="233"/>
      <c r="IU128" s="233"/>
      <c r="IV128" s="233"/>
      <c r="IW128" s="233"/>
    </row>
    <row r="129" spans="1:257" s="534" customFormat="1" ht="40.5" customHeight="1">
      <c r="A129" s="558" t="s">
        <v>337</v>
      </c>
      <c r="B129" s="225" t="s">
        <v>363</v>
      </c>
      <c r="C129" s="402" t="s">
        <v>152</v>
      </c>
      <c r="D129" s="221" t="s">
        <v>129</v>
      </c>
      <c r="E129" s="323">
        <v>100</v>
      </c>
      <c r="F129" s="322">
        <v>4033</v>
      </c>
      <c r="G129" s="571">
        <f t="shared" si="5"/>
        <v>403.3</v>
      </c>
      <c r="H129" s="502" t="s">
        <v>884</v>
      </c>
      <c r="I129" s="235" t="s">
        <v>7</v>
      </c>
      <c r="J129" s="407"/>
      <c r="K129" s="532"/>
      <c r="L129" s="233"/>
      <c r="M129" s="233"/>
      <c r="N129" s="233"/>
      <c r="O129" s="233"/>
      <c r="P129" s="233"/>
      <c r="Q129" s="233"/>
      <c r="R129" s="233"/>
      <c r="S129" s="233"/>
      <c r="T129" s="233"/>
      <c r="U129" s="233"/>
      <c r="V129" s="233"/>
      <c r="W129" s="233"/>
      <c r="X129" s="233"/>
      <c r="Y129" s="233"/>
      <c r="Z129" s="233"/>
      <c r="AA129" s="233"/>
      <c r="AB129" s="233"/>
      <c r="AC129" s="233"/>
      <c r="AD129" s="233"/>
      <c r="AE129" s="233"/>
      <c r="AF129" s="233"/>
      <c r="AG129" s="233"/>
      <c r="AH129" s="233"/>
      <c r="AI129" s="233"/>
      <c r="AJ129" s="233"/>
      <c r="AK129" s="233"/>
      <c r="AL129" s="233"/>
      <c r="AM129" s="233"/>
      <c r="AN129" s="233"/>
      <c r="AO129" s="233"/>
      <c r="AP129" s="233"/>
      <c r="AQ129" s="233"/>
      <c r="AR129" s="233"/>
      <c r="AS129" s="233"/>
      <c r="AT129" s="233"/>
      <c r="AU129" s="233"/>
      <c r="AV129" s="233"/>
      <c r="AW129" s="233"/>
      <c r="AX129" s="233"/>
      <c r="AY129" s="233"/>
      <c r="AZ129" s="233"/>
      <c r="BA129" s="233"/>
      <c r="BB129" s="233"/>
      <c r="BC129" s="233"/>
      <c r="BD129" s="233"/>
      <c r="BE129" s="233"/>
      <c r="BF129" s="233"/>
      <c r="BG129" s="233"/>
      <c r="BH129" s="233"/>
      <c r="BI129" s="233"/>
      <c r="BJ129" s="233"/>
      <c r="BK129" s="233"/>
      <c r="BL129" s="233"/>
      <c r="BM129" s="233"/>
      <c r="BN129" s="233"/>
      <c r="BO129" s="233"/>
      <c r="BP129" s="233"/>
      <c r="BQ129" s="233"/>
      <c r="BR129" s="233"/>
      <c r="BS129" s="233"/>
      <c r="BT129" s="233"/>
      <c r="BU129" s="233"/>
      <c r="BV129" s="233"/>
      <c r="BW129" s="233"/>
      <c r="BX129" s="233"/>
      <c r="BY129" s="233"/>
      <c r="BZ129" s="233"/>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33"/>
      <c r="DQ129" s="233"/>
      <c r="DR129" s="233"/>
      <c r="DS129" s="233"/>
      <c r="DT129" s="233"/>
      <c r="DU129" s="233"/>
      <c r="DV129" s="233"/>
      <c r="DW129" s="233"/>
      <c r="DX129" s="233"/>
      <c r="DY129" s="233"/>
      <c r="DZ129" s="233"/>
      <c r="EA129" s="233"/>
      <c r="EB129" s="233"/>
      <c r="EC129" s="233"/>
      <c r="ED129" s="233"/>
      <c r="EE129" s="233"/>
      <c r="EF129" s="233"/>
      <c r="EG129" s="233"/>
      <c r="EH129" s="233"/>
      <c r="EI129" s="233"/>
      <c r="EJ129" s="233"/>
      <c r="EK129" s="233"/>
      <c r="EL129" s="233"/>
      <c r="EM129" s="233"/>
      <c r="EN129" s="233"/>
      <c r="EO129" s="233"/>
      <c r="EP129" s="233"/>
      <c r="EQ129" s="233"/>
      <c r="ER129" s="233"/>
      <c r="ES129" s="233"/>
      <c r="ET129" s="233"/>
      <c r="EU129" s="233"/>
      <c r="EV129" s="233"/>
      <c r="EW129" s="233"/>
      <c r="EX129" s="233"/>
      <c r="EY129" s="233"/>
      <c r="EZ129" s="233"/>
      <c r="FA129" s="233"/>
      <c r="FB129" s="233"/>
      <c r="FC129" s="233"/>
      <c r="FD129" s="233"/>
      <c r="FE129" s="233"/>
      <c r="FF129" s="233"/>
      <c r="FG129" s="233"/>
      <c r="FH129" s="233"/>
      <c r="FI129" s="233"/>
      <c r="FJ129" s="233"/>
      <c r="FK129" s="233"/>
      <c r="FL129" s="233"/>
      <c r="FM129" s="233"/>
      <c r="FN129" s="233"/>
      <c r="FO129" s="233"/>
      <c r="FP129" s="233"/>
      <c r="FQ129" s="233"/>
      <c r="FR129" s="233"/>
      <c r="FS129" s="233"/>
      <c r="FT129" s="233"/>
      <c r="FU129" s="233"/>
      <c r="FV129" s="233"/>
      <c r="FW129" s="233"/>
      <c r="FX129" s="233"/>
      <c r="FY129" s="233"/>
      <c r="FZ129" s="233"/>
      <c r="GA129" s="233"/>
      <c r="GB129" s="233"/>
      <c r="GC129" s="233"/>
      <c r="GD129" s="233"/>
      <c r="GE129" s="233"/>
      <c r="GF129" s="233"/>
      <c r="GG129" s="233"/>
      <c r="GH129" s="233"/>
      <c r="GI129" s="233"/>
      <c r="GJ129" s="233"/>
      <c r="GK129" s="233"/>
      <c r="GL129" s="233"/>
      <c r="GM129" s="233"/>
      <c r="GN129" s="233"/>
      <c r="GO129" s="233"/>
      <c r="GP129" s="233"/>
      <c r="GQ129" s="233"/>
      <c r="GR129" s="233"/>
      <c r="GS129" s="233"/>
      <c r="GT129" s="233"/>
      <c r="GU129" s="233"/>
      <c r="GV129" s="233"/>
      <c r="GW129" s="233"/>
      <c r="GX129" s="233"/>
      <c r="GY129" s="233"/>
      <c r="GZ129" s="233"/>
      <c r="HA129" s="233"/>
      <c r="HB129" s="233"/>
      <c r="HC129" s="233"/>
      <c r="HD129" s="233"/>
      <c r="HE129" s="233"/>
      <c r="HF129" s="233"/>
      <c r="HG129" s="233"/>
      <c r="HH129" s="233"/>
      <c r="HI129" s="233"/>
      <c r="HJ129" s="233"/>
      <c r="HK129" s="233"/>
      <c r="HL129" s="233"/>
      <c r="HM129" s="233"/>
      <c r="HN129" s="233"/>
      <c r="HO129" s="233"/>
      <c r="HP129" s="233"/>
      <c r="HQ129" s="233"/>
      <c r="HR129" s="233"/>
      <c r="HS129" s="233"/>
      <c r="HT129" s="233"/>
      <c r="HU129" s="233"/>
      <c r="HV129" s="233"/>
      <c r="HW129" s="233"/>
      <c r="HX129" s="233"/>
      <c r="HY129" s="233"/>
      <c r="HZ129" s="233"/>
      <c r="IA129" s="233"/>
      <c r="IB129" s="233"/>
      <c r="IC129" s="233"/>
      <c r="ID129" s="233"/>
      <c r="IE129" s="233"/>
      <c r="IF129" s="233"/>
      <c r="IG129" s="233"/>
      <c r="IH129" s="233"/>
      <c r="II129" s="233"/>
      <c r="IJ129" s="233"/>
      <c r="IK129" s="233"/>
      <c r="IL129" s="233"/>
      <c r="IM129" s="233"/>
      <c r="IN129" s="233"/>
      <c r="IO129" s="233"/>
      <c r="IP129" s="233"/>
      <c r="IQ129" s="233"/>
      <c r="IR129" s="233"/>
      <c r="IS129" s="233"/>
      <c r="IT129" s="233"/>
      <c r="IU129" s="233"/>
      <c r="IV129" s="233"/>
      <c r="IW129" s="233"/>
    </row>
    <row r="130" spans="1:257" s="534" customFormat="1" ht="22.5" customHeight="1">
      <c r="A130" s="558" t="s">
        <v>338</v>
      </c>
      <c r="B130" s="225" t="s">
        <v>772</v>
      </c>
      <c r="C130" s="402" t="s">
        <v>152</v>
      </c>
      <c r="D130" s="221" t="s">
        <v>129</v>
      </c>
      <c r="E130" s="323">
        <v>100</v>
      </c>
      <c r="F130" s="322">
        <v>1259</v>
      </c>
      <c r="G130" s="571">
        <f t="shared" si="5"/>
        <v>125.9</v>
      </c>
      <c r="H130" s="502" t="s">
        <v>884</v>
      </c>
      <c r="I130" s="235" t="s">
        <v>7</v>
      </c>
      <c r="J130" s="407"/>
      <c r="K130" s="532"/>
      <c r="L130" s="233"/>
      <c r="M130" s="233"/>
      <c r="N130" s="233"/>
      <c r="O130" s="233"/>
      <c r="P130" s="233"/>
      <c r="Q130" s="233"/>
      <c r="R130" s="233"/>
      <c r="S130" s="233"/>
      <c r="T130" s="233"/>
      <c r="U130" s="233"/>
      <c r="V130" s="233"/>
      <c r="W130" s="233"/>
      <c r="X130" s="233"/>
      <c r="Y130" s="233"/>
      <c r="Z130" s="233"/>
      <c r="AA130" s="233"/>
      <c r="AB130" s="233"/>
      <c r="AC130" s="233"/>
      <c r="AD130" s="233"/>
      <c r="AE130" s="233"/>
      <c r="AF130" s="233"/>
      <c r="AG130" s="233"/>
      <c r="AH130" s="233"/>
      <c r="AI130" s="233"/>
      <c r="AJ130" s="233"/>
      <c r="AK130" s="233"/>
      <c r="AL130" s="233"/>
      <c r="AM130" s="233"/>
      <c r="AN130" s="233"/>
      <c r="AO130" s="233"/>
      <c r="AP130" s="233"/>
      <c r="AQ130" s="233"/>
      <c r="AR130" s="233"/>
      <c r="AS130" s="233"/>
      <c r="AT130" s="233"/>
      <c r="AU130" s="233"/>
      <c r="AV130" s="233"/>
      <c r="AW130" s="233"/>
      <c r="AX130" s="233"/>
      <c r="AY130" s="233"/>
      <c r="AZ130" s="233"/>
      <c r="BA130" s="233"/>
      <c r="BB130" s="233"/>
      <c r="BC130" s="233"/>
      <c r="BD130" s="233"/>
      <c r="BE130" s="233"/>
      <c r="BF130" s="233"/>
      <c r="BG130" s="233"/>
      <c r="BH130" s="233"/>
      <c r="BI130" s="233"/>
      <c r="BJ130" s="233"/>
      <c r="BK130" s="233"/>
      <c r="BL130" s="233"/>
      <c r="BM130" s="233"/>
      <c r="BN130" s="233"/>
      <c r="BO130" s="233"/>
      <c r="BP130" s="233"/>
      <c r="BQ130" s="233"/>
      <c r="BR130" s="233"/>
      <c r="BS130" s="233"/>
      <c r="BT130" s="233"/>
      <c r="BU130" s="233"/>
      <c r="BV130" s="233"/>
      <c r="BW130" s="233"/>
      <c r="BX130" s="233"/>
      <c r="BY130" s="233"/>
      <c r="BZ130" s="233"/>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33"/>
      <c r="DQ130" s="233"/>
      <c r="DR130" s="233"/>
      <c r="DS130" s="233"/>
      <c r="DT130" s="233"/>
      <c r="DU130" s="233"/>
      <c r="DV130" s="233"/>
      <c r="DW130" s="233"/>
      <c r="DX130" s="233"/>
      <c r="DY130" s="233"/>
      <c r="DZ130" s="233"/>
      <c r="EA130" s="233"/>
      <c r="EB130" s="233"/>
      <c r="EC130" s="233"/>
      <c r="ED130" s="233"/>
      <c r="EE130" s="233"/>
      <c r="EF130" s="233"/>
      <c r="EG130" s="233"/>
      <c r="EH130" s="233"/>
      <c r="EI130" s="233"/>
      <c r="EJ130" s="233"/>
      <c r="EK130" s="233"/>
      <c r="EL130" s="233"/>
      <c r="EM130" s="233"/>
      <c r="EN130" s="233"/>
      <c r="EO130" s="233"/>
      <c r="EP130" s="233"/>
      <c r="EQ130" s="233"/>
      <c r="ER130" s="233"/>
      <c r="ES130" s="233"/>
      <c r="ET130" s="233"/>
      <c r="EU130" s="233"/>
      <c r="EV130" s="233"/>
      <c r="EW130" s="233"/>
      <c r="EX130" s="233"/>
      <c r="EY130" s="233"/>
      <c r="EZ130" s="233"/>
      <c r="FA130" s="233"/>
      <c r="FB130" s="233"/>
      <c r="FC130" s="233"/>
      <c r="FD130" s="233"/>
      <c r="FE130" s="233"/>
      <c r="FF130" s="233"/>
      <c r="FG130" s="233"/>
      <c r="FH130" s="233"/>
      <c r="FI130" s="233"/>
      <c r="FJ130" s="233"/>
      <c r="FK130" s="233"/>
      <c r="FL130" s="233"/>
      <c r="FM130" s="233"/>
      <c r="FN130" s="233"/>
      <c r="FO130" s="233"/>
      <c r="FP130" s="233"/>
      <c r="FQ130" s="233"/>
      <c r="FR130" s="233"/>
      <c r="FS130" s="233"/>
      <c r="FT130" s="233"/>
      <c r="FU130" s="233"/>
      <c r="FV130" s="233"/>
      <c r="FW130" s="233"/>
      <c r="FX130" s="233"/>
      <c r="FY130" s="233"/>
      <c r="FZ130" s="233"/>
      <c r="GA130" s="233"/>
      <c r="GB130" s="233"/>
      <c r="GC130" s="233"/>
      <c r="GD130" s="233"/>
      <c r="GE130" s="233"/>
      <c r="GF130" s="233"/>
      <c r="GG130" s="233"/>
      <c r="GH130" s="233"/>
      <c r="GI130" s="233"/>
      <c r="GJ130" s="233"/>
      <c r="GK130" s="233"/>
      <c r="GL130" s="233"/>
      <c r="GM130" s="233"/>
      <c r="GN130" s="233"/>
      <c r="GO130" s="233"/>
      <c r="GP130" s="233"/>
      <c r="GQ130" s="233"/>
      <c r="GR130" s="233"/>
      <c r="GS130" s="233"/>
      <c r="GT130" s="233"/>
      <c r="GU130" s="233"/>
      <c r="GV130" s="233"/>
      <c r="GW130" s="233"/>
      <c r="GX130" s="233"/>
      <c r="GY130" s="233"/>
      <c r="GZ130" s="233"/>
      <c r="HA130" s="233"/>
      <c r="HB130" s="233"/>
      <c r="HC130" s="233"/>
      <c r="HD130" s="233"/>
      <c r="HE130" s="233"/>
      <c r="HF130" s="233"/>
      <c r="HG130" s="233"/>
      <c r="HH130" s="233"/>
      <c r="HI130" s="233"/>
      <c r="HJ130" s="233"/>
      <c r="HK130" s="233"/>
      <c r="HL130" s="233"/>
      <c r="HM130" s="233"/>
      <c r="HN130" s="233"/>
      <c r="HO130" s="233"/>
      <c r="HP130" s="233"/>
      <c r="HQ130" s="233"/>
      <c r="HR130" s="233"/>
      <c r="HS130" s="233"/>
      <c r="HT130" s="233"/>
      <c r="HU130" s="233"/>
      <c r="HV130" s="233"/>
      <c r="HW130" s="233"/>
      <c r="HX130" s="233"/>
      <c r="HY130" s="233"/>
      <c r="HZ130" s="233"/>
      <c r="IA130" s="233"/>
      <c r="IB130" s="233"/>
      <c r="IC130" s="233"/>
      <c r="ID130" s="233"/>
      <c r="IE130" s="233"/>
      <c r="IF130" s="233"/>
      <c r="IG130" s="233"/>
      <c r="IH130" s="233"/>
      <c r="II130" s="233"/>
      <c r="IJ130" s="233"/>
      <c r="IK130" s="233"/>
      <c r="IL130" s="233"/>
      <c r="IM130" s="233"/>
      <c r="IN130" s="233"/>
      <c r="IO130" s="233"/>
      <c r="IP130" s="233"/>
      <c r="IQ130" s="233"/>
      <c r="IR130" s="233"/>
      <c r="IS130" s="233"/>
      <c r="IT130" s="233"/>
      <c r="IU130" s="233"/>
      <c r="IV130" s="233"/>
      <c r="IW130" s="233"/>
    </row>
    <row r="131" spans="1:257" s="534" customFormat="1" ht="23.25" customHeight="1">
      <c r="A131" s="558" t="s">
        <v>339</v>
      </c>
      <c r="B131" s="225" t="s">
        <v>364</v>
      </c>
      <c r="C131" s="402" t="s">
        <v>152</v>
      </c>
      <c r="D131" s="221" t="s">
        <v>129</v>
      </c>
      <c r="E131" s="323">
        <v>1000</v>
      </c>
      <c r="F131" s="322">
        <v>292</v>
      </c>
      <c r="G131" s="571">
        <f t="shared" si="5"/>
        <v>292</v>
      </c>
      <c r="H131" s="502" t="s">
        <v>884</v>
      </c>
      <c r="I131" s="235" t="s">
        <v>7</v>
      </c>
      <c r="J131" s="407"/>
      <c r="K131" s="532"/>
      <c r="L131" s="233"/>
      <c r="M131" s="233"/>
      <c r="N131" s="233"/>
      <c r="O131" s="233"/>
      <c r="P131" s="233"/>
      <c r="Q131" s="233"/>
      <c r="R131" s="233"/>
      <c r="S131" s="233"/>
      <c r="T131" s="233"/>
      <c r="U131" s="233"/>
      <c r="V131" s="233"/>
      <c r="W131" s="233"/>
      <c r="X131" s="233"/>
      <c r="Y131" s="233"/>
      <c r="Z131" s="233"/>
      <c r="AA131" s="233"/>
      <c r="AB131" s="233"/>
      <c r="AC131" s="233"/>
      <c r="AD131" s="233"/>
      <c r="AE131" s="233"/>
      <c r="AF131" s="233"/>
      <c r="AG131" s="233"/>
      <c r="AH131" s="233"/>
      <c r="AI131" s="233"/>
      <c r="AJ131" s="233"/>
      <c r="AK131" s="233"/>
      <c r="AL131" s="233"/>
      <c r="AM131" s="233"/>
      <c r="AN131" s="233"/>
      <c r="AO131" s="233"/>
      <c r="AP131" s="233"/>
      <c r="AQ131" s="233"/>
      <c r="AR131" s="233"/>
      <c r="AS131" s="233"/>
      <c r="AT131" s="233"/>
      <c r="AU131" s="233"/>
      <c r="AV131" s="233"/>
      <c r="AW131" s="233"/>
      <c r="AX131" s="233"/>
      <c r="AY131" s="233"/>
      <c r="AZ131" s="233"/>
      <c r="BA131" s="233"/>
      <c r="BB131" s="233"/>
      <c r="BC131" s="233"/>
      <c r="BD131" s="233"/>
      <c r="BE131" s="233"/>
      <c r="BF131" s="233"/>
      <c r="BG131" s="233"/>
      <c r="BH131" s="233"/>
      <c r="BI131" s="233"/>
      <c r="BJ131" s="233"/>
      <c r="BK131" s="233"/>
      <c r="BL131" s="233"/>
      <c r="BM131" s="233"/>
      <c r="BN131" s="233"/>
      <c r="BO131" s="233"/>
      <c r="BP131" s="233"/>
      <c r="BQ131" s="233"/>
      <c r="BR131" s="233"/>
      <c r="BS131" s="233"/>
      <c r="BT131" s="233"/>
      <c r="BU131" s="233"/>
      <c r="BV131" s="233"/>
      <c r="BW131" s="233"/>
      <c r="BX131" s="233"/>
      <c r="BY131" s="233"/>
      <c r="BZ131" s="233"/>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33"/>
      <c r="DQ131" s="233"/>
      <c r="DR131" s="233"/>
      <c r="DS131" s="233"/>
      <c r="DT131" s="233"/>
      <c r="DU131" s="233"/>
      <c r="DV131" s="233"/>
      <c r="DW131" s="233"/>
      <c r="DX131" s="233"/>
      <c r="DY131" s="233"/>
      <c r="DZ131" s="233"/>
      <c r="EA131" s="233"/>
      <c r="EB131" s="233"/>
      <c r="EC131" s="233"/>
      <c r="ED131" s="233"/>
      <c r="EE131" s="233"/>
      <c r="EF131" s="233"/>
      <c r="EG131" s="233"/>
      <c r="EH131" s="233"/>
      <c r="EI131" s="233"/>
      <c r="EJ131" s="233"/>
      <c r="EK131" s="233"/>
      <c r="EL131" s="233"/>
      <c r="EM131" s="233"/>
      <c r="EN131" s="233"/>
      <c r="EO131" s="233"/>
      <c r="EP131" s="233"/>
      <c r="EQ131" s="233"/>
      <c r="ER131" s="233"/>
      <c r="ES131" s="233"/>
      <c r="ET131" s="233"/>
      <c r="EU131" s="233"/>
      <c r="EV131" s="233"/>
      <c r="EW131" s="233"/>
      <c r="EX131" s="233"/>
      <c r="EY131" s="233"/>
      <c r="EZ131" s="233"/>
      <c r="FA131" s="233"/>
      <c r="FB131" s="233"/>
      <c r="FC131" s="233"/>
      <c r="FD131" s="233"/>
      <c r="FE131" s="233"/>
      <c r="FF131" s="233"/>
      <c r="FG131" s="233"/>
      <c r="FH131" s="233"/>
      <c r="FI131" s="233"/>
      <c r="FJ131" s="233"/>
      <c r="FK131" s="233"/>
      <c r="FL131" s="233"/>
      <c r="FM131" s="233"/>
      <c r="FN131" s="233"/>
      <c r="FO131" s="233"/>
      <c r="FP131" s="233"/>
      <c r="FQ131" s="233"/>
      <c r="FR131" s="233"/>
      <c r="FS131" s="233"/>
      <c r="FT131" s="233"/>
      <c r="FU131" s="233"/>
      <c r="FV131" s="233"/>
      <c r="FW131" s="233"/>
      <c r="FX131" s="233"/>
      <c r="FY131" s="233"/>
      <c r="FZ131" s="233"/>
      <c r="GA131" s="233"/>
      <c r="GB131" s="233"/>
      <c r="GC131" s="233"/>
      <c r="GD131" s="233"/>
      <c r="GE131" s="233"/>
      <c r="GF131" s="233"/>
      <c r="GG131" s="233"/>
      <c r="GH131" s="233"/>
      <c r="GI131" s="233"/>
      <c r="GJ131" s="233"/>
      <c r="GK131" s="233"/>
      <c r="GL131" s="233"/>
      <c r="GM131" s="233"/>
      <c r="GN131" s="233"/>
      <c r="GO131" s="233"/>
      <c r="GP131" s="233"/>
      <c r="GQ131" s="233"/>
      <c r="GR131" s="233"/>
      <c r="GS131" s="233"/>
      <c r="GT131" s="233"/>
      <c r="GU131" s="233"/>
      <c r="GV131" s="233"/>
      <c r="GW131" s="233"/>
      <c r="GX131" s="233"/>
      <c r="GY131" s="233"/>
      <c r="GZ131" s="233"/>
      <c r="HA131" s="233"/>
      <c r="HB131" s="233"/>
      <c r="HC131" s="233"/>
      <c r="HD131" s="233"/>
      <c r="HE131" s="233"/>
      <c r="HF131" s="233"/>
      <c r="HG131" s="233"/>
      <c r="HH131" s="233"/>
      <c r="HI131" s="233"/>
      <c r="HJ131" s="233"/>
      <c r="HK131" s="233"/>
      <c r="HL131" s="233"/>
      <c r="HM131" s="233"/>
      <c r="HN131" s="233"/>
      <c r="HO131" s="233"/>
      <c r="HP131" s="233"/>
      <c r="HQ131" s="233"/>
      <c r="HR131" s="233"/>
      <c r="HS131" s="233"/>
      <c r="HT131" s="233"/>
      <c r="HU131" s="233"/>
      <c r="HV131" s="233"/>
      <c r="HW131" s="233"/>
      <c r="HX131" s="233"/>
      <c r="HY131" s="233"/>
      <c r="HZ131" s="233"/>
      <c r="IA131" s="233"/>
      <c r="IB131" s="233"/>
      <c r="IC131" s="233"/>
      <c r="ID131" s="233"/>
      <c r="IE131" s="233"/>
      <c r="IF131" s="233"/>
      <c r="IG131" s="233"/>
      <c r="IH131" s="233"/>
      <c r="II131" s="233"/>
      <c r="IJ131" s="233"/>
      <c r="IK131" s="233"/>
      <c r="IL131" s="233"/>
      <c r="IM131" s="233"/>
      <c r="IN131" s="233"/>
      <c r="IO131" s="233"/>
      <c r="IP131" s="233"/>
      <c r="IQ131" s="233"/>
      <c r="IR131" s="233"/>
      <c r="IS131" s="233"/>
      <c r="IT131" s="233"/>
      <c r="IU131" s="233"/>
      <c r="IV131" s="233"/>
      <c r="IW131" s="233"/>
    </row>
    <row r="132" spans="1:257" s="534" customFormat="1" ht="21.75" customHeight="1">
      <c r="A132" s="556" t="s">
        <v>638</v>
      </c>
      <c r="B132" s="121" t="s">
        <v>365</v>
      </c>
      <c r="C132" s="402" t="s">
        <v>152</v>
      </c>
      <c r="D132" s="221" t="s">
        <v>360</v>
      </c>
      <c r="E132" s="323">
        <v>1925</v>
      </c>
      <c r="F132" s="322">
        <v>1630</v>
      </c>
      <c r="G132" s="571">
        <f t="shared" si="5"/>
        <v>3137.75</v>
      </c>
      <c r="H132" s="502" t="s">
        <v>884</v>
      </c>
      <c r="I132" s="235" t="s">
        <v>7</v>
      </c>
      <c r="J132" s="407"/>
      <c r="K132" s="532"/>
      <c r="L132" s="233"/>
      <c r="M132" s="233"/>
      <c r="N132" s="233"/>
      <c r="O132" s="233"/>
      <c r="P132" s="233"/>
      <c r="Q132" s="233"/>
      <c r="R132" s="233"/>
      <c r="S132" s="233"/>
      <c r="T132" s="233"/>
      <c r="U132" s="233"/>
      <c r="V132" s="233"/>
      <c r="W132" s="233"/>
      <c r="X132" s="233"/>
      <c r="Y132" s="233"/>
      <c r="Z132" s="233"/>
      <c r="AA132" s="233"/>
      <c r="AB132" s="233"/>
      <c r="AC132" s="233"/>
      <c r="AD132" s="233"/>
      <c r="AE132" s="233"/>
      <c r="AF132" s="233"/>
      <c r="AG132" s="233"/>
      <c r="AH132" s="233"/>
      <c r="AI132" s="233"/>
      <c r="AJ132" s="233"/>
      <c r="AK132" s="233"/>
      <c r="AL132" s="233"/>
      <c r="AM132" s="233"/>
      <c r="AN132" s="233"/>
      <c r="AO132" s="233"/>
      <c r="AP132" s="233"/>
      <c r="AQ132" s="233"/>
      <c r="AR132" s="233"/>
      <c r="AS132" s="233"/>
      <c r="AT132" s="233"/>
      <c r="AU132" s="233"/>
      <c r="AV132" s="233"/>
      <c r="AW132" s="233"/>
      <c r="AX132" s="233"/>
      <c r="AY132" s="233"/>
      <c r="AZ132" s="233"/>
      <c r="BA132" s="233"/>
      <c r="BB132" s="233"/>
      <c r="BC132" s="233"/>
      <c r="BD132" s="233"/>
      <c r="BE132" s="233"/>
      <c r="BF132" s="233"/>
      <c r="BG132" s="233"/>
      <c r="BH132" s="233"/>
      <c r="BI132" s="233"/>
      <c r="BJ132" s="233"/>
      <c r="BK132" s="233"/>
      <c r="BL132" s="233"/>
      <c r="BM132" s="233"/>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33"/>
      <c r="DQ132" s="233"/>
      <c r="DR132" s="233"/>
      <c r="DS132" s="233"/>
      <c r="DT132" s="233"/>
      <c r="DU132" s="233"/>
      <c r="DV132" s="233"/>
      <c r="DW132" s="233"/>
      <c r="DX132" s="233"/>
      <c r="DY132" s="233"/>
      <c r="DZ132" s="233"/>
      <c r="EA132" s="233"/>
      <c r="EB132" s="233"/>
      <c r="EC132" s="233"/>
      <c r="ED132" s="233"/>
      <c r="EE132" s="233"/>
      <c r="EF132" s="233"/>
      <c r="EG132" s="233"/>
      <c r="EH132" s="233"/>
      <c r="EI132" s="233"/>
      <c r="EJ132" s="233"/>
      <c r="EK132" s="233"/>
      <c r="EL132" s="233"/>
      <c r="EM132" s="233"/>
      <c r="EN132" s="233"/>
      <c r="EO132" s="233"/>
      <c r="EP132" s="233"/>
      <c r="EQ132" s="233"/>
      <c r="ER132" s="233"/>
      <c r="ES132" s="233"/>
      <c r="ET132" s="233"/>
      <c r="EU132" s="233"/>
      <c r="EV132" s="233"/>
      <c r="EW132" s="233"/>
      <c r="EX132" s="233"/>
      <c r="EY132" s="233"/>
      <c r="EZ132" s="233"/>
      <c r="FA132" s="233"/>
      <c r="FB132" s="233"/>
      <c r="FC132" s="233"/>
      <c r="FD132" s="233"/>
      <c r="FE132" s="233"/>
      <c r="FF132" s="233"/>
      <c r="FG132" s="233"/>
      <c r="FH132" s="233"/>
      <c r="FI132" s="233"/>
      <c r="FJ132" s="233"/>
      <c r="FK132" s="233"/>
      <c r="FL132" s="233"/>
      <c r="FM132" s="233"/>
      <c r="FN132" s="233"/>
      <c r="FO132" s="233"/>
      <c r="FP132" s="233"/>
      <c r="FQ132" s="233"/>
      <c r="FR132" s="233"/>
      <c r="FS132" s="233"/>
      <c r="FT132" s="233"/>
      <c r="FU132" s="233"/>
      <c r="FV132" s="233"/>
      <c r="FW132" s="233"/>
      <c r="FX132" s="233"/>
      <c r="FY132" s="233"/>
      <c r="FZ132" s="233"/>
      <c r="GA132" s="233"/>
      <c r="GB132" s="233"/>
      <c r="GC132" s="233"/>
      <c r="GD132" s="233"/>
      <c r="GE132" s="233"/>
      <c r="GF132" s="233"/>
      <c r="GG132" s="233"/>
      <c r="GH132" s="233"/>
      <c r="GI132" s="233"/>
      <c r="GJ132" s="233"/>
      <c r="GK132" s="233"/>
      <c r="GL132" s="233"/>
      <c r="GM132" s="233"/>
      <c r="GN132" s="233"/>
      <c r="GO132" s="233"/>
      <c r="GP132" s="233"/>
      <c r="GQ132" s="233"/>
      <c r="GR132" s="233"/>
      <c r="GS132" s="233"/>
      <c r="GT132" s="233"/>
      <c r="GU132" s="233"/>
      <c r="GV132" s="233"/>
      <c r="GW132" s="233"/>
      <c r="GX132" s="233"/>
      <c r="GY132" s="233"/>
      <c r="GZ132" s="233"/>
      <c r="HA132" s="233"/>
      <c r="HB132" s="233"/>
      <c r="HC132" s="233"/>
      <c r="HD132" s="233"/>
      <c r="HE132" s="233"/>
      <c r="HF132" s="233"/>
      <c r="HG132" s="233"/>
      <c r="HH132" s="233"/>
      <c r="HI132" s="233"/>
      <c r="HJ132" s="233"/>
      <c r="HK132" s="233"/>
      <c r="HL132" s="233"/>
      <c r="HM132" s="233"/>
      <c r="HN132" s="233"/>
      <c r="HO132" s="233"/>
      <c r="HP132" s="233"/>
      <c r="HQ132" s="233"/>
      <c r="HR132" s="233"/>
      <c r="HS132" s="233"/>
      <c r="HT132" s="233"/>
      <c r="HU132" s="233"/>
      <c r="HV132" s="233"/>
      <c r="HW132" s="233"/>
      <c r="HX132" s="233"/>
      <c r="HY132" s="233"/>
      <c r="HZ132" s="233"/>
      <c r="IA132" s="233"/>
      <c r="IB132" s="233"/>
      <c r="IC132" s="233"/>
      <c r="ID132" s="233"/>
      <c r="IE132" s="233"/>
      <c r="IF132" s="233"/>
      <c r="IG132" s="233"/>
      <c r="IH132" s="233"/>
      <c r="II132" s="233"/>
      <c r="IJ132" s="233"/>
      <c r="IK132" s="233"/>
      <c r="IL132" s="233"/>
      <c r="IM132" s="233"/>
      <c r="IN132" s="233"/>
      <c r="IO132" s="233"/>
      <c r="IP132" s="233"/>
      <c r="IQ132" s="233"/>
      <c r="IR132" s="233"/>
      <c r="IS132" s="233"/>
      <c r="IT132" s="233"/>
      <c r="IU132" s="233"/>
      <c r="IV132" s="233"/>
      <c r="IW132" s="233"/>
    </row>
    <row r="133" spans="1:257" s="534" customFormat="1" ht="20.25" customHeight="1">
      <c r="A133" s="558" t="s">
        <v>340</v>
      </c>
      <c r="B133" s="225" t="s">
        <v>366</v>
      </c>
      <c r="C133" s="402" t="s">
        <v>152</v>
      </c>
      <c r="D133" s="221" t="s">
        <v>129</v>
      </c>
      <c r="E133" s="323">
        <v>30</v>
      </c>
      <c r="F133" s="322">
        <v>6033</v>
      </c>
      <c r="G133" s="571">
        <f t="shared" si="5"/>
        <v>180.99</v>
      </c>
      <c r="H133" s="502" t="s">
        <v>884</v>
      </c>
      <c r="I133" s="235" t="s">
        <v>7</v>
      </c>
      <c r="J133" s="407"/>
      <c r="K133" s="532"/>
      <c r="L133" s="233"/>
      <c r="M133" s="233"/>
      <c r="N133" s="233"/>
      <c r="O133" s="233"/>
      <c r="P133" s="233"/>
      <c r="Q133" s="233"/>
      <c r="R133" s="233"/>
      <c r="S133" s="233"/>
      <c r="T133" s="233"/>
      <c r="U133" s="233"/>
      <c r="V133" s="233"/>
      <c r="W133" s="233"/>
      <c r="X133" s="233"/>
      <c r="Y133" s="233"/>
      <c r="Z133" s="233"/>
      <c r="AA133" s="233"/>
      <c r="AB133" s="233"/>
      <c r="AC133" s="233"/>
      <c r="AD133" s="233"/>
      <c r="AE133" s="233"/>
      <c r="AF133" s="233"/>
      <c r="AG133" s="233"/>
      <c r="AH133" s="233"/>
      <c r="AI133" s="233"/>
      <c r="AJ133" s="233"/>
      <c r="AK133" s="233"/>
      <c r="AL133" s="233"/>
      <c r="AM133" s="233"/>
      <c r="AN133" s="233"/>
      <c r="AO133" s="233"/>
      <c r="AP133" s="233"/>
      <c r="AQ133" s="233"/>
      <c r="AR133" s="233"/>
      <c r="AS133" s="233"/>
      <c r="AT133" s="233"/>
      <c r="AU133" s="233"/>
      <c r="AV133" s="233"/>
      <c r="AW133" s="233"/>
      <c r="AX133" s="233"/>
      <c r="AY133" s="233"/>
      <c r="AZ133" s="233"/>
      <c r="BA133" s="233"/>
      <c r="BB133" s="233"/>
      <c r="BC133" s="233"/>
      <c r="BD133" s="233"/>
      <c r="BE133" s="233"/>
      <c r="BF133" s="233"/>
      <c r="BG133" s="233"/>
      <c r="BH133" s="233"/>
      <c r="BI133" s="233"/>
      <c r="BJ133" s="233"/>
      <c r="BK133" s="233"/>
      <c r="BL133" s="233"/>
      <c r="BM133" s="233"/>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33"/>
      <c r="DQ133" s="233"/>
      <c r="DR133" s="233"/>
      <c r="DS133" s="233"/>
      <c r="DT133" s="233"/>
      <c r="DU133" s="233"/>
      <c r="DV133" s="233"/>
      <c r="DW133" s="233"/>
      <c r="DX133" s="233"/>
      <c r="DY133" s="233"/>
      <c r="DZ133" s="233"/>
      <c r="EA133" s="233"/>
      <c r="EB133" s="233"/>
      <c r="EC133" s="233"/>
      <c r="ED133" s="233"/>
      <c r="EE133" s="233"/>
      <c r="EF133" s="233"/>
      <c r="EG133" s="233"/>
      <c r="EH133" s="233"/>
      <c r="EI133" s="233"/>
      <c r="EJ133" s="233"/>
      <c r="EK133" s="233"/>
      <c r="EL133" s="233"/>
      <c r="EM133" s="233"/>
      <c r="EN133" s="233"/>
      <c r="EO133" s="233"/>
      <c r="EP133" s="233"/>
      <c r="EQ133" s="233"/>
      <c r="ER133" s="233"/>
      <c r="ES133" s="233"/>
      <c r="ET133" s="233"/>
      <c r="EU133" s="233"/>
      <c r="EV133" s="233"/>
      <c r="EW133" s="233"/>
      <c r="EX133" s="233"/>
      <c r="EY133" s="233"/>
      <c r="EZ133" s="233"/>
      <c r="FA133" s="233"/>
      <c r="FB133" s="233"/>
      <c r="FC133" s="233"/>
      <c r="FD133" s="233"/>
      <c r="FE133" s="233"/>
      <c r="FF133" s="233"/>
      <c r="FG133" s="233"/>
      <c r="FH133" s="233"/>
      <c r="FI133" s="233"/>
      <c r="FJ133" s="233"/>
      <c r="FK133" s="233"/>
      <c r="FL133" s="233"/>
      <c r="FM133" s="233"/>
      <c r="FN133" s="233"/>
      <c r="FO133" s="233"/>
      <c r="FP133" s="233"/>
      <c r="FQ133" s="233"/>
      <c r="FR133" s="233"/>
      <c r="FS133" s="233"/>
      <c r="FT133" s="233"/>
      <c r="FU133" s="233"/>
      <c r="FV133" s="233"/>
      <c r="FW133" s="233"/>
      <c r="FX133" s="233"/>
      <c r="FY133" s="233"/>
      <c r="FZ133" s="233"/>
      <c r="GA133" s="233"/>
      <c r="GB133" s="233"/>
      <c r="GC133" s="233"/>
      <c r="GD133" s="233"/>
      <c r="GE133" s="233"/>
      <c r="GF133" s="233"/>
      <c r="GG133" s="233"/>
      <c r="GH133" s="233"/>
      <c r="GI133" s="233"/>
      <c r="GJ133" s="233"/>
      <c r="GK133" s="233"/>
      <c r="GL133" s="233"/>
      <c r="GM133" s="233"/>
      <c r="GN133" s="233"/>
      <c r="GO133" s="233"/>
      <c r="GP133" s="233"/>
      <c r="GQ133" s="233"/>
      <c r="GR133" s="233"/>
      <c r="GS133" s="233"/>
      <c r="GT133" s="233"/>
      <c r="GU133" s="233"/>
      <c r="GV133" s="233"/>
      <c r="GW133" s="233"/>
      <c r="GX133" s="233"/>
      <c r="GY133" s="233"/>
      <c r="GZ133" s="233"/>
      <c r="HA133" s="233"/>
      <c r="HB133" s="233"/>
      <c r="HC133" s="233"/>
      <c r="HD133" s="233"/>
      <c r="HE133" s="233"/>
      <c r="HF133" s="233"/>
      <c r="HG133" s="233"/>
      <c r="HH133" s="233"/>
      <c r="HI133" s="233"/>
      <c r="HJ133" s="233"/>
      <c r="HK133" s="233"/>
      <c r="HL133" s="233"/>
      <c r="HM133" s="233"/>
      <c r="HN133" s="233"/>
      <c r="HO133" s="233"/>
      <c r="HP133" s="233"/>
      <c r="HQ133" s="233"/>
      <c r="HR133" s="233"/>
      <c r="HS133" s="233"/>
      <c r="HT133" s="233"/>
      <c r="HU133" s="233"/>
      <c r="HV133" s="233"/>
      <c r="HW133" s="233"/>
      <c r="HX133" s="233"/>
      <c r="HY133" s="233"/>
      <c r="HZ133" s="233"/>
      <c r="IA133" s="233"/>
      <c r="IB133" s="233"/>
      <c r="IC133" s="233"/>
      <c r="ID133" s="233"/>
      <c r="IE133" s="233"/>
      <c r="IF133" s="233"/>
      <c r="IG133" s="233"/>
      <c r="IH133" s="233"/>
      <c r="II133" s="233"/>
      <c r="IJ133" s="233"/>
      <c r="IK133" s="233"/>
      <c r="IL133" s="233"/>
      <c r="IM133" s="233"/>
      <c r="IN133" s="233"/>
      <c r="IO133" s="233"/>
      <c r="IP133" s="233"/>
      <c r="IQ133" s="233"/>
      <c r="IR133" s="233"/>
      <c r="IS133" s="233"/>
      <c r="IT133" s="233"/>
      <c r="IU133" s="233"/>
      <c r="IV133" s="233"/>
      <c r="IW133" s="233"/>
    </row>
    <row r="134" spans="1:257" s="534" customFormat="1" ht="22.5" customHeight="1">
      <c r="A134" s="558" t="s">
        <v>341</v>
      </c>
      <c r="B134" s="225" t="s">
        <v>367</v>
      </c>
      <c r="C134" s="402" t="s">
        <v>152</v>
      </c>
      <c r="D134" s="221" t="s">
        <v>129</v>
      </c>
      <c r="E134" s="323">
        <v>60</v>
      </c>
      <c r="F134" s="322">
        <v>2070</v>
      </c>
      <c r="G134" s="571">
        <f t="shared" si="5"/>
        <v>124.2</v>
      </c>
      <c r="H134" s="502" t="s">
        <v>884</v>
      </c>
      <c r="I134" s="235" t="s">
        <v>7</v>
      </c>
      <c r="J134" s="407"/>
      <c r="K134" s="532"/>
      <c r="L134" s="233"/>
      <c r="M134" s="233"/>
      <c r="N134" s="233"/>
      <c r="O134" s="233"/>
      <c r="P134" s="233"/>
      <c r="Q134" s="233"/>
      <c r="R134" s="233"/>
      <c r="S134" s="233"/>
      <c r="T134" s="233"/>
      <c r="U134" s="233"/>
      <c r="V134" s="233"/>
      <c r="W134" s="233"/>
      <c r="X134" s="233"/>
      <c r="Y134" s="233"/>
      <c r="Z134" s="233"/>
      <c r="AA134" s="233"/>
      <c r="AB134" s="233"/>
      <c r="AC134" s="233"/>
      <c r="AD134" s="233"/>
      <c r="AE134" s="233"/>
      <c r="AF134" s="233"/>
      <c r="AG134" s="233"/>
      <c r="AH134" s="233"/>
      <c r="AI134" s="233"/>
      <c r="AJ134" s="233"/>
      <c r="AK134" s="233"/>
      <c r="AL134" s="233"/>
      <c r="AM134" s="233"/>
      <c r="AN134" s="233"/>
      <c r="AO134" s="233"/>
      <c r="AP134" s="233"/>
      <c r="AQ134" s="233"/>
      <c r="AR134" s="233"/>
      <c r="AS134" s="233"/>
      <c r="AT134" s="233"/>
      <c r="AU134" s="233"/>
      <c r="AV134" s="233"/>
      <c r="AW134" s="233"/>
      <c r="AX134" s="233"/>
      <c r="AY134" s="233"/>
      <c r="AZ134" s="233"/>
      <c r="BA134" s="233"/>
      <c r="BB134" s="233"/>
      <c r="BC134" s="233"/>
      <c r="BD134" s="233"/>
      <c r="BE134" s="233"/>
      <c r="BF134" s="233"/>
      <c r="BG134" s="233"/>
      <c r="BH134" s="233"/>
      <c r="BI134" s="233"/>
      <c r="BJ134" s="233"/>
      <c r="BK134" s="233"/>
      <c r="BL134" s="233"/>
      <c r="BM134" s="233"/>
      <c r="BN134" s="233"/>
      <c r="BO134" s="233"/>
      <c r="BP134" s="233"/>
      <c r="BQ134" s="233"/>
      <c r="BR134" s="233"/>
      <c r="BS134" s="233"/>
      <c r="BT134" s="233"/>
      <c r="BU134" s="233"/>
      <c r="BV134" s="233"/>
      <c r="BW134" s="233"/>
      <c r="BX134" s="233"/>
      <c r="BY134" s="233"/>
      <c r="BZ134" s="233"/>
      <c r="CA134" s="233"/>
      <c r="CB134" s="233"/>
      <c r="CC134" s="233"/>
      <c r="CD134" s="233"/>
      <c r="CE134" s="233"/>
      <c r="CF134" s="233"/>
      <c r="CG134" s="233"/>
      <c r="CH134" s="233"/>
      <c r="CI134" s="233"/>
      <c r="CJ134" s="233"/>
      <c r="CK134" s="233"/>
      <c r="CL134" s="233"/>
      <c r="CM134" s="233"/>
      <c r="CN134" s="233"/>
      <c r="CO134" s="233"/>
      <c r="CP134" s="233"/>
      <c r="CQ134" s="233"/>
      <c r="CR134" s="233"/>
      <c r="CS134" s="233"/>
      <c r="CT134" s="233"/>
      <c r="CU134" s="233"/>
      <c r="CV134" s="233"/>
      <c r="CW134" s="233"/>
      <c r="CX134" s="233"/>
      <c r="CY134" s="233"/>
      <c r="CZ134" s="233"/>
      <c r="DA134" s="233"/>
      <c r="DB134" s="233"/>
      <c r="DC134" s="233"/>
      <c r="DD134" s="233"/>
      <c r="DE134" s="233"/>
      <c r="DF134" s="233"/>
      <c r="DG134" s="233"/>
      <c r="DH134" s="233"/>
      <c r="DI134" s="233"/>
      <c r="DJ134" s="233"/>
      <c r="DK134" s="233"/>
      <c r="DL134" s="233"/>
      <c r="DM134" s="233"/>
      <c r="DN134" s="233"/>
      <c r="DO134" s="233"/>
      <c r="DP134" s="233"/>
      <c r="DQ134" s="233"/>
      <c r="DR134" s="233"/>
      <c r="DS134" s="233"/>
      <c r="DT134" s="233"/>
      <c r="DU134" s="233"/>
      <c r="DV134" s="233"/>
      <c r="DW134" s="233"/>
      <c r="DX134" s="233"/>
      <c r="DY134" s="233"/>
      <c r="DZ134" s="233"/>
      <c r="EA134" s="233"/>
      <c r="EB134" s="233"/>
      <c r="EC134" s="233"/>
      <c r="ED134" s="233"/>
      <c r="EE134" s="233"/>
      <c r="EF134" s="233"/>
      <c r="EG134" s="233"/>
      <c r="EH134" s="233"/>
      <c r="EI134" s="233"/>
      <c r="EJ134" s="233"/>
      <c r="EK134" s="233"/>
      <c r="EL134" s="233"/>
      <c r="EM134" s="233"/>
      <c r="EN134" s="233"/>
      <c r="EO134" s="233"/>
      <c r="EP134" s="233"/>
      <c r="EQ134" s="233"/>
      <c r="ER134" s="233"/>
      <c r="ES134" s="233"/>
      <c r="ET134" s="233"/>
      <c r="EU134" s="233"/>
      <c r="EV134" s="233"/>
      <c r="EW134" s="233"/>
      <c r="EX134" s="233"/>
      <c r="EY134" s="233"/>
      <c r="EZ134" s="233"/>
      <c r="FA134" s="233"/>
      <c r="FB134" s="233"/>
      <c r="FC134" s="233"/>
      <c r="FD134" s="233"/>
      <c r="FE134" s="233"/>
      <c r="FF134" s="233"/>
      <c r="FG134" s="233"/>
      <c r="FH134" s="233"/>
      <c r="FI134" s="233"/>
      <c r="FJ134" s="233"/>
      <c r="FK134" s="233"/>
      <c r="FL134" s="233"/>
      <c r="FM134" s="233"/>
      <c r="FN134" s="233"/>
      <c r="FO134" s="233"/>
      <c r="FP134" s="233"/>
      <c r="FQ134" s="233"/>
      <c r="FR134" s="233"/>
      <c r="FS134" s="233"/>
      <c r="FT134" s="233"/>
      <c r="FU134" s="233"/>
      <c r="FV134" s="233"/>
      <c r="FW134" s="233"/>
      <c r="FX134" s="233"/>
      <c r="FY134" s="233"/>
      <c r="FZ134" s="233"/>
      <c r="GA134" s="233"/>
      <c r="GB134" s="233"/>
      <c r="GC134" s="233"/>
      <c r="GD134" s="233"/>
      <c r="GE134" s="233"/>
      <c r="GF134" s="233"/>
      <c r="GG134" s="233"/>
      <c r="GH134" s="233"/>
      <c r="GI134" s="233"/>
      <c r="GJ134" s="233"/>
      <c r="GK134" s="233"/>
      <c r="GL134" s="233"/>
      <c r="GM134" s="233"/>
      <c r="GN134" s="233"/>
      <c r="GO134" s="233"/>
      <c r="GP134" s="233"/>
      <c r="GQ134" s="233"/>
      <c r="GR134" s="233"/>
      <c r="GS134" s="233"/>
      <c r="GT134" s="233"/>
      <c r="GU134" s="233"/>
      <c r="GV134" s="233"/>
      <c r="GW134" s="233"/>
      <c r="GX134" s="233"/>
      <c r="GY134" s="233"/>
      <c r="GZ134" s="233"/>
      <c r="HA134" s="233"/>
      <c r="HB134" s="233"/>
      <c r="HC134" s="233"/>
      <c r="HD134" s="233"/>
      <c r="HE134" s="233"/>
      <c r="HF134" s="233"/>
      <c r="HG134" s="233"/>
      <c r="HH134" s="233"/>
      <c r="HI134" s="233"/>
      <c r="HJ134" s="233"/>
      <c r="HK134" s="233"/>
      <c r="HL134" s="233"/>
      <c r="HM134" s="233"/>
      <c r="HN134" s="233"/>
      <c r="HO134" s="233"/>
      <c r="HP134" s="233"/>
      <c r="HQ134" s="233"/>
      <c r="HR134" s="233"/>
      <c r="HS134" s="233"/>
      <c r="HT134" s="233"/>
      <c r="HU134" s="233"/>
      <c r="HV134" s="233"/>
      <c r="HW134" s="233"/>
      <c r="HX134" s="233"/>
      <c r="HY134" s="233"/>
      <c r="HZ134" s="233"/>
      <c r="IA134" s="233"/>
      <c r="IB134" s="233"/>
      <c r="IC134" s="233"/>
      <c r="ID134" s="233"/>
      <c r="IE134" s="233"/>
      <c r="IF134" s="233"/>
      <c r="IG134" s="233"/>
      <c r="IH134" s="233"/>
      <c r="II134" s="233"/>
      <c r="IJ134" s="233"/>
      <c r="IK134" s="233"/>
      <c r="IL134" s="233"/>
      <c r="IM134" s="233"/>
      <c r="IN134" s="233"/>
      <c r="IO134" s="233"/>
      <c r="IP134" s="233"/>
      <c r="IQ134" s="233"/>
      <c r="IR134" s="233"/>
      <c r="IS134" s="233"/>
      <c r="IT134" s="233"/>
      <c r="IU134" s="233"/>
      <c r="IV134" s="233"/>
      <c r="IW134" s="233"/>
    </row>
    <row r="135" spans="1:257" s="534" customFormat="1">
      <c r="A135" s="558" t="s">
        <v>773</v>
      </c>
      <c r="B135" s="225" t="s">
        <v>774</v>
      </c>
      <c r="C135" s="402" t="s">
        <v>152</v>
      </c>
      <c r="D135" s="221" t="s">
        <v>129</v>
      </c>
      <c r="E135" s="323">
        <v>50</v>
      </c>
      <c r="F135" s="322">
        <v>2000</v>
      </c>
      <c r="G135" s="571">
        <f t="shared" si="5"/>
        <v>100</v>
      </c>
      <c r="H135" s="502" t="s">
        <v>884</v>
      </c>
      <c r="I135" s="235" t="s">
        <v>7</v>
      </c>
      <c r="J135" s="407"/>
      <c r="K135" s="532"/>
      <c r="L135" s="233"/>
      <c r="M135" s="233"/>
      <c r="N135" s="233"/>
      <c r="O135" s="233"/>
      <c r="P135" s="233"/>
      <c r="Q135" s="233"/>
      <c r="R135" s="233"/>
      <c r="S135" s="233"/>
      <c r="T135" s="233"/>
      <c r="U135" s="233"/>
      <c r="V135" s="233"/>
      <c r="W135" s="233"/>
      <c r="X135" s="233"/>
      <c r="Y135" s="233"/>
      <c r="Z135" s="233"/>
      <c r="AA135" s="233"/>
      <c r="AB135" s="233"/>
      <c r="AC135" s="233"/>
      <c r="AD135" s="233"/>
      <c r="AE135" s="233"/>
      <c r="AF135" s="233"/>
      <c r="AG135" s="233"/>
      <c r="AH135" s="233"/>
      <c r="AI135" s="233"/>
      <c r="AJ135" s="233"/>
      <c r="AK135" s="233"/>
      <c r="AL135" s="233"/>
      <c r="AM135" s="233"/>
      <c r="AN135" s="233"/>
      <c r="AO135" s="233"/>
      <c r="AP135" s="233"/>
      <c r="AQ135" s="233"/>
      <c r="AR135" s="233"/>
      <c r="AS135" s="233"/>
      <c r="AT135" s="233"/>
      <c r="AU135" s="233"/>
      <c r="AV135" s="233"/>
      <c r="AW135" s="233"/>
      <c r="AX135" s="233"/>
      <c r="AY135" s="233"/>
      <c r="AZ135" s="233"/>
      <c r="BA135" s="233"/>
      <c r="BB135" s="233"/>
      <c r="BC135" s="233"/>
      <c r="BD135" s="233"/>
      <c r="BE135" s="233"/>
      <c r="BF135" s="233"/>
      <c r="BG135" s="233"/>
      <c r="BH135" s="233"/>
      <c r="BI135" s="233"/>
      <c r="BJ135" s="233"/>
      <c r="BK135" s="233"/>
      <c r="BL135" s="233"/>
      <c r="BM135" s="233"/>
      <c r="BN135" s="233"/>
      <c r="BO135" s="233"/>
      <c r="BP135" s="233"/>
      <c r="BQ135" s="233"/>
      <c r="BR135" s="233"/>
      <c r="BS135" s="233"/>
      <c r="BT135" s="233"/>
      <c r="BU135" s="233"/>
      <c r="BV135" s="233"/>
      <c r="BW135" s="233"/>
      <c r="BX135" s="233"/>
      <c r="BY135" s="233"/>
      <c r="BZ135" s="233"/>
      <c r="CA135" s="233"/>
      <c r="CB135" s="233"/>
      <c r="CC135" s="233"/>
      <c r="CD135" s="233"/>
      <c r="CE135" s="233"/>
      <c r="CF135" s="233"/>
      <c r="CG135" s="233"/>
      <c r="CH135" s="233"/>
      <c r="CI135" s="233"/>
      <c r="CJ135" s="233"/>
      <c r="CK135" s="233"/>
      <c r="CL135" s="233"/>
      <c r="CM135" s="233"/>
      <c r="CN135" s="233"/>
      <c r="CO135" s="233"/>
      <c r="CP135" s="233"/>
      <c r="CQ135" s="233"/>
      <c r="CR135" s="233"/>
      <c r="CS135" s="233"/>
      <c r="CT135" s="233"/>
      <c r="CU135" s="233"/>
      <c r="CV135" s="233"/>
      <c r="CW135" s="233"/>
      <c r="CX135" s="233"/>
      <c r="CY135" s="233"/>
      <c r="CZ135" s="233"/>
      <c r="DA135" s="233"/>
      <c r="DB135" s="233"/>
      <c r="DC135" s="233"/>
      <c r="DD135" s="233"/>
      <c r="DE135" s="233"/>
      <c r="DF135" s="233"/>
      <c r="DG135" s="233"/>
      <c r="DH135" s="233"/>
      <c r="DI135" s="233"/>
      <c r="DJ135" s="233"/>
      <c r="DK135" s="233"/>
      <c r="DL135" s="233"/>
      <c r="DM135" s="233"/>
      <c r="DN135" s="233"/>
      <c r="DO135" s="233"/>
      <c r="DP135" s="233"/>
      <c r="DQ135" s="233"/>
      <c r="DR135" s="233"/>
      <c r="DS135" s="233"/>
      <c r="DT135" s="233"/>
      <c r="DU135" s="233"/>
      <c r="DV135" s="233"/>
      <c r="DW135" s="233"/>
      <c r="DX135" s="233"/>
      <c r="DY135" s="233"/>
      <c r="DZ135" s="233"/>
      <c r="EA135" s="233"/>
      <c r="EB135" s="233"/>
      <c r="EC135" s="233"/>
      <c r="ED135" s="233"/>
      <c r="EE135" s="233"/>
      <c r="EF135" s="233"/>
      <c r="EG135" s="233"/>
      <c r="EH135" s="233"/>
      <c r="EI135" s="233"/>
      <c r="EJ135" s="233"/>
      <c r="EK135" s="233"/>
      <c r="EL135" s="233"/>
      <c r="EM135" s="233"/>
      <c r="EN135" s="233"/>
      <c r="EO135" s="233"/>
      <c r="EP135" s="233"/>
      <c r="EQ135" s="233"/>
      <c r="ER135" s="233"/>
      <c r="ES135" s="233"/>
      <c r="ET135" s="233"/>
      <c r="EU135" s="233"/>
      <c r="EV135" s="233"/>
      <c r="EW135" s="233"/>
      <c r="EX135" s="233"/>
      <c r="EY135" s="233"/>
      <c r="EZ135" s="233"/>
      <c r="FA135" s="233"/>
      <c r="FB135" s="233"/>
      <c r="FC135" s="233"/>
      <c r="FD135" s="233"/>
      <c r="FE135" s="233"/>
      <c r="FF135" s="233"/>
      <c r="FG135" s="233"/>
      <c r="FH135" s="233"/>
      <c r="FI135" s="233"/>
      <c r="FJ135" s="233"/>
      <c r="FK135" s="233"/>
      <c r="FL135" s="233"/>
      <c r="FM135" s="233"/>
      <c r="FN135" s="233"/>
      <c r="FO135" s="233"/>
      <c r="FP135" s="233"/>
      <c r="FQ135" s="233"/>
      <c r="FR135" s="233"/>
      <c r="FS135" s="233"/>
      <c r="FT135" s="233"/>
      <c r="FU135" s="233"/>
      <c r="FV135" s="233"/>
      <c r="FW135" s="233"/>
      <c r="FX135" s="233"/>
      <c r="FY135" s="233"/>
      <c r="FZ135" s="233"/>
      <c r="GA135" s="233"/>
      <c r="GB135" s="233"/>
      <c r="GC135" s="233"/>
      <c r="GD135" s="233"/>
      <c r="GE135" s="233"/>
      <c r="GF135" s="233"/>
      <c r="GG135" s="233"/>
      <c r="GH135" s="233"/>
      <c r="GI135" s="233"/>
      <c r="GJ135" s="233"/>
      <c r="GK135" s="233"/>
      <c r="GL135" s="233"/>
      <c r="GM135" s="233"/>
      <c r="GN135" s="233"/>
      <c r="GO135" s="233"/>
      <c r="GP135" s="233"/>
      <c r="GQ135" s="233"/>
      <c r="GR135" s="233"/>
      <c r="GS135" s="233"/>
      <c r="GT135" s="233"/>
      <c r="GU135" s="233"/>
      <c r="GV135" s="233"/>
      <c r="GW135" s="233"/>
      <c r="GX135" s="233"/>
      <c r="GY135" s="233"/>
      <c r="GZ135" s="233"/>
      <c r="HA135" s="233"/>
      <c r="HB135" s="233"/>
      <c r="HC135" s="233"/>
      <c r="HD135" s="233"/>
      <c r="HE135" s="233"/>
      <c r="HF135" s="233"/>
      <c r="HG135" s="233"/>
      <c r="HH135" s="233"/>
      <c r="HI135" s="233"/>
      <c r="HJ135" s="233"/>
      <c r="HK135" s="233"/>
      <c r="HL135" s="233"/>
      <c r="HM135" s="233"/>
      <c r="HN135" s="233"/>
      <c r="HO135" s="233"/>
      <c r="HP135" s="233"/>
      <c r="HQ135" s="233"/>
      <c r="HR135" s="233"/>
      <c r="HS135" s="233"/>
      <c r="HT135" s="233"/>
      <c r="HU135" s="233"/>
      <c r="HV135" s="233"/>
      <c r="HW135" s="233"/>
      <c r="HX135" s="233"/>
      <c r="HY135" s="233"/>
      <c r="HZ135" s="233"/>
      <c r="IA135" s="233"/>
      <c r="IB135" s="233"/>
      <c r="IC135" s="233"/>
      <c r="ID135" s="233"/>
      <c r="IE135" s="233"/>
      <c r="IF135" s="233"/>
      <c r="IG135" s="233"/>
      <c r="IH135" s="233"/>
      <c r="II135" s="233"/>
      <c r="IJ135" s="233"/>
      <c r="IK135" s="233"/>
      <c r="IL135" s="233"/>
      <c r="IM135" s="233"/>
      <c r="IN135" s="233"/>
      <c r="IO135" s="233"/>
      <c r="IP135" s="233"/>
      <c r="IQ135" s="233"/>
      <c r="IR135" s="233"/>
      <c r="IS135" s="233"/>
      <c r="IT135" s="233"/>
      <c r="IU135" s="233"/>
      <c r="IV135" s="233"/>
      <c r="IW135" s="233"/>
    </row>
    <row r="136" spans="1:257" s="534" customFormat="1" ht="42" customHeight="1">
      <c r="A136" s="570" t="s">
        <v>370</v>
      </c>
      <c r="B136" s="117" t="s">
        <v>372</v>
      </c>
      <c r="C136" s="402" t="s">
        <v>938</v>
      </c>
      <c r="D136" s="221" t="s">
        <v>720</v>
      </c>
      <c r="E136" s="322">
        <v>28800</v>
      </c>
      <c r="F136" s="331">
        <v>500</v>
      </c>
      <c r="G136" s="571">
        <f t="shared" si="5"/>
        <v>14400</v>
      </c>
      <c r="H136" s="502" t="s">
        <v>884</v>
      </c>
      <c r="I136" s="235" t="s">
        <v>7</v>
      </c>
      <c r="J136" s="407"/>
      <c r="K136" s="532"/>
      <c r="L136" s="233"/>
      <c r="M136" s="233"/>
      <c r="N136" s="233"/>
      <c r="O136" s="233"/>
      <c r="P136" s="233"/>
      <c r="Q136" s="233"/>
      <c r="R136" s="233"/>
      <c r="S136" s="233"/>
      <c r="T136" s="233"/>
      <c r="U136" s="233"/>
      <c r="V136" s="233"/>
      <c r="W136" s="233"/>
      <c r="X136" s="233"/>
      <c r="Y136" s="233"/>
      <c r="Z136" s="233"/>
      <c r="AA136" s="233"/>
      <c r="AB136" s="233"/>
      <c r="AC136" s="233"/>
      <c r="AD136" s="233"/>
      <c r="AE136" s="233"/>
      <c r="AF136" s="233"/>
      <c r="AG136" s="233"/>
      <c r="AH136" s="233"/>
      <c r="AI136" s="233"/>
      <c r="AJ136" s="233"/>
      <c r="AK136" s="233"/>
      <c r="AL136" s="233"/>
      <c r="AM136" s="233"/>
      <c r="AN136" s="233"/>
      <c r="AO136" s="233"/>
      <c r="AP136" s="233"/>
      <c r="AQ136" s="233"/>
      <c r="AR136" s="233"/>
      <c r="AS136" s="233"/>
      <c r="AT136" s="233"/>
      <c r="AU136" s="233"/>
      <c r="AV136" s="233"/>
      <c r="AW136" s="233"/>
      <c r="AX136" s="233"/>
      <c r="AY136" s="233"/>
      <c r="AZ136" s="233"/>
      <c r="BA136" s="233"/>
      <c r="BB136" s="233"/>
      <c r="BC136" s="233"/>
      <c r="BD136" s="233"/>
      <c r="BE136" s="233"/>
      <c r="BF136" s="233"/>
      <c r="BG136" s="233"/>
      <c r="BH136" s="233"/>
      <c r="BI136" s="233"/>
      <c r="BJ136" s="233"/>
      <c r="BK136" s="233"/>
      <c r="BL136" s="233"/>
      <c r="BM136" s="233"/>
      <c r="BN136" s="233"/>
      <c r="BO136" s="233"/>
      <c r="BP136" s="233"/>
      <c r="BQ136" s="233"/>
      <c r="BR136" s="233"/>
      <c r="BS136" s="233"/>
      <c r="BT136" s="233"/>
      <c r="BU136" s="233"/>
      <c r="BV136" s="233"/>
      <c r="BW136" s="233"/>
      <c r="BX136" s="233"/>
      <c r="BY136" s="233"/>
      <c r="BZ136" s="233"/>
      <c r="CA136" s="233"/>
      <c r="CB136" s="233"/>
      <c r="CC136" s="233"/>
      <c r="CD136" s="233"/>
      <c r="CE136" s="233"/>
      <c r="CF136" s="233"/>
      <c r="CG136" s="233"/>
      <c r="CH136" s="233"/>
      <c r="CI136" s="233"/>
      <c r="CJ136" s="233"/>
      <c r="CK136" s="233"/>
      <c r="CL136" s="233"/>
      <c r="CM136" s="233"/>
      <c r="CN136" s="233"/>
      <c r="CO136" s="233"/>
      <c r="CP136" s="233"/>
      <c r="CQ136" s="233"/>
      <c r="CR136" s="233"/>
      <c r="CS136" s="233"/>
      <c r="CT136" s="233"/>
      <c r="CU136" s="233"/>
      <c r="CV136" s="233"/>
      <c r="CW136" s="233"/>
      <c r="CX136" s="233"/>
      <c r="CY136" s="233"/>
      <c r="CZ136" s="233"/>
      <c r="DA136" s="233"/>
      <c r="DB136" s="233"/>
      <c r="DC136" s="233"/>
      <c r="DD136" s="233"/>
      <c r="DE136" s="233"/>
      <c r="DF136" s="233"/>
      <c r="DG136" s="233"/>
      <c r="DH136" s="233"/>
      <c r="DI136" s="233"/>
      <c r="DJ136" s="233"/>
      <c r="DK136" s="233"/>
      <c r="DL136" s="233"/>
      <c r="DM136" s="233"/>
      <c r="DN136" s="233"/>
      <c r="DO136" s="233"/>
      <c r="DP136" s="233"/>
      <c r="DQ136" s="233"/>
      <c r="DR136" s="233"/>
      <c r="DS136" s="233"/>
      <c r="DT136" s="233"/>
      <c r="DU136" s="233"/>
      <c r="DV136" s="233"/>
      <c r="DW136" s="233"/>
      <c r="DX136" s="233"/>
      <c r="DY136" s="233"/>
      <c r="DZ136" s="233"/>
      <c r="EA136" s="233"/>
      <c r="EB136" s="233"/>
      <c r="EC136" s="233"/>
      <c r="ED136" s="233"/>
      <c r="EE136" s="233"/>
      <c r="EF136" s="233"/>
      <c r="EG136" s="233"/>
      <c r="EH136" s="233"/>
      <c r="EI136" s="233"/>
      <c r="EJ136" s="233"/>
      <c r="EK136" s="233"/>
      <c r="EL136" s="233"/>
      <c r="EM136" s="233"/>
      <c r="EN136" s="233"/>
      <c r="EO136" s="233"/>
      <c r="EP136" s="233"/>
      <c r="EQ136" s="233"/>
      <c r="ER136" s="233"/>
      <c r="ES136" s="233"/>
      <c r="ET136" s="233"/>
      <c r="EU136" s="233"/>
      <c r="EV136" s="233"/>
      <c r="EW136" s="233"/>
      <c r="EX136" s="233"/>
      <c r="EY136" s="233"/>
      <c r="EZ136" s="233"/>
      <c r="FA136" s="233"/>
      <c r="FB136" s="233"/>
      <c r="FC136" s="233"/>
      <c r="FD136" s="233"/>
      <c r="FE136" s="233"/>
      <c r="FF136" s="233"/>
      <c r="FG136" s="233"/>
      <c r="FH136" s="233"/>
      <c r="FI136" s="233"/>
      <c r="FJ136" s="233"/>
      <c r="FK136" s="233"/>
      <c r="FL136" s="233"/>
      <c r="FM136" s="233"/>
      <c r="FN136" s="233"/>
      <c r="FO136" s="233"/>
      <c r="FP136" s="233"/>
      <c r="FQ136" s="233"/>
      <c r="FR136" s="233"/>
      <c r="FS136" s="233"/>
      <c r="FT136" s="233"/>
      <c r="FU136" s="233"/>
      <c r="FV136" s="233"/>
      <c r="FW136" s="233"/>
      <c r="FX136" s="233"/>
      <c r="FY136" s="233"/>
      <c r="FZ136" s="233"/>
      <c r="GA136" s="233"/>
      <c r="GB136" s="233"/>
      <c r="GC136" s="233"/>
      <c r="GD136" s="233"/>
      <c r="GE136" s="233"/>
      <c r="GF136" s="233"/>
      <c r="GG136" s="233"/>
      <c r="GH136" s="233"/>
      <c r="GI136" s="233"/>
      <c r="GJ136" s="233"/>
      <c r="GK136" s="233"/>
      <c r="GL136" s="233"/>
      <c r="GM136" s="233"/>
      <c r="GN136" s="233"/>
      <c r="GO136" s="233"/>
      <c r="GP136" s="233"/>
      <c r="GQ136" s="233"/>
      <c r="GR136" s="233"/>
      <c r="GS136" s="233"/>
      <c r="GT136" s="233"/>
      <c r="GU136" s="233"/>
      <c r="GV136" s="233"/>
      <c r="GW136" s="233"/>
      <c r="GX136" s="233"/>
      <c r="GY136" s="233"/>
      <c r="GZ136" s="233"/>
      <c r="HA136" s="233"/>
      <c r="HB136" s="233"/>
      <c r="HC136" s="233"/>
      <c r="HD136" s="233"/>
      <c r="HE136" s="233"/>
      <c r="HF136" s="233"/>
      <c r="HG136" s="233"/>
      <c r="HH136" s="233"/>
      <c r="HI136" s="233"/>
      <c r="HJ136" s="233"/>
      <c r="HK136" s="233"/>
      <c r="HL136" s="233"/>
      <c r="HM136" s="233"/>
      <c r="HN136" s="233"/>
      <c r="HO136" s="233"/>
      <c r="HP136" s="233"/>
      <c r="HQ136" s="233"/>
      <c r="HR136" s="233"/>
      <c r="HS136" s="233"/>
      <c r="HT136" s="233"/>
      <c r="HU136" s="233"/>
      <c r="HV136" s="233"/>
      <c r="HW136" s="233"/>
      <c r="HX136" s="233"/>
      <c r="HY136" s="233"/>
      <c r="HZ136" s="233"/>
      <c r="IA136" s="233"/>
      <c r="IB136" s="233"/>
      <c r="IC136" s="233"/>
      <c r="ID136" s="233"/>
      <c r="IE136" s="233"/>
      <c r="IF136" s="233"/>
      <c r="IG136" s="233"/>
      <c r="IH136" s="233"/>
      <c r="II136" s="233"/>
      <c r="IJ136" s="233"/>
      <c r="IK136" s="233"/>
      <c r="IL136" s="233"/>
      <c r="IM136" s="233"/>
      <c r="IN136" s="233"/>
      <c r="IO136" s="233"/>
      <c r="IP136" s="233"/>
      <c r="IQ136" s="233"/>
      <c r="IR136" s="233"/>
      <c r="IS136" s="233"/>
      <c r="IT136" s="233"/>
      <c r="IU136" s="233"/>
      <c r="IV136" s="233"/>
      <c r="IW136" s="233"/>
    </row>
    <row r="137" spans="1:257" s="534" customFormat="1" ht="41.25" customHeight="1">
      <c r="A137" s="570" t="s">
        <v>371</v>
      </c>
      <c r="B137" s="535" t="s">
        <v>372</v>
      </c>
      <c r="C137" s="402" t="s">
        <v>938</v>
      </c>
      <c r="D137" s="221" t="s">
        <v>720</v>
      </c>
      <c r="E137" s="320">
        <v>30000</v>
      </c>
      <c r="F137" s="322">
        <v>15</v>
      </c>
      <c r="G137" s="571">
        <f t="shared" si="5"/>
        <v>450</v>
      </c>
      <c r="H137" s="502" t="s">
        <v>884</v>
      </c>
      <c r="I137" s="235" t="s">
        <v>7</v>
      </c>
      <c r="J137" s="407"/>
      <c r="K137" s="532"/>
      <c r="L137" s="233"/>
      <c r="M137" s="233"/>
      <c r="N137" s="233"/>
      <c r="O137" s="233"/>
      <c r="P137" s="233"/>
      <c r="Q137" s="233"/>
      <c r="R137" s="233"/>
      <c r="S137" s="233"/>
      <c r="T137" s="233"/>
      <c r="U137" s="233"/>
      <c r="V137" s="233"/>
      <c r="W137" s="233"/>
      <c r="X137" s="233"/>
      <c r="Y137" s="233"/>
      <c r="Z137" s="233"/>
      <c r="AA137" s="233"/>
      <c r="AB137" s="233"/>
      <c r="AC137" s="233"/>
      <c r="AD137" s="233"/>
      <c r="AE137" s="233"/>
      <c r="AF137" s="233"/>
      <c r="AG137" s="233"/>
      <c r="AH137" s="233"/>
      <c r="AI137" s="233"/>
      <c r="AJ137" s="233"/>
      <c r="AK137" s="233"/>
      <c r="AL137" s="233"/>
      <c r="AM137" s="233"/>
      <c r="AN137" s="233"/>
      <c r="AO137" s="233"/>
      <c r="AP137" s="233"/>
      <c r="AQ137" s="233"/>
      <c r="AR137" s="233"/>
      <c r="AS137" s="233"/>
      <c r="AT137" s="233"/>
      <c r="AU137" s="233"/>
      <c r="AV137" s="233"/>
      <c r="AW137" s="233"/>
      <c r="AX137" s="233"/>
      <c r="AY137" s="233"/>
      <c r="AZ137" s="233"/>
      <c r="BA137" s="233"/>
      <c r="BB137" s="233"/>
      <c r="BC137" s="233"/>
      <c r="BD137" s="233"/>
      <c r="BE137" s="233"/>
      <c r="BF137" s="233"/>
      <c r="BG137" s="233"/>
      <c r="BH137" s="233"/>
      <c r="BI137" s="233"/>
      <c r="BJ137" s="233"/>
      <c r="BK137" s="233"/>
      <c r="BL137" s="233"/>
      <c r="BM137" s="233"/>
      <c r="BN137" s="233"/>
      <c r="BO137" s="233"/>
      <c r="BP137" s="233"/>
      <c r="BQ137" s="233"/>
      <c r="BR137" s="233"/>
      <c r="BS137" s="233"/>
      <c r="BT137" s="233"/>
      <c r="BU137" s="233"/>
      <c r="BV137" s="233"/>
      <c r="BW137" s="233"/>
      <c r="BX137" s="233"/>
      <c r="BY137" s="233"/>
      <c r="BZ137" s="233"/>
      <c r="CA137" s="233"/>
      <c r="CB137" s="233"/>
      <c r="CC137" s="233"/>
      <c r="CD137" s="233"/>
      <c r="CE137" s="233"/>
      <c r="CF137" s="233"/>
      <c r="CG137" s="233"/>
      <c r="CH137" s="233"/>
      <c r="CI137" s="233"/>
      <c r="CJ137" s="233"/>
      <c r="CK137" s="233"/>
      <c r="CL137" s="233"/>
      <c r="CM137" s="233"/>
      <c r="CN137" s="233"/>
      <c r="CO137" s="233"/>
      <c r="CP137" s="233"/>
      <c r="CQ137" s="233"/>
      <c r="CR137" s="233"/>
      <c r="CS137" s="233"/>
      <c r="CT137" s="233"/>
      <c r="CU137" s="233"/>
      <c r="CV137" s="233"/>
      <c r="CW137" s="233"/>
      <c r="CX137" s="233"/>
      <c r="CY137" s="233"/>
      <c r="CZ137" s="233"/>
      <c r="DA137" s="233"/>
      <c r="DB137" s="233"/>
      <c r="DC137" s="233"/>
      <c r="DD137" s="233"/>
      <c r="DE137" s="233"/>
      <c r="DF137" s="233"/>
      <c r="DG137" s="233"/>
      <c r="DH137" s="233"/>
      <c r="DI137" s="233"/>
      <c r="DJ137" s="233"/>
      <c r="DK137" s="233"/>
      <c r="DL137" s="233"/>
      <c r="DM137" s="233"/>
      <c r="DN137" s="233"/>
      <c r="DO137" s="233"/>
      <c r="DP137" s="233"/>
      <c r="DQ137" s="233"/>
      <c r="DR137" s="233"/>
      <c r="DS137" s="233"/>
      <c r="DT137" s="233"/>
      <c r="DU137" s="233"/>
      <c r="DV137" s="233"/>
      <c r="DW137" s="233"/>
      <c r="DX137" s="233"/>
      <c r="DY137" s="233"/>
      <c r="DZ137" s="233"/>
      <c r="EA137" s="233"/>
      <c r="EB137" s="233"/>
      <c r="EC137" s="233"/>
      <c r="ED137" s="233"/>
      <c r="EE137" s="233"/>
      <c r="EF137" s="233"/>
      <c r="EG137" s="233"/>
      <c r="EH137" s="233"/>
      <c r="EI137" s="233"/>
      <c r="EJ137" s="233"/>
      <c r="EK137" s="233"/>
      <c r="EL137" s="233"/>
      <c r="EM137" s="233"/>
      <c r="EN137" s="233"/>
      <c r="EO137" s="233"/>
      <c r="EP137" s="233"/>
      <c r="EQ137" s="233"/>
      <c r="ER137" s="233"/>
      <c r="ES137" s="233"/>
      <c r="ET137" s="233"/>
      <c r="EU137" s="233"/>
      <c r="EV137" s="233"/>
      <c r="EW137" s="233"/>
      <c r="EX137" s="233"/>
      <c r="EY137" s="233"/>
      <c r="EZ137" s="233"/>
      <c r="FA137" s="233"/>
      <c r="FB137" s="233"/>
      <c r="FC137" s="233"/>
      <c r="FD137" s="233"/>
      <c r="FE137" s="233"/>
      <c r="FF137" s="233"/>
      <c r="FG137" s="233"/>
      <c r="FH137" s="233"/>
      <c r="FI137" s="233"/>
      <c r="FJ137" s="233"/>
      <c r="FK137" s="233"/>
      <c r="FL137" s="233"/>
      <c r="FM137" s="233"/>
      <c r="FN137" s="233"/>
      <c r="FO137" s="233"/>
      <c r="FP137" s="233"/>
      <c r="FQ137" s="233"/>
      <c r="FR137" s="233"/>
      <c r="FS137" s="233"/>
      <c r="FT137" s="233"/>
      <c r="FU137" s="233"/>
      <c r="FV137" s="233"/>
      <c r="FW137" s="233"/>
      <c r="FX137" s="233"/>
      <c r="FY137" s="233"/>
      <c r="FZ137" s="233"/>
      <c r="GA137" s="233"/>
      <c r="GB137" s="233"/>
      <c r="GC137" s="233"/>
      <c r="GD137" s="233"/>
      <c r="GE137" s="233"/>
      <c r="GF137" s="233"/>
      <c r="GG137" s="233"/>
      <c r="GH137" s="233"/>
      <c r="GI137" s="233"/>
      <c r="GJ137" s="233"/>
      <c r="GK137" s="233"/>
      <c r="GL137" s="233"/>
      <c r="GM137" s="233"/>
      <c r="GN137" s="233"/>
      <c r="GO137" s="233"/>
      <c r="GP137" s="233"/>
      <c r="GQ137" s="233"/>
      <c r="GR137" s="233"/>
      <c r="GS137" s="233"/>
      <c r="GT137" s="233"/>
      <c r="GU137" s="233"/>
      <c r="GV137" s="233"/>
      <c r="GW137" s="233"/>
      <c r="GX137" s="233"/>
      <c r="GY137" s="233"/>
      <c r="GZ137" s="233"/>
      <c r="HA137" s="233"/>
      <c r="HB137" s="233"/>
      <c r="HC137" s="233"/>
      <c r="HD137" s="233"/>
      <c r="HE137" s="233"/>
      <c r="HF137" s="233"/>
      <c r="HG137" s="233"/>
      <c r="HH137" s="233"/>
      <c r="HI137" s="233"/>
      <c r="HJ137" s="233"/>
      <c r="HK137" s="233"/>
      <c r="HL137" s="233"/>
      <c r="HM137" s="233"/>
      <c r="HN137" s="233"/>
      <c r="HO137" s="233"/>
      <c r="HP137" s="233"/>
      <c r="HQ137" s="233"/>
      <c r="HR137" s="233"/>
      <c r="HS137" s="233"/>
      <c r="HT137" s="233"/>
      <c r="HU137" s="233"/>
      <c r="HV137" s="233"/>
      <c r="HW137" s="233"/>
      <c r="HX137" s="233"/>
      <c r="HY137" s="233"/>
      <c r="HZ137" s="233"/>
      <c r="IA137" s="233"/>
      <c r="IB137" s="233"/>
      <c r="IC137" s="233"/>
      <c r="ID137" s="233"/>
      <c r="IE137" s="233"/>
      <c r="IF137" s="233"/>
      <c r="IG137" s="233"/>
      <c r="IH137" s="233"/>
      <c r="II137" s="233"/>
      <c r="IJ137" s="233"/>
      <c r="IK137" s="233"/>
      <c r="IL137" s="233"/>
      <c r="IM137" s="233"/>
      <c r="IN137" s="233"/>
      <c r="IO137" s="233"/>
      <c r="IP137" s="233"/>
      <c r="IQ137" s="233"/>
      <c r="IR137" s="233"/>
      <c r="IS137" s="233"/>
      <c r="IT137" s="233"/>
      <c r="IU137" s="233"/>
      <c r="IV137" s="233"/>
      <c r="IW137" s="233"/>
    </row>
    <row r="138" spans="1:257" s="534" customFormat="1" ht="34.5">
      <c r="A138" s="570" t="s">
        <v>727</v>
      </c>
      <c r="B138" s="117" t="s">
        <v>728</v>
      </c>
      <c r="C138" s="402" t="s">
        <v>938</v>
      </c>
      <c r="D138" s="221" t="s">
        <v>720</v>
      </c>
      <c r="E138" s="322" t="s">
        <v>775</v>
      </c>
      <c r="F138" s="331">
        <v>791</v>
      </c>
      <c r="G138" s="409">
        <f t="shared" si="5"/>
        <v>11074</v>
      </c>
      <c r="H138" s="502" t="s">
        <v>884</v>
      </c>
      <c r="I138" s="235" t="s">
        <v>7</v>
      </c>
      <c r="J138" s="407"/>
      <c r="K138" s="532"/>
      <c r="L138" s="233"/>
      <c r="M138" s="233"/>
      <c r="N138" s="233"/>
      <c r="O138" s="233"/>
      <c r="P138" s="233"/>
      <c r="Q138" s="233"/>
      <c r="R138" s="233"/>
      <c r="S138" s="233"/>
      <c r="T138" s="233"/>
      <c r="U138" s="233"/>
      <c r="V138" s="233"/>
      <c r="W138" s="233"/>
      <c r="X138" s="233"/>
      <c r="Y138" s="233"/>
      <c r="Z138" s="233"/>
      <c r="AA138" s="233"/>
      <c r="AB138" s="233"/>
      <c r="AC138" s="233"/>
      <c r="AD138" s="233"/>
      <c r="AE138" s="233"/>
      <c r="AF138" s="233"/>
      <c r="AG138" s="233"/>
      <c r="AH138" s="233"/>
      <c r="AI138" s="233"/>
      <c r="AJ138" s="233"/>
      <c r="AK138" s="233"/>
      <c r="AL138" s="233"/>
      <c r="AM138" s="233"/>
      <c r="AN138" s="233"/>
      <c r="AO138" s="233"/>
      <c r="AP138" s="233"/>
      <c r="AQ138" s="233"/>
      <c r="AR138" s="233"/>
      <c r="AS138" s="233"/>
      <c r="AT138" s="233"/>
      <c r="AU138" s="233"/>
      <c r="AV138" s="233"/>
      <c r="AW138" s="233"/>
      <c r="AX138" s="233"/>
      <c r="AY138" s="233"/>
      <c r="AZ138" s="233"/>
      <c r="BA138" s="233"/>
      <c r="BB138" s="233"/>
      <c r="BC138" s="233"/>
      <c r="BD138" s="233"/>
      <c r="BE138" s="233"/>
      <c r="BF138" s="233"/>
      <c r="BG138" s="233"/>
      <c r="BH138" s="233"/>
      <c r="BI138" s="233"/>
      <c r="BJ138" s="233"/>
      <c r="BK138" s="233"/>
      <c r="BL138" s="233"/>
      <c r="BM138" s="233"/>
      <c r="BN138" s="233"/>
      <c r="BO138" s="233"/>
      <c r="BP138" s="233"/>
      <c r="BQ138" s="233"/>
      <c r="BR138" s="233"/>
      <c r="BS138" s="233"/>
      <c r="BT138" s="233"/>
      <c r="BU138" s="233"/>
      <c r="BV138" s="233"/>
      <c r="BW138" s="233"/>
      <c r="BX138" s="233"/>
      <c r="BY138" s="233"/>
      <c r="BZ138" s="233"/>
      <c r="CA138" s="233"/>
      <c r="CB138" s="233"/>
      <c r="CC138" s="233"/>
      <c r="CD138" s="233"/>
      <c r="CE138" s="233"/>
      <c r="CF138" s="233"/>
      <c r="CG138" s="233"/>
      <c r="CH138" s="233"/>
      <c r="CI138" s="233"/>
      <c r="CJ138" s="233"/>
      <c r="CK138" s="233"/>
      <c r="CL138" s="233"/>
      <c r="CM138" s="233"/>
      <c r="CN138" s="233"/>
      <c r="CO138" s="233"/>
      <c r="CP138" s="233"/>
      <c r="CQ138" s="233"/>
      <c r="CR138" s="233"/>
      <c r="CS138" s="233"/>
      <c r="CT138" s="233"/>
      <c r="CU138" s="233"/>
      <c r="CV138" s="233"/>
      <c r="CW138" s="233"/>
      <c r="CX138" s="233"/>
      <c r="CY138" s="233"/>
      <c r="CZ138" s="233"/>
      <c r="DA138" s="233"/>
      <c r="DB138" s="233"/>
      <c r="DC138" s="233"/>
      <c r="DD138" s="233"/>
      <c r="DE138" s="233"/>
      <c r="DF138" s="233"/>
      <c r="DG138" s="233"/>
      <c r="DH138" s="233"/>
      <c r="DI138" s="233"/>
      <c r="DJ138" s="233"/>
      <c r="DK138" s="233"/>
      <c r="DL138" s="233"/>
      <c r="DM138" s="233"/>
      <c r="DN138" s="233"/>
      <c r="DO138" s="233"/>
      <c r="DP138" s="233"/>
      <c r="DQ138" s="233"/>
      <c r="DR138" s="233"/>
      <c r="DS138" s="233"/>
      <c r="DT138" s="233"/>
      <c r="DU138" s="233"/>
      <c r="DV138" s="233"/>
      <c r="DW138" s="233"/>
      <c r="DX138" s="233"/>
      <c r="DY138" s="233"/>
      <c r="DZ138" s="233"/>
      <c r="EA138" s="233"/>
      <c r="EB138" s="233"/>
      <c r="EC138" s="233"/>
      <c r="ED138" s="233"/>
      <c r="EE138" s="233"/>
      <c r="EF138" s="233"/>
      <c r="EG138" s="233"/>
      <c r="EH138" s="233"/>
      <c r="EI138" s="233"/>
      <c r="EJ138" s="233"/>
      <c r="EK138" s="233"/>
      <c r="EL138" s="233"/>
      <c r="EM138" s="233"/>
      <c r="EN138" s="233"/>
      <c r="EO138" s="233"/>
      <c r="EP138" s="233"/>
      <c r="EQ138" s="233"/>
      <c r="ER138" s="233"/>
      <c r="ES138" s="233"/>
      <c r="ET138" s="233"/>
      <c r="EU138" s="233"/>
      <c r="EV138" s="233"/>
      <c r="EW138" s="233"/>
      <c r="EX138" s="233"/>
      <c r="EY138" s="233"/>
      <c r="EZ138" s="233"/>
      <c r="FA138" s="233"/>
      <c r="FB138" s="233"/>
      <c r="FC138" s="233"/>
      <c r="FD138" s="233"/>
      <c r="FE138" s="233"/>
      <c r="FF138" s="233"/>
      <c r="FG138" s="233"/>
      <c r="FH138" s="233"/>
      <c r="FI138" s="233"/>
      <c r="FJ138" s="233"/>
      <c r="FK138" s="233"/>
      <c r="FL138" s="233"/>
      <c r="FM138" s="233"/>
      <c r="FN138" s="233"/>
      <c r="FO138" s="233"/>
      <c r="FP138" s="233"/>
      <c r="FQ138" s="233"/>
      <c r="FR138" s="233"/>
      <c r="FS138" s="233"/>
      <c r="FT138" s="233"/>
      <c r="FU138" s="233"/>
      <c r="FV138" s="233"/>
      <c r="FW138" s="233"/>
      <c r="FX138" s="233"/>
      <c r="FY138" s="233"/>
      <c r="FZ138" s="233"/>
      <c r="GA138" s="233"/>
      <c r="GB138" s="233"/>
      <c r="GC138" s="233"/>
      <c r="GD138" s="233"/>
      <c r="GE138" s="233"/>
      <c r="GF138" s="233"/>
      <c r="GG138" s="233"/>
      <c r="GH138" s="233"/>
      <c r="GI138" s="233"/>
      <c r="GJ138" s="233"/>
      <c r="GK138" s="233"/>
      <c r="GL138" s="233"/>
      <c r="GM138" s="233"/>
      <c r="GN138" s="233"/>
      <c r="GO138" s="233"/>
      <c r="GP138" s="233"/>
      <c r="GQ138" s="233"/>
      <c r="GR138" s="233"/>
      <c r="GS138" s="233"/>
      <c r="GT138" s="233"/>
      <c r="GU138" s="233"/>
      <c r="GV138" s="233"/>
      <c r="GW138" s="233"/>
      <c r="GX138" s="233"/>
      <c r="GY138" s="233"/>
      <c r="GZ138" s="233"/>
      <c r="HA138" s="233"/>
      <c r="HB138" s="233"/>
      <c r="HC138" s="233"/>
      <c r="HD138" s="233"/>
      <c r="HE138" s="233"/>
      <c r="HF138" s="233"/>
      <c r="HG138" s="233"/>
      <c r="HH138" s="233"/>
      <c r="HI138" s="233"/>
      <c r="HJ138" s="233"/>
      <c r="HK138" s="233"/>
      <c r="HL138" s="233"/>
      <c r="HM138" s="233"/>
      <c r="HN138" s="233"/>
      <c r="HO138" s="233"/>
      <c r="HP138" s="233"/>
      <c r="HQ138" s="233"/>
      <c r="HR138" s="233"/>
      <c r="HS138" s="233"/>
      <c r="HT138" s="233"/>
      <c r="HU138" s="233"/>
      <c r="HV138" s="233"/>
      <c r="HW138" s="233"/>
      <c r="HX138" s="233"/>
      <c r="HY138" s="233"/>
      <c r="HZ138" s="233"/>
      <c r="IA138" s="233"/>
      <c r="IB138" s="233"/>
      <c r="IC138" s="233"/>
      <c r="ID138" s="233"/>
      <c r="IE138" s="233"/>
      <c r="IF138" s="233"/>
      <c r="IG138" s="233"/>
      <c r="IH138" s="233"/>
      <c r="II138" s="233"/>
      <c r="IJ138" s="233"/>
      <c r="IK138" s="233"/>
      <c r="IL138" s="233"/>
      <c r="IM138" s="233"/>
      <c r="IN138" s="233"/>
      <c r="IO138" s="233"/>
      <c r="IP138" s="233"/>
      <c r="IQ138" s="233"/>
      <c r="IR138" s="233"/>
      <c r="IS138" s="233"/>
      <c r="IT138" s="233"/>
      <c r="IU138" s="233"/>
      <c r="IV138" s="233"/>
      <c r="IW138" s="233"/>
    </row>
    <row r="139" spans="1:257" s="534" customFormat="1" ht="37.5" customHeight="1">
      <c r="A139" s="558" t="s">
        <v>776</v>
      </c>
      <c r="B139" s="225" t="s">
        <v>777</v>
      </c>
      <c r="C139" s="402" t="s">
        <v>152</v>
      </c>
      <c r="D139" s="221" t="s">
        <v>129</v>
      </c>
      <c r="E139" s="323">
        <v>15000</v>
      </c>
      <c r="F139" s="331">
        <v>9</v>
      </c>
      <c r="G139" s="409">
        <f t="shared" si="5"/>
        <v>135</v>
      </c>
      <c r="H139" s="502" t="s">
        <v>884</v>
      </c>
      <c r="I139" s="235" t="s">
        <v>7</v>
      </c>
      <c r="J139" s="407"/>
      <c r="K139" s="532"/>
      <c r="L139" s="233"/>
      <c r="M139" s="233"/>
      <c r="N139" s="233"/>
      <c r="O139" s="233"/>
      <c r="P139" s="233"/>
      <c r="Q139" s="233"/>
      <c r="R139" s="233"/>
      <c r="S139" s="233"/>
      <c r="T139" s="233"/>
      <c r="U139" s="233"/>
      <c r="V139" s="233"/>
      <c r="W139" s="233"/>
      <c r="X139" s="233"/>
      <c r="Y139" s="233"/>
      <c r="Z139" s="233"/>
      <c r="AA139" s="233"/>
      <c r="AB139" s="233"/>
      <c r="AC139" s="233"/>
      <c r="AD139" s="233"/>
      <c r="AE139" s="233"/>
      <c r="AF139" s="233"/>
      <c r="AG139" s="233"/>
      <c r="AH139" s="233"/>
      <c r="AI139" s="233"/>
      <c r="AJ139" s="233"/>
      <c r="AK139" s="233"/>
      <c r="AL139" s="233"/>
      <c r="AM139" s="233"/>
      <c r="AN139" s="233"/>
      <c r="AO139" s="233"/>
      <c r="AP139" s="233"/>
      <c r="AQ139" s="233"/>
      <c r="AR139" s="233"/>
      <c r="AS139" s="233"/>
      <c r="AT139" s="233"/>
      <c r="AU139" s="233"/>
      <c r="AV139" s="233"/>
      <c r="AW139" s="233"/>
      <c r="AX139" s="233"/>
      <c r="AY139" s="233"/>
      <c r="AZ139" s="233"/>
      <c r="BA139" s="233"/>
      <c r="BB139" s="233"/>
      <c r="BC139" s="233"/>
      <c r="BD139" s="233"/>
      <c r="BE139" s="233"/>
      <c r="BF139" s="233"/>
      <c r="BG139" s="233"/>
      <c r="BH139" s="233"/>
      <c r="BI139" s="233"/>
      <c r="BJ139" s="233"/>
      <c r="BK139" s="233"/>
      <c r="BL139" s="233"/>
      <c r="BM139" s="233"/>
      <c r="BN139" s="233"/>
      <c r="BO139" s="233"/>
      <c r="BP139" s="233"/>
      <c r="BQ139" s="233"/>
      <c r="BR139" s="233"/>
      <c r="BS139" s="233"/>
      <c r="BT139" s="233"/>
      <c r="BU139" s="233"/>
      <c r="BV139" s="233"/>
      <c r="BW139" s="233"/>
      <c r="BX139" s="233"/>
      <c r="BY139" s="233"/>
      <c r="BZ139" s="233"/>
      <c r="CA139" s="233"/>
      <c r="CB139" s="233"/>
      <c r="CC139" s="233"/>
      <c r="CD139" s="233"/>
      <c r="CE139" s="233"/>
      <c r="CF139" s="233"/>
      <c r="CG139" s="233"/>
      <c r="CH139" s="233"/>
      <c r="CI139" s="233"/>
      <c r="CJ139" s="233"/>
      <c r="CK139" s="233"/>
      <c r="CL139" s="233"/>
      <c r="CM139" s="233"/>
      <c r="CN139" s="233"/>
      <c r="CO139" s="233"/>
      <c r="CP139" s="233"/>
      <c r="CQ139" s="233"/>
      <c r="CR139" s="233"/>
      <c r="CS139" s="233"/>
      <c r="CT139" s="233"/>
      <c r="CU139" s="233"/>
      <c r="CV139" s="233"/>
      <c r="CW139" s="233"/>
      <c r="CX139" s="233"/>
      <c r="CY139" s="233"/>
      <c r="CZ139" s="233"/>
      <c r="DA139" s="233"/>
      <c r="DB139" s="233"/>
      <c r="DC139" s="233"/>
      <c r="DD139" s="233"/>
      <c r="DE139" s="233"/>
      <c r="DF139" s="233"/>
      <c r="DG139" s="233"/>
      <c r="DH139" s="233"/>
      <c r="DI139" s="233"/>
      <c r="DJ139" s="233"/>
      <c r="DK139" s="233"/>
      <c r="DL139" s="233"/>
      <c r="DM139" s="233"/>
      <c r="DN139" s="233"/>
      <c r="DO139" s="233"/>
      <c r="DP139" s="233"/>
      <c r="DQ139" s="233"/>
      <c r="DR139" s="233"/>
      <c r="DS139" s="233"/>
      <c r="DT139" s="233"/>
      <c r="DU139" s="233"/>
      <c r="DV139" s="233"/>
      <c r="DW139" s="233"/>
      <c r="DX139" s="233"/>
      <c r="DY139" s="233"/>
      <c r="DZ139" s="233"/>
      <c r="EA139" s="233"/>
      <c r="EB139" s="233"/>
      <c r="EC139" s="233"/>
      <c r="ED139" s="233"/>
      <c r="EE139" s="233"/>
      <c r="EF139" s="233"/>
      <c r="EG139" s="233"/>
      <c r="EH139" s="233"/>
      <c r="EI139" s="233"/>
      <c r="EJ139" s="233"/>
      <c r="EK139" s="233"/>
      <c r="EL139" s="233"/>
      <c r="EM139" s="233"/>
      <c r="EN139" s="233"/>
      <c r="EO139" s="233"/>
      <c r="EP139" s="233"/>
      <c r="EQ139" s="233"/>
      <c r="ER139" s="233"/>
      <c r="ES139" s="233"/>
      <c r="ET139" s="233"/>
      <c r="EU139" s="233"/>
      <c r="EV139" s="233"/>
      <c r="EW139" s="233"/>
      <c r="EX139" s="233"/>
      <c r="EY139" s="233"/>
      <c r="EZ139" s="233"/>
      <c r="FA139" s="233"/>
      <c r="FB139" s="233"/>
      <c r="FC139" s="233"/>
      <c r="FD139" s="233"/>
      <c r="FE139" s="233"/>
      <c r="FF139" s="233"/>
      <c r="FG139" s="233"/>
      <c r="FH139" s="233"/>
      <c r="FI139" s="233"/>
      <c r="FJ139" s="233"/>
      <c r="FK139" s="233"/>
      <c r="FL139" s="233"/>
      <c r="FM139" s="233"/>
      <c r="FN139" s="233"/>
      <c r="FO139" s="233"/>
      <c r="FP139" s="233"/>
      <c r="FQ139" s="233"/>
      <c r="FR139" s="233"/>
      <c r="FS139" s="233"/>
      <c r="FT139" s="233"/>
      <c r="FU139" s="233"/>
      <c r="FV139" s="233"/>
      <c r="FW139" s="233"/>
      <c r="FX139" s="233"/>
      <c r="FY139" s="233"/>
      <c r="FZ139" s="233"/>
      <c r="GA139" s="233"/>
      <c r="GB139" s="233"/>
      <c r="GC139" s="233"/>
      <c r="GD139" s="233"/>
      <c r="GE139" s="233"/>
      <c r="GF139" s="233"/>
      <c r="GG139" s="233"/>
      <c r="GH139" s="233"/>
      <c r="GI139" s="233"/>
      <c r="GJ139" s="233"/>
      <c r="GK139" s="233"/>
      <c r="GL139" s="233"/>
      <c r="GM139" s="233"/>
      <c r="GN139" s="233"/>
      <c r="GO139" s="233"/>
      <c r="GP139" s="233"/>
      <c r="GQ139" s="233"/>
      <c r="GR139" s="233"/>
      <c r="GS139" s="233"/>
      <c r="GT139" s="233"/>
      <c r="GU139" s="233"/>
      <c r="GV139" s="233"/>
      <c r="GW139" s="233"/>
      <c r="GX139" s="233"/>
      <c r="GY139" s="233"/>
      <c r="GZ139" s="233"/>
      <c r="HA139" s="233"/>
      <c r="HB139" s="233"/>
      <c r="HC139" s="233"/>
      <c r="HD139" s="233"/>
      <c r="HE139" s="233"/>
      <c r="HF139" s="233"/>
      <c r="HG139" s="233"/>
      <c r="HH139" s="233"/>
      <c r="HI139" s="233"/>
      <c r="HJ139" s="233"/>
      <c r="HK139" s="233"/>
      <c r="HL139" s="233"/>
      <c r="HM139" s="233"/>
      <c r="HN139" s="233"/>
      <c r="HO139" s="233"/>
      <c r="HP139" s="233"/>
      <c r="HQ139" s="233"/>
      <c r="HR139" s="233"/>
      <c r="HS139" s="233"/>
      <c r="HT139" s="233"/>
      <c r="HU139" s="233"/>
      <c r="HV139" s="233"/>
      <c r="HW139" s="233"/>
      <c r="HX139" s="233"/>
      <c r="HY139" s="233"/>
      <c r="HZ139" s="233"/>
      <c r="IA139" s="233"/>
      <c r="IB139" s="233"/>
      <c r="IC139" s="233"/>
      <c r="ID139" s="233"/>
      <c r="IE139" s="233"/>
      <c r="IF139" s="233"/>
      <c r="IG139" s="233"/>
      <c r="IH139" s="233"/>
      <c r="II139" s="233"/>
      <c r="IJ139" s="233"/>
      <c r="IK139" s="233"/>
      <c r="IL139" s="233"/>
      <c r="IM139" s="233"/>
      <c r="IN139" s="233"/>
      <c r="IO139" s="233"/>
      <c r="IP139" s="233"/>
      <c r="IQ139" s="233"/>
      <c r="IR139" s="233"/>
      <c r="IS139" s="233"/>
      <c r="IT139" s="233"/>
      <c r="IU139" s="233"/>
      <c r="IV139" s="233"/>
      <c r="IW139" s="233"/>
    </row>
    <row r="140" spans="1:257" s="534" customFormat="1" ht="37.5" customHeight="1">
      <c r="A140" s="558" t="s">
        <v>778</v>
      </c>
      <c r="B140" s="225" t="s">
        <v>777</v>
      </c>
      <c r="C140" s="402" t="s">
        <v>152</v>
      </c>
      <c r="D140" s="506" t="s">
        <v>720</v>
      </c>
      <c r="E140" s="528">
        <v>250000</v>
      </c>
      <c r="F140" s="531">
        <v>1</v>
      </c>
      <c r="G140" s="409">
        <f t="shared" si="5"/>
        <v>250</v>
      </c>
      <c r="H140" s="502" t="s">
        <v>884</v>
      </c>
      <c r="I140" s="235" t="s">
        <v>7</v>
      </c>
      <c r="J140" s="407"/>
      <c r="K140" s="532"/>
      <c r="L140" s="233"/>
      <c r="M140" s="233"/>
      <c r="N140" s="233"/>
      <c r="O140" s="233"/>
      <c r="P140" s="233"/>
      <c r="Q140" s="233"/>
      <c r="R140" s="233"/>
      <c r="S140" s="233"/>
      <c r="T140" s="233"/>
      <c r="U140" s="233"/>
      <c r="V140" s="233"/>
      <c r="W140" s="233"/>
      <c r="X140" s="233"/>
      <c r="Y140" s="233"/>
      <c r="Z140" s="233"/>
      <c r="AA140" s="233"/>
      <c r="AB140" s="233"/>
      <c r="AC140" s="233"/>
      <c r="AD140" s="233"/>
      <c r="AE140" s="233"/>
      <c r="AF140" s="233"/>
      <c r="AG140" s="233"/>
      <c r="AH140" s="233"/>
      <c r="AI140" s="233"/>
      <c r="AJ140" s="233"/>
      <c r="AK140" s="233"/>
      <c r="AL140" s="233"/>
      <c r="AM140" s="233"/>
      <c r="AN140" s="233"/>
      <c r="AO140" s="233"/>
      <c r="AP140" s="233"/>
      <c r="AQ140" s="233"/>
      <c r="AR140" s="233"/>
      <c r="AS140" s="233"/>
      <c r="AT140" s="233"/>
      <c r="AU140" s="233"/>
      <c r="AV140" s="233"/>
      <c r="AW140" s="233"/>
      <c r="AX140" s="233"/>
      <c r="AY140" s="233"/>
      <c r="AZ140" s="233"/>
      <c r="BA140" s="233"/>
      <c r="BB140" s="233"/>
      <c r="BC140" s="233"/>
      <c r="BD140" s="233"/>
      <c r="BE140" s="233"/>
      <c r="BF140" s="233"/>
      <c r="BG140" s="233"/>
      <c r="BH140" s="233"/>
      <c r="BI140" s="233"/>
      <c r="BJ140" s="233"/>
      <c r="BK140" s="233"/>
      <c r="BL140" s="233"/>
      <c r="BM140" s="233"/>
      <c r="BN140" s="233"/>
      <c r="BO140" s="233"/>
      <c r="BP140" s="233"/>
      <c r="BQ140" s="233"/>
      <c r="BR140" s="233"/>
      <c r="BS140" s="233"/>
      <c r="BT140" s="233"/>
      <c r="BU140" s="233"/>
      <c r="BV140" s="233"/>
      <c r="BW140" s="233"/>
      <c r="BX140" s="233"/>
      <c r="BY140" s="233"/>
      <c r="BZ140" s="233"/>
      <c r="CA140" s="233"/>
      <c r="CB140" s="233"/>
      <c r="CC140" s="233"/>
      <c r="CD140" s="233"/>
      <c r="CE140" s="233"/>
      <c r="CF140" s="233"/>
      <c r="CG140" s="233"/>
      <c r="CH140" s="233"/>
      <c r="CI140" s="233"/>
      <c r="CJ140" s="233"/>
      <c r="CK140" s="233"/>
      <c r="CL140" s="233"/>
      <c r="CM140" s="233"/>
      <c r="CN140" s="233"/>
      <c r="CO140" s="233"/>
      <c r="CP140" s="233"/>
      <c r="CQ140" s="233"/>
      <c r="CR140" s="233"/>
      <c r="CS140" s="233"/>
      <c r="CT140" s="233"/>
      <c r="CU140" s="233"/>
      <c r="CV140" s="233"/>
      <c r="CW140" s="233"/>
      <c r="CX140" s="233"/>
      <c r="CY140" s="233"/>
      <c r="CZ140" s="233"/>
      <c r="DA140" s="233"/>
      <c r="DB140" s="233"/>
      <c r="DC140" s="233"/>
      <c r="DD140" s="233"/>
      <c r="DE140" s="233"/>
      <c r="DF140" s="233"/>
      <c r="DG140" s="233"/>
      <c r="DH140" s="233"/>
      <c r="DI140" s="233"/>
      <c r="DJ140" s="233"/>
      <c r="DK140" s="233"/>
      <c r="DL140" s="233"/>
      <c r="DM140" s="233"/>
      <c r="DN140" s="233"/>
      <c r="DO140" s="233"/>
      <c r="DP140" s="233"/>
      <c r="DQ140" s="233"/>
      <c r="DR140" s="233"/>
      <c r="DS140" s="233"/>
      <c r="DT140" s="233"/>
      <c r="DU140" s="233"/>
      <c r="DV140" s="233"/>
      <c r="DW140" s="233"/>
      <c r="DX140" s="233"/>
      <c r="DY140" s="233"/>
      <c r="DZ140" s="233"/>
      <c r="EA140" s="233"/>
      <c r="EB140" s="233"/>
      <c r="EC140" s="233"/>
      <c r="ED140" s="233"/>
      <c r="EE140" s="233"/>
      <c r="EF140" s="233"/>
      <c r="EG140" s="233"/>
      <c r="EH140" s="233"/>
      <c r="EI140" s="233"/>
      <c r="EJ140" s="233"/>
      <c r="EK140" s="233"/>
      <c r="EL140" s="233"/>
      <c r="EM140" s="233"/>
      <c r="EN140" s="233"/>
      <c r="EO140" s="233"/>
      <c r="EP140" s="233"/>
      <c r="EQ140" s="233"/>
      <c r="ER140" s="233"/>
      <c r="ES140" s="233"/>
      <c r="ET140" s="233"/>
      <c r="EU140" s="233"/>
      <c r="EV140" s="233"/>
      <c r="EW140" s="233"/>
      <c r="EX140" s="233"/>
      <c r="EY140" s="233"/>
      <c r="EZ140" s="233"/>
      <c r="FA140" s="233"/>
      <c r="FB140" s="233"/>
      <c r="FC140" s="233"/>
      <c r="FD140" s="233"/>
      <c r="FE140" s="233"/>
      <c r="FF140" s="233"/>
      <c r="FG140" s="233"/>
      <c r="FH140" s="233"/>
      <c r="FI140" s="233"/>
      <c r="FJ140" s="233"/>
      <c r="FK140" s="233"/>
      <c r="FL140" s="233"/>
      <c r="FM140" s="233"/>
      <c r="FN140" s="233"/>
      <c r="FO140" s="233"/>
      <c r="FP140" s="233"/>
      <c r="FQ140" s="233"/>
      <c r="FR140" s="233"/>
      <c r="FS140" s="233"/>
      <c r="FT140" s="233"/>
      <c r="FU140" s="233"/>
      <c r="FV140" s="233"/>
      <c r="FW140" s="233"/>
      <c r="FX140" s="233"/>
      <c r="FY140" s="233"/>
      <c r="FZ140" s="233"/>
      <c r="GA140" s="233"/>
      <c r="GB140" s="233"/>
      <c r="GC140" s="233"/>
      <c r="GD140" s="233"/>
      <c r="GE140" s="233"/>
      <c r="GF140" s="233"/>
      <c r="GG140" s="233"/>
      <c r="GH140" s="233"/>
      <c r="GI140" s="233"/>
      <c r="GJ140" s="233"/>
      <c r="GK140" s="233"/>
      <c r="GL140" s="233"/>
      <c r="GM140" s="233"/>
      <c r="GN140" s="233"/>
      <c r="GO140" s="233"/>
      <c r="GP140" s="233"/>
      <c r="GQ140" s="233"/>
      <c r="GR140" s="233"/>
      <c r="GS140" s="233"/>
      <c r="GT140" s="233"/>
      <c r="GU140" s="233"/>
      <c r="GV140" s="233"/>
      <c r="GW140" s="233"/>
      <c r="GX140" s="233"/>
      <c r="GY140" s="233"/>
      <c r="GZ140" s="233"/>
      <c r="HA140" s="233"/>
      <c r="HB140" s="233"/>
      <c r="HC140" s="233"/>
      <c r="HD140" s="233"/>
      <c r="HE140" s="233"/>
      <c r="HF140" s="233"/>
      <c r="HG140" s="233"/>
      <c r="HH140" s="233"/>
      <c r="HI140" s="233"/>
      <c r="HJ140" s="233"/>
      <c r="HK140" s="233"/>
      <c r="HL140" s="233"/>
      <c r="HM140" s="233"/>
      <c r="HN140" s="233"/>
      <c r="HO140" s="233"/>
      <c r="HP140" s="233"/>
      <c r="HQ140" s="233"/>
      <c r="HR140" s="233"/>
      <c r="HS140" s="233"/>
      <c r="HT140" s="233"/>
      <c r="HU140" s="233"/>
      <c r="HV140" s="233"/>
      <c r="HW140" s="233"/>
      <c r="HX140" s="233"/>
      <c r="HY140" s="233"/>
      <c r="HZ140" s="233"/>
      <c r="IA140" s="233"/>
      <c r="IB140" s="233"/>
      <c r="IC140" s="233"/>
      <c r="ID140" s="233"/>
      <c r="IE140" s="233"/>
      <c r="IF140" s="233"/>
      <c r="IG140" s="233"/>
      <c r="IH140" s="233"/>
      <c r="II140" s="233"/>
      <c r="IJ140" s="233"/>
      <c r="IK140" s="233"/>
      <c r="IL140" s="233"/>
      <c r="IM140" s="233"/>
      <c r="IN140" s="233"/>
      <c r="IO140" s="233"/>
      <c r="IP140" s="233"/>
      <c r="IQ140" s="233"/>
      <c r="IR140" s="233"/>
      <c r="IS140" s="233"/>
      <c r="IT140" s="233"/>
      <c r="IU140" s="233"/>
      <c r="IV140" s="233"/>
      <c r="IW140" s="233"/>
    </row>
    <row r="141" spans="1:257" s="534" customFormat="1" ht="37.5" customHeight="1">
      <c r="A141" s="558" t="s">
        <v>779</v>
      </c>
      <c r="B141" s="225" t="s">
        <v>777</v>
      </c>
      <c r="C141" s="402" t="s">
        <v>152</v>
      </c>
      <c r="D141" s="221" t="s">
        <v>129</v>
      </c>
      <c r="E141" s="528">
        <v>26000</v>
      </c>
      <c r="F141" s="531">
        <v>3</v>
      </c>
      <c r="G141" s="409">
        <f t="shared" si="5"/>
        <v>78</v>
      </c>
      <c r="H141" s="502" t="s">
        <v>884</v>
      </c>
      <c r="I141" s="235" t="s">
        <v>7</v>
      </c>
      <c r="J141" s="407"/>
      <c r="K141" s="532"/>
      <c r="L141" s="233"/>
      <c r="M141" s="233"/>
      <c r="N141" s="233"/>
      <c r="O141" s="233"/>
      <c r="P141" s="233"/>
      <c r="Q141" s="233"/>
      <c r="R141" s="233"/>
      <c r="S141" s="233"/>
      <c r="T141" s="233"/>
      <c r="U141" s="233"/>
      <c r="V141" s="233"/>
      <c r="W141" s="233"/>
      <c r="X141" s="233"/>
      <c r="Y141" s="233"/>
      <c r="Z141" s="233"/>
      <c r="AA141" s="233"/>
      <c r="AB141" s="233"/>
      <c r="AC141" s="233"/>
      <c r="AD141" s="233"/>
      <c r="AE141" s="233"/>
      <c r="AF141" s="233"/>
      <c r="AG141" s="233"/>
      <c r="AH141" s="233"/>
      <c r="AI141" s="233"/>
      <c r="AJ141" s="233"/>
      <c r="AK141" s="233"/>
      <c r="AL141" s="233"/>
      <c r="AM141" s="233"/>
      <c r="AN141" s="233"/>
      <c r="AO141" s="233"/>
      <c r="AP141" s="233"/>
      <c r="AQ141" s="233"/>
      <c r="AR141" s="233"/>
      <c r="AS141" s="233"/>
      <c r="AT141" s="233"/>
      <c r="AU141" s="233"/>
      <c r="AV141" s="233"/>
      <c r="AW141" s="233"/>
      <c r="AX141" s="233"/>
      <c r="AY141" s="233"/>
      <c r="AZ141" s="233"/>
      <c r="BA141" s="233"/>
      <c r="BB141" s="233"/>
      <c r="BC141" s="233"/>
      <c r="BD141" s="233"/>
      <c r="BE141" s="233"/>
      <c r="BF141" s="233"/>
      <c r="BG141" s="233"/>
      <c r="BH141" s="233"/>
      <c r="BI141" s="233"/>
      <c r="BJ141" s="233"/>
      <c r="BK141" s="233"/>
      <c r="BL141" s="233"/>
      <c r="BM141" s="233"/>
      <c r="BN141" s="233"/>
      <c r="BO141" s="233"/>
      <c r="BP141" s="233"/>
      <c r="BQ141" s="233"/>
      <c r="BR141" s="233"/>
      <c r="BS141" s="233"/>
      <c r="BT141" s="233"/>
      <c r="BU141" s="233"/>
      <c r="BV141" s="233"/>
      <c r="BW141" s="233"/>
      <c r="BX141" s="233"/>
      <c r="BY141" s="233"/>
      <c r="BZ141" s="233"/>
      <c r="CA141" s="233"/>
      <c r="CB141" s="233"/>
      <c r="CC141" s="233"/>
      <c r="CD141" s="233"/>
      <c r="CE141" s="233"/>
      <c r="CF141" s="233"/>
      <c r="CG141" s="233"/>
      <c r="CH141" s="233"/>
      <c r="CI141" s="233"/>
      <c r="CJ141" s="233"/>
      <c r="CK141" s="233"/>
      <c r="CL141" s="233"/>
      <c r="CM141" s="233"/>
      <c r="CN141" s="233"/>
      <c r="CO141" s="233"/>
      <c r="CP141" s="233"/>
      <c r="CQ141" s="233"/>
      <c r="CR141" s="233"/>
      <c r="CS141" s="233"/>
      <c r="CT141" s="233"/>
      <c r="CU141" s="233"/>
      <c r="CV141" s="233"/>
      <c r="CW141" s="233"/>
      <c r="CX141" s="233"/>
      <c r="CY141" s="233"/>
      <c r="CZ141" s="233"/>
      <c r="DA141" s="233"/>
      <c r="DB141" s="233"/>
      <c r="DC141" s="233"/>
      <c r="DD141" s="233"/>
      <c r="DE141" s="233"/>
      <c r="DF141" s="233"/>
      <c r="DG141" s="233"/>
      <c r="DH141" s="233"/>
      <c r="DI141" s="233"/>
      <c r="DJ141" s="233"/>
      <c r="DK141" s="233"/>
      <c r="DL141" s="233"/>
      <c r="DM141" s="233"/>
      <c r="DN141" s="233"/>
      <c r="DO141" s="233"/>
      <c r="DP141" s="233"/>
      <c r="DQ141" s="233"/>
      <c r="DR141" s="233"/>
      <c r="DS141" s="233"/>
      <c r="DT141" s="233"/>
      <c r="DU141" s="233"/>
      <c r="DV141" s="233"/>
      <c r="DW141" s="233"/>
      <c r="DX141" s="233"/>
      <c r="DY141" s="233"/>
      <c r="DZ141" s="233"/>
      <c r="EA141" s="233"/>
      <c r="EB141" s="233"/>
      <c r="EC141" s="233"/>
      <c r="ED141" s="233"/>
      <c r="EE141" s="233"/>
      <c r="EF141" s="233"/>
      <c r="EG141" s="233"/>
      <c r="EH141" s="233"/>
      <c r="EI141" s="233"/>
      <c r="EJ141" s="233"/>
      <c r="EK141" s="233"/>
      <c r="EL141" s="233"/>
      <c r="EM141" s="233"/>
      <c r="EN141" s="233"/>
      <c r="EO141" s="233"/>
      <c r="EP141" s="233"/>
      <c r="EQ141" s="233"/>
      <c r="ER141" s="233"/>
      <c r="ES141" s="233"/>
      <c r="ET141" s="233"/>
      <c r="EU141" s="233"/>
      <c r="EV141" s="233"/>
      <c r="EW141" s="233"/>
      <c r="EX141" s="233"/>
      <c r="EY141" s="233"/>
      <c r="EZ141" s="233"/>
      <c r="FA141" s="233"/>
      <c r="FB141" s="233"/>
      <c r="FC141" s="233"/>
      <c r="FD141" s="233"/>
      <c r="FE141" s="233"/>
      <c r="FF141" s="233"/>
      <c r="FG141" s="233"/>
      <c r="FH141" s="233"/>
      <c r="FI141" s="233"/>
      <c r="FJ141" s="233"/>
      <c r="FK141" s="233"/>
      <c r="FL141" s="233"/>
      <c r="FM141" s="233"/>
      <c r="FN141" s="233"/>
      <c r="FO141" s="233"/>
      <c r="FP141" s="233"/>
      <c r="FQ141" s="233"/>
      <c r="FR141" s="233"/>
      <c r="FS141" s="233"/>
      <c r="FT141" s="233"/>
      <c r="FU141" s="233"/>
      <c r="FV141" s="233"/>
      <c r="FW141" s="233"/>
      <c r="FX141" s="233"/>
      <c r="FY141" s="233"/>
      <c r="FZ141" s="233"/>
      <c r="GA141" s="233"/>
      <c r="GB141" s="233"/>
      <c r="GC141" s="233"/>
      <c r="GD141" s="233"/>
      <c r="GE141" s="233"/>
      <c r="GF141" s="233"/>
      <c r="GG141" s="233"/>
      <c r="GH141" s="233"/>
      <c r="GI141" s="233"/>
      <c r="GJ141" s="233"/>
      <c r="GK141" s="233"/>
      <c r="GL141" s="233"/>
      <c r="GM141" s="233"/>
      <c r="GN141" s="233"/>
      <c r="GO141" s="233"/>
      <c r="GP141" s="233"/>
      <c r="GQ141" s="233"/>
      <c r="GR141" s="233"/>
      <c r="GS141" s="233"/>
      <c r="GT141" s="233"/>
      <c r="GU141" s="233"/>
      <c r="GV141" s="233"/>
      <c r="GW141" s="233"/>
      <c r="GX141" s="233"/>
      <c r="GY141" s="233"/>
      <c r="GZ141" s="233"/>
      <c r="HA141" s="233"/>
      <c r="HB141" s="233"/>
      <c r="HC141" s="233"/>
      <c r="HD141" s="233"/>
      <c r="HE141" s="233"/>
      <c r="HF141" s="233"/>
      <c r="HG141" s="233"/>
      <c r="HH141" s="233"/>
      <c r="HI141" s="233"/>
      <c r="HJ141" s="233"/>
      <c r="HK141" s="233"/>
      <c r="HL141" s="233"/>
      <c r="HM141" s="233"/>
      <c r="HN141" s="233"/>
      <c r="HO141" s="233"/>
      <c r="HP141" s="233"/>
      <c r="HQ141" s="233"/>
      <c r="HR141" s="233"/>
      <c r="HS141" s="233"/>
      <c r="HT141" s="233"/>
      <c r="HU141" s="233"/>
      <c r="HV141" s="233"/>
      <c r="HW141" s="233"/>
      <c r="HX141" s="233"/>
      <c r="HY141" s="233"/>
      <c r="HZ141" s="233"/>
      <c r="IA141" s="233"/>
      <c r="IB141" s="233"/>
      <c r="IC141" s="233"/>
      <c r="ID141" s="233"/>
      <c r="IE141" s="233"/>
      <c r="IF141" s="233"/>
      <c r="IG141" s="233"/>
      <c r="IH141" s="233"/>
      <c r="II141" s="233"/>
      <c r="IJ141" s="233"/>
      <c r="IK141" s="233"/>
      <c r="IL141" s="233"/>
      <c r="IM141" s="233"/>
      <c r="IN141" s="233"/>
      <c r="IO141" s="233"/>
      <c r="IP141" s="233"/>
      <c r="IQ141" s="233"/>
      <c r="IR141" s="233"/>
      <c r="IS141" s="233"/>
      <c r="IT141" s="233"/>
      <c r="IU141" s="233"/>
      <c r="IV141" s="233"/>
      <c r="IW141" s="233"/>
    </row>
    <row r="142" spans="1:257" s="534" customFormat="1" ht="37.5" customHeight="1">
      <c r="A142" s="558" t="s">
        <v>780</v>
      </c>
      <c r="B142" s="225" t="s">
        <v>777</v>
      </c>
      <c r="C142" s="402" t="s">
        <v>152</v>
      </c>
      <c r="D142" s="221" t="s">
        <v>129</v>
      </c>
      <c r="E142" s="528">
        <v>15000</v>
      </c>
      <c r="F142" s="531">
        <v>5</v>
      </c>
      <c r="G142" s="409">
        <f t="shared" si="5"/>
        <v>75</v>
      </c>
      <c r="H142" s="502" t="s">
        <v>884</v>
      </c>
      <c r="I142" s="235" t="s">
        <v>7</v>
      </c>
      <c r="J142" s="407"/>
      <c r="K142" s="532"/>
      <c r="L142" s="233"/>
      <c r="M142" s="233"/>
      <c r="N142" s="233"/>
      <c r="O142" s="233"/>
      <c r="P142" s="233"/>
      <c r="Q142" s="233"/>
      <c r="R142" s="233"/>
      <c r="S142" s="233"/>
      <c r="T142" s="233"/>
      <c r="U142" s="233"/>
      <c r="V142" s="233"/>
      <c r="W142" s="233"/>
      <c r="X142" s="233"/>
      <c r="Y142" s="233"/>
      <c r="Z142" s="233"/>
      <c r="AA142" s="233"/>
      <c r="AB142" s="233"/>
      <c r="AC142" s="233"/>
      <c r="AD142" s="233"/>
      <c r="AE142" s="233"/>
      <c r="AF142" s="233"/>
      <c r="AG142" s="233"/>
      <c r="AH142" s="233"/>
      <c r="AI142" s="233"/>
      <c r="AJ142" s="233"/>
      <c r="AK142" s="233"/>
      <c r="AL142" s="233"/>
      <c r="AM142" s="233"/>
      <c r="AN142" s="233"/>
      <c r="AO142" s="233"/>
      <c r="AP142" s="233"/>
      <c r="AQ142" s="233"/>
      <c r="AR142" s="233"/>
      <c r="AS142" s="233"/>
      <c r="AT142" s="233"/>
      <c r="AU142" s="233"/>
      <c r="AV142" s="233"/>
      <c r="AW142" s="233"/>
      <c r="AX142" s="233"/>
      <c r="AY142" s="233"/>
      <c r="AZ142" s="233"/>
      <c r="BA142" s="233"/>
      <c r="BB142" s="233"/>
      <c r="BC142" s="233"/>
      <c r="BD142" s="233"/>
      <c r="BE142" s="233"/>
      <c r="BF142" s="233"/>
      <c r="BG142" s="233"/>
      <c r="BH142" s="233"/>
      <c r="BI142" s="233"/>
      <c r="BJ142" s="233"/>
      <c r="BK142" s="233"/>
      <c r="BL142" s="233"/>
      <c r="BM142" s="233"/>
      <c r="BN142" s="233"/>
      <c r="BO142" s="233"/>
      <c r="BP142" s="233"/>
      <c r="BQ142" s="233"/>
      <c r="BR142" s="233"/>
      <c r="BS142" s="233"/>
      <c r="BT142" s="233"/>
      <c r="BU142" s="233"/>
      <c r="BV142" s="233"/>
      <c r="BW142" s="233"/>
      <c r="BX142" s="233"/>
      <c r="BY142" s="233"/>
      <c r="BZ142" s="233"/>
      <c r="CA142" s="233"/>
      <c r="CB142" s="233"/>
      <c r="CC142" s="233"/>
      <c r="CD142" s="233"/>
      <c r="CE142" s="233"/>
      <c r="CF142" s="233"/>
      <c r="CG142" s="233"/>
      <c r="CH142" s="233"/>
      <c r="CI142" s="233"/>
      <c r="CJ142" s="233"/>
      <c r="CK142" s="233"/>
      <c r="CL142" s="233"/>
      <c r="CM142" s="233"/>
      <c r="CN142" s="233"/>
      <c r="CO142" s="233"/>
      <c r="CP142" s="233"/>
      <c r="CQ142" s="233"/>
      <c r="CR142" s="233"/>
      <c r="CS142" s="233"/>
      <c r="CT142" s="233"/>
      <c r="CU142" s="233"/>
      <c r="CV142" s="233"/>
      <c r="CW142" s="233"/>
      <c r="CX142" s="233"/>
      <c r="CY142" s="233"/>
      <c r="CZ142" s="233"/>
      <c r="DA142" s="233"/>
      <c r="DB142" s="233"/>
      <c r="DC142" s="233"/>
      <c r="DD142" s="233"/>
      <c r="DE142" s="233"/>
      <c r="DF142" s="233"/>
      <c r="DG142" s="233"/>
      <c r="DH142" s="233"/>
      <c r="DI142" s="233"/>
      <c r="DJ142" s="233"/>
      <c r="DK142" s="233"/>
      <c r="DL142" s="233"/>
      <c r="DM142" s="233"/>
      <c r="DN142" s="233"/>
      <c r="DO142" s="233"/>
      <c r="DP142" s="233"/>
      <c r="DQ142" s="233"/>
      <c r="DR142" s="233"/>
      <c r="DS142" s="233"/>
      <c r="DT142" s="233"/>
      <c r="DU142" s="233"/>
      <c r="DV142" s="233"/>
      <c r="DW142" s="233"/>
      <c r="DX142" s="233"/>
      <c r="DY142" s="233"/>
      <c r="DZ142" s="233"/>
      <c r="EA142" s="233"/>
      <c r="EB142" s="233"/>
      <c r="EC142" s="233"/>
      <c r="ED142" s="233"/>
      <c r="EE142" s="233"/>
      <c r="EF142" s="233"/>
      <c r="EG142" s="233"/>
      <c r="EH142" s="233"/>
      <c r="EI142" s="233"/>
      <c r="EJ142" s="233"/>
      <c r="EK142" s="233"/>
      <c r="EL142" s="233"/>
      <c r="EM142" s="233"/>
      <c r="EN142" s="233"/>
      <c r="EO142" s="233"/>
      <c r="EP142" s="233"/>
      <c r="EQ142" s="233"/>
      <c r="ER142" s="233"/>
      <c r="ES142" s="233"/>
      <c r="ET142" s="233"/>
      <c r="EU142" s="233"/>
      <c r="EV142" s="233"/>
      <c r="EW142" s="233"/>
      <c r="EX142" s="233"/>
      <c r="EY142" s="233"/>
      <c r="EZ142" s="233"/>
      <c r="FA142" s="233"/>
      <c r="FB142" s="233"/>
      <c r="FC142" s="233"/>
      <c r="FD142" s="233"/>
      <c r="FE142" s="233"/>
      <c r="FF142" s="233"/>
      <c r="FG142" s="233"/>
      <c r="FH142" s="233"/>
      <c r="FI142" s="233"/>
      <c r="FJ142" s="233"/>
      <c r="FK142" s="233"/>
      <c r="FL142" s="233"/>
      <c r="FM142" s="233"/>
      <c r="FN142" s="233"/>
      <c r="FO142" s="233"/>
      <c r="FP142" s="233"/>
      <c r="FQ142" s="233"/>
      <c r="FR142" s="233"/>
      <c r="FS142" s="233"/>
      <c r="FT142" s="233"/>
      <c r="FU142" s="233"/>
      <c r="FV142" s="233"/>
      <c r="FW142" s="233"/>
      <c r="FX142" s="233"/>
      <c r="FY142" s="233"/>
      <c r="FZ142" s="233"/>
      <c r="GA142" s="233"/>
      <c r="GB142" s="233"/>
      <c r="GC142" s="233"/>
      <c r="GD142" s="233"/>
      <c r="GE142" s="233"/>
      <c r="GF142" s="233"/>
      <c r="GG142" s="233"/>
      <c r="GH142" s="233"/>
      <c r="GI142" s="233"/>
      <c r="GJ142" s="233"/>
      <c r="GK142" s="233"/>
      <c r="GL142" s="233"/>
      <c r="GM142" s="233"/>
      <c r="GN142" s="233"/>
      <c r="GO142" s="233"/>
      <c r="GP142" s="233"/>
      <c r="GQ142" s="233"/>
      <c r="GR142" s="233"/>
      <c r="GS142" s="233"/>
      <c r="GT142" s="233"/>
      <c r="GU142" s="233"/>
      <c r="GV142" s="233"/>
      <c r="GW142" s="233"/>
      <c r="GX142" s="233"/>
      <c r="GY142" s="233"/>
      <c r="GZ142" s="233"/>
      <c r="HA142" s="233"/>
      <c r="HB142" s="233"/>
      <c r="HC142" s="233"/>
      <c r="HD142" s="233"/>
      <c r="HE142" s="233"/>
      <c r="HF142" s="233"/>
      <c r="HG142" s="233"/>
      <c r="HH142" s="233"/>
      <c r="HI142" s="233"/>
      <c r="HJ142" s="233"/>
      <c r="HK142" s="233"/>
      <c r="HL142" s="233"/>
      <c r="HM142" s="233"/>
      <c r="HN142" s="233"/>
      <c r="HO142" s="233"/>
      <c r="HP142" s="233"/>
      <c r="HQ142" s="233"/>
      <c r="HR142" s="233"/>
      <c r="HS142" s="233"/>
      <c r="HT142" s="233"/>
      <c r="HU142" s="233"/>
      <c r="HV142" s="233"/>
      <c r="HW142" s="233"/>
      <c r="HX142" s="233"/>
      <c r="HY142" s="233"/>
      <c r="HZ142" s="233"/>
      <c r="IA142" s="233"/>
      <c r="IB142" s="233"/>
      <c r="IC142" s="233"/>
      <c r="ID142" s="233"/>
      <c r="IE142" s="233"/>
      <c r="IF142" s="233"/>
      <c r="IG142" s="233"/>
      <c r="IH142" s="233"/>
      <c r="II142" s="233"/>
      <c r="IJ142" s="233"/>
      <c r="IK142" s="233"/>
      <c r="IL142" s="233"/>
      <c r="IM142" s="233"/>
      <c r="IN142" s="233"/>
      <c r="IO142" s="233"/>
      <c r="IP142" s="233"/>
      <c r="IQ142" s="233"/>
      <c r="IR142" s="233"/>
      <c r="IS142" s="233"/>
      <c r="IT142" s="233"/>
      <c r="IU142" s="233"/>
      <c r="IV142" s="233"/>
      <c r="IW142" s="233"/>
    </row>
    <row r="143" spans="1:257" s="534" customFormat="1" ht="37.5" customHeight="1">
      <c r="A143" s="558" t="s">
        <v>781</v>
      </c>
      <c r="B143" s="225" t="s">
        <v>777</v>
      </c>
      <c r="C143" s="402" t="s">
        <v>152</v>
      </c>
      <c r="D143" s="221" t="s">
        <v>129</v>
      </c>
      <c r="E143" s="528">
        <v>2200</v>
      </c>
      <c r="F143" s="531">
        <v>5</v>
      </c>
      <c r="G143" s="409">
        <f t="shared" si="5"/>
        <v>11</v>
      </c>
      <c r="H143" s="502" t="s">
        <v>884</v>
      </c>
      <c r="I143" s="235" t="s">
        <v>7</v>
      </c>
      <c r="J143" s="407"/>
      <c r="K143" s="532"/>
      <c r="L143" s="233"/>
      <c r="M143" s="233"/>
      <c r="N143" s="233"/>
      <c r="O143" s="233"/>
      <c r="P143" s="233"/>
      <c r="Q143" s="233"/>
      <c r="R143" s="233"/>
      <c r="S143" s="233"/>
      <c r="T143" s="233"/>
      <c r="U143" s="233"/>
      <c r="V143" s="233"/>
      <c r="W143" s="233"/>
      <c r="X143" s="233"/>
      <c r="Y143" s="233"/>
      <c r="Z143" s="233"/>
      <c r="AA143" s="233"/>
      <c r="AB143" s="233"/>
      <c r="AC143" s="233"/>
      <c r="AD143" s="233"/>
      <c r="AE143" s="233"/>
      <c r="AF143" s="233"/>
      <c r="AG143" s="233"/>
      <c r="AH143" s="233"/>
      <c r="AI143" s="233"/>
      <c r="AJ143" s="233"/>
      <c r="AK143" s="233"/>
      <c r="AL143" s="233"/>
      <c r="AM143" s="233"/>
      <c r="AN143" s="233"/>
      <c r="AO143" s="233"/>
      <c r="AP143" s="233"/>
      <c r="AQ143" s="233"/>
      <c r="AR143" s="233"/>
      <c r="AS143" s="233"/>
      <c r="AT143" s="233"/>
      <c r="AU143" s="233"/>
      <c r="AV143" s="233"/>
      <c r="AW143" s="233"/>
      <c r="AX143" s="233"/>
      <c r="AY143" s="233"/>
      <c r="AZ143" s="233"/>
      <c r="BA143" s="233"/>
      <c r="BB143" s="233"/>
      <c r="BC143" s="233"/>
      <c r="BD143" s="233"/>
      <c r="BE143" s="233"/>
      <c r="BF143" s="233"/>
      <c r="BG143" s="233"/>
      <c r="BH143" s="233"/>
      <c r="BI143" s="233"/>
      <c r="BJ143" s="233"/>
      <c r="BK143" s="233"/>
      <c r="BL143" s="233"/>
      <c r="BM143" s="233"/>
      <c r="BN143" s="233"/>
      <c r="BO143" s="233"/>
      <c r="BP143" s="233"/>
      <c r="BQ143" s="233"/>
      <c r="BR143" s="233"/>
      <c r="BS143" s="233"/>
      <c r="BT143" s="233"/>
      <c r="BU143" s="233"/>
      <c r="BV143" s="233"/>
      <c r="BW143" s="233"/>
      <c r="BX143" s="233"/>
      <c r="BY143" s="233"/>
      <c r="BZ143" s="233"/>
      <c r="CA143" s="233"/>
      <c r="CB143" s="233"/>
      <c r="CC143" s="233"/>
      <c r="CD143" s="233"/>
      <c r="CE143" s="233"/>
      <c r="CF143" s="233"/>
      <c r="CG143" s="233"/>
      <c r="CH143" s="233"/>
      <c r="CI143" s="233"/>
      <c r="CJ143" s="233"/>
      <c r="CK143" s="233"/>
      <c r="CL143" s="233"/>
      <c r="CM143" s="233"/>
      <c r="CN143" s="233"/>
      <c r="CO143" s="233"/>
      <c r="CP143" s="233"/>
      <c r="CQ143" s="233"/>
      <c r="CR143" s="233"/>
      <c r="CS143" s="233"/>
      <c r="CT143" s="233"/>
      <c r="CU143" s="233"/>
      <c r="CV143" s="233"/>
      <c r="CW143" s="233"/>
      <c r="CX143" s="233"/>
      <c r="CY143" s="233"/>
      <c r="CZ143" s="233"/>
      <c r="DA143" s="233"/>
      <c r="DB143" s="233"/>
      <c r="DC143" s="233"/>
      <c r="DD143" s="233"/>
      <c r="DE143" s="233"/>
      <c r="DF143" s="233"/>
      <c r="DG143" s="233"/>
      <c r="DH143" s="233"/>
      <c r="DI143" s="233"/>
      <c r="DJ143" s="233"/>
      <c r="DK143" s="233"/>
      <c r="DL143" s="233"/>
      <c r="DM143" s="233"/>
      <c r="DN143" s="233"/>
      <c r="DO143" s="233"/>
      <c r="DP143" s="233"/>
      <c r="DQ143" s="233"/>
      <c r="DR143" s="233"/>
      <c r="DS143" s="233"/>
      <c r="DT143" s="233"/>
      <c r="DU143" s="233"/>
      <c r="DV143" s="233"/>
      <c r="DW143" s="233"/>
      <c r="DX143" s="233"/>
      <c r="DY143" s="233"/>
      <c r="DZ143" s="233"/>
      <c r="EA143" s="233"/>
      <c r="EB143" s="233"/>
      <c r="EC143" s="233"/>
      <c r="ED143" s="233"/>
      <c r="EE143" s="233"/>
      <c r="EF143" s="233"/>
      <c r="EG143" s="233"/>
      <c r="EH143" s="233"/>
      <c r="EI143" s="233"/>
      <c r="EJ143" s="233"/>
      <c r="EK143" s="233"/>
      <c r="EL143" s="233"/>
      <c r="EM143" s="233"/>
      <c r="EN143" s="233"/>
      <c r="EO143" s="233"/>
      <c r="EP143" s="233"/>
      <c r="EQ143" s="233"/>
      <c r="ER143" s="233"/>
      <c r="ES143" s="233"/>
      <c r="ET143" s="233"/>
      <c r="EU143" s="233"/>
      <c r="EV143" s="233"/>
      <c r="EW143" s="233"/>
      <c r="EX143" s="233"/>
      <c r="EY143" s="233"/>
      <c r="EZ143" s="233"/>
      <c r="FA143" s="233"/>
      <c r="FB143" s="233"/>
      <c r="FC143" s="233"/>
      <c r="FD143" s="233"/>
      <c r="FE143" s="233"/>
      <c r="FF143" s="233"/>
      <c r="FG143" s="233"/>
      <c r="FH143" s="233"/>
      <c r="FI143" s="233"/>
      <c r="FJ143" s="233"/>
      <c r="FK143" s="233"/>
      <c r="FL143" s="233"/>
      <c r="FM143" s="233"/>
      <c r="FN143" s="233"/>
      <c r="FO143" s="233"/>
      <c r="FP143" s="233"/>
      <c r="FQ143" s="233"/>
      <c r="FR143" s="233"/>
      <c r="FS143" s="233"/>
      <c r="FT143" s="233"/>
      <c r="FU143" s="233"/>
      <c r="FV143" s="233"/>
      <c r="FW143" s="233"/>
      <c r="FX143" s="233"/>
      <c r="FY143" s="233"/>
      <c r="FZ143" s="233"/>
      <c r="GA143" s="233"/>
      <c r="GB143" s="233"/>
      <c r="GC143" s="233"/>
      <c r="GD143" s="233"/>
      <c r="GE143" s="233"/>
      <c r="GF143" s="233"/>
      <c r="GG143" s="233"/>
      <c r="GH143" s="233"/>
      <c r="GI143" s="233"/>
      <c r="GJ143" s="233"/>
      <c r="GK143" s="233"/>
      <c r="GL143" s="233"/>
      <c r="GM143" s="233"/>
      <c r="GN143" s="233"/>
      <c r="GO143" s="233"/>
      <c r="GP143" s="233"/>
      <c r="GQ143" s="233"/>
      <c r="GR143" s="233"/>
      <c r="GS143" s="233"/>
      <c r="GT143" s="233"/>
      <c r="GU143" s="233"/>
      <c r="GV143" s="233"/>
      <c r="GW143" s="233"/>
      <c r="GX143" s="233"/>
      <c r="GY143" s="233"/>
      <c r="GZ143" s="233"/>
      <c r="HA143" s="233"/>
      <c r="HB143" s="233"/>
      <c r="HC143" s="233"/>
      <c r="HD143" s="233"/>
      <c r="HE143" s="233"/>
      <c r="HF143" s="233"/>
      <c r="HG143" s="233"/>
      <c r="HH143" s="233"/>
      <c r="HI143" s="233"/>
      <c r="HJ143" s="233"/>
      <c r="HK143" s="233"/>
      <c r="HL143" s="233"/>
      <c r="HM143" s="233"/>
      <c r="HN143" s="233"/>
      <c r="HO143" s="233"/>
      <c r="HP143" s="233"/>
      <c r="HQ143" s="233"/>
      <c r="HR143" s="233"/>
      <c r="HS143" s="233"/>
      <c r="HT143" s="233"/>
      <c r="HU143" s="233"/>
      <c r="HV143" s="233"/>
      <c r="HW143" s="233"/>
      <c r="HX143" s="233"/>
      <c r="HY143" s="233"/>
      <c r="HZ143" s="233"/>
      <c r="IA143" s="233"/>
      <c r="IB143" s="233"/>
      <c r="IC143" s="233"/>
      <c r="ID143" s="233"/>
      <c r="IE143" s="233"/>
      <c r="IF143" s="233"/>
      <c r="IG143" s="233"/>
      <c r="IH143" s="233"/>
      <c r="II143" s="233"/>
      <c r="IJ143" s="233"/>
      <c r="IK143" s="233"/>
      <c r="IL143" s="233"/>
      <c r="IM143" s="233"/>
      <c r="IN143" s="233"/>
      <c r="IO143" s="233"/>
      <c r="IP143" s="233"/>
      <c r="IQ143" s="233"/>
      <c r="IR143" s="233"/>
      <c r="IS143" s="233"/>
      <c r="IT143" s="233"/>
      <c r="IU143" s="233"/>
      <c r="IV143" s="233"/>
      <c r="IW143" s="233"/>
    </row>
    <row r="144" spans="1:257" s="534" customFormat="1" ht="37.5" customHeight="1">
      <c r="A144" s="558" t="s">
        <v>782</v>
      </c>
      <c r="B144" s="225" t="s">
        <v>777</v>
      </c>
      <c r="C144" s="402" t="s">
        <v>152</v>
      </c>
      <c r="D144" s="221" t="s">
        <v>129</v>
      </c>
      <c r="E144" s="528">
        <v>3500</v>
      </c>
      <c r="F144" s="531">
        <v>5</v>
      </c>
      <c r="G144" s="409">
        <f t="shared" si="5"/>
        <v>17.5</v>
      </c>
      <c r="H144" s="502" t="s">
        <v>884</v>
      </c>
      <c r="I144" s="235" t="s">
        <v>7</v>
      </c>
      <c r="J144" s="407"/>
      <c r="K144" s="532"/>
      <c r="L144" s="233"/>
      <c r="M144" s="233"/>
      <c r="N144" s="233"/>
      <c r="O144" s="233"/>
      <c r="P144" s="233"/>
      <c r="Q144" s="233"/>
      <c r="R144" s="233"/>
      <c r="S144" s="233"/>
      <c r="T144" s="233"/>
      <c r="U144" s="233"/>
      <c r="V144" s="233"/>
      <c r="W144" s="233"/>
      <c r="X144" s="233"/>
      <c r="Y144" s="233"/>
      <c r="Z144" s="233"/>
      <c r="AA144" s="233"/>
      <c r="AB144" s="233"/>
      <c r="AC144" s="233"/>
      <c r="AD144" s="233"/>
      <c r="AE144" s="233"/>
      <c r="AF144" s="233"/>
      <c r="AG144" s="233"/>
      <c r="AH144" s="233"/>
      <c r="AI144" s="233"/>
      <c r="AJ144" s="233"/>
      <c r="AK144" s="233"/>
      <c r="AL144" s="233"/>
      <c r="AM144" s="233"/>
      <c r="AN144" s="233"/>
      <c r="AO144" s="233"/>
      <c r="AP144" s="233"/>
      <c r="AQ144" s="233"/>
      <c r="AR144" s="233"/>
      <c r="AS144" s="233"/>
      <c r="AT144" s="233"/>
      <c r="AU144" s="233"/>
      <c r="AV144" s="233"/>
      <c r="AW144" s="233"/>
      <c r="AX144" s="233"/>
      <c r="AY144" s="233"/>
      <c r="AZ144" s="233"/>
      <c r="BA144" s="233"/>
      <c r="BB144" s="233"/>
      <c r="BC144" s="233"/>
      <c r="BD144" s="233"/>
      <c r="BE144" s="233"/>
      <c r="BF144" s="233"/>
      <c r="BG144" s="233"/>
      <c r="BH144" s="233"/>
      <c r="BI144" s="233"/>
      <c r="BJ144" s="233"/>
      <c r="BK144" s="233"/>
      <c r="BL144" s="233"/>
      <c r="BM144" s="233"/>
      <c r="BN144" s="233"/>
      <c r="BO144" s="233"/>
      <c r="BP144" s="233"/>
      <c r="BQ144" s="233"/>
      <c r="BR144" s="233"/>
      <c r="BS144" s="233"/>
      <c r="BT144" s="233"/>
      <c r="BU144" s="233"/>
      <c r="BV144" s="233"/>
      <c r="BW144" s="233"/>
      <c r="BX144" s="233"/>
      <c r="BY144" s="233"/>
      <c r="BZ144" s="233"/>
      <c r="CA144" s="233"/>
      <c r="CB144" s="233"/>
      <c r="CC144" s="233"/>
      <c r="CD144" s="233"/>
      <c r="CE144" s="233"/>
      <c r="CF144" s="233"/>
      <c r="CG144" s="233"/>
      <c r="CH144" s="233"/>
      <c r="CI144" s="233"/>
      <c r="CJ144" s="233"/>
      <c r="CK144" s="233"/>
      <c r="CL144" s="233"/>
      <c r="CM144" s="233"/>
      <c r="CN144" s="233"/>
      <c r="CO144" s="233"/>
      <c r="CP144" s="233"/>
      <c r="CQ144" s="233"/>
      <c r="CR144" s="233"/>
      <c r="CS144" s="233"/>
      <c r="CT144" s="233"/>
      <c r="CU144" s="233"/>
      <c r="CV144" s="233"/>
      <c r="CW144" s="233"/>
      <c r="CX144" s="233"/>
      <c r="CY144" s="233"/>
      <c r="CZ144" s="233"/>
      <c r="DA144" s="233"/>
      <c r="DB144" s="233"/>
      <c r="DC144" s="233"/>
      <c r="DD144" s="233"/>
      <c r="DE144" s="233"/>
      <c r="DF144" s="233"/>
      <c r="DG144" s="233"/>
      <c r="DH144" s="233"/>
      <c r="DI144" s="233"/>
      <c r="DJ144" s="233"/>
      <c r="DK144" s="233"/>
      <c r="DL144" s="233"/>
      <c r="DM144" s="233"/>
      <c r="DN144" s="233"/>
      <c r="DO144" s="233"/>
      <c r="DP144" s="233"/>
      <c r="DQ144" s="233"/>
      <c r="DR144" s="233"/>
      <c r="DS144" s="233"/>
      <c r="DT144" s="233"/>
      <c r="DU144" s="233"/>
      <c r="DV144" s="233"/>
      <c r="DW144" s="233"/>
      <c r="DX144" s="233"/>
      <c r="DY144" s="233"/>
      <c r="DZ144" s="233"/>
      <c r="EA144" s="233"/>
      <c r="EB144" s="233"/>
      <c r="EC144" s="233"/>
      <c r="ED144" s="233"/>
      <c r="EE144" s="233"/>
      <c r="EF144" s="233"/>
      <c r="EG144" s="233"/>
      <c r="EH144" s="233"/>
      <c r="EI144" s="233"/>
      <c r="EJ144" s="233"/>
      <c r="EK144" s="233"/>
      <c r="EL144" s="233"/>
      <c r="EM144" s="233"/>
      <c r="EN144" s="233"/>
      <c r="EO144" s="233"/>
      <c r="EP144" s="233"/>
      <c r="EQ144" s="233"/>
      <c r="ER144" s="233"/>
      <c r="ES144" s="233"/>
      <c r="ET144" s="233"/>
      <c r="EU144" s="233"/>
      <c r="EV144" s="233"/>
      <c r="EW144" s="233"/>
      <c r="EX144" s="233"/>
      <c r="EY144" s="233"/>
      <c r="EZ144" s="233"/>
      <c r="FA144" s="233"/>
      <c r="FB144" s="233"/>
      <c r="FC144" s="233"/>
      <c r="FD144" s="233"/>
      <c r="FE144" s="233"/>
      <c r="FF144" s="233"/>
      <c r="FG144" s="233"/>
      <c r="FH144" s="233"/>
      <c r="FI144" s="233"/>
      <c r="FJ144" s="233"/>
      <c r="FK144" s="233"/>
      <c r="FL144" s="233"/>
      <c r="FM144" s="233"/>
      <c r="FN144" s="233"/>
      <c r="FO144" s="233"/>
      <c r="FP144" s="233"/>
      <c r="FQ144" s="233"/>
      <c r="FR144" s="233"/>
      <c r="FS144" s="233"/>
      <c r="FT144" s="233"/>
      <c r="FU144" s="233"/>
      <c r="FV144" s="233"/>
      <c r="FW144" s="233"/>
      <c r="FX144" s="233"/>
      <c r="FY144" s="233"/>
      <c r="FZ144" s="233"/>
      <c r="GA144" s="233"/>
      <c r="GB144" s="233"/>
      <c r="GC144" s="233"/>
      <c r="GD144" s="233"/>
      <c r="GE144" s="233"/>
      <c r="GF144" s="233"/>
      <c r="GG144" s="233"/>
      <c r="GH144" s="233"/>
      <c r="GI144" s="233"/>
      <c r="GJ144" s="233"/>
      <c r="GK144" s="233"/>
      <c r="GL144" s="233"/>
      <c r="GM144" s="233"/>
      <c r="GN144" s="233"/>
      <c r="GO144" s="233"/>
      <c r="GP144" s="233"/>
      <c r="GQ144" s="233"/>
      <c r="GR144" s="233"/>
      <c r="GS144" s="233"/>
      <c r="GT144" s="233"/>
      <c r="GU144" s="233"/>
      <c r="GV144" s="233"/>
      <c r="GW144" s="233"/>
      <c r="GX144" s="233"/>
      <c r="GY144" s="233"/>
      <c r="GZ144" s="233"/>
      <c r="HA144" s="233"/>
      <c r="HB144" s="233"/>
      <c r="HC144" s="233"/>
      <c r="HD144" s="233"/>
      <c r="HE144" s="233"/>
      <c r="HF144" s="233"/>
      <c r="HG144" s="233"/>
      <c r="HH144" s="233"/>
      <c r="HI144" s="233"/>
      <c r="HJ144" s="233"/>
      <c r="HK144" s="233"/>
      <c r="HL144" s="233"/>
      <c r="HM144" s="233"/>
      <c r="HN144" s="233"/>
      <c r="HO144" s="233"/>
      <c r="HP144" s="233"/>
      <c r="HQ144" s="233"/>
      <c r="HR144" s="233"/>
      <c r="HS144" s="233"/>
      <c r="HT144" s="233"/>
      <c r="HU144" s="233"/>
      <c r="HV144" s="233"/>
      <c r="HW144" s="233"/>
      <c r="HX144" s="233"/>
      <c r="HY144" s="233"/>
      <c r="HZ144" s="233"/>
      <c r="IA144" s="233"/>
      <c r="IB144" s="233"/>
      <c r="IC144" s="233"/>
      <c r="ID144" s="233"/>
      <c r="IE144" s="233"/>
      <c r="IF144" s="233"/>
      <c r="IG144" s="233"/>
      <c r="IH144" s="233"/>
      <c r="II144" s="233"/>
      <c r="IJ144" s="233"/>
      <c r="IK144" s="233"/>
      <c r="IL144" s="233"/>
      <c r="IM144" s="233"/>
      <c r="IN144" s="233"/>
      <c r="IO144" s="233"/>
      <c r="IP144" s="233"/>
      <c r="IQ144" s="233"/>
      <c r="IR144" s="233"/>
      <c r="IS144" s="233"/>
      <c r="IT144" s="233"/>
      <c r="IU144" s="233"/>
      <c r="IV144" s="233"/>
      <c r="IW144" s="233"/>
    </row>
    <row r="145" spans="1:257" s="534" customFormat="1" ht="37.5" customHeight="1">
      <c r="A145" s="558" t="s">
        <v>783</v>
      </c>
      <c r="B145" s="225" t="s">
        <v>777</v>
      </c>
      <c r="C145" s="402" t="s">
        <v>152</v>
      </c>
      <c r="D145" s="221" t="s">
        <v>129</v>
      </c>
      <c r="E145" s="528">
        <v>4500</v>
      </c>
      <c r="F145" s="531">
        <v>5</v>
      </c>
      <c r="G145" s="409">
        <f t="shared" si="5"/>
        <v>22.5</v>
      </c>
      <c r="H145" s="502" t="s">
        <v>884</v>
      </c>
      <c r="I145" s="235" t="s">
        <v>7</v>
      </c>
      <c r="J145" s="407"/>
      <c r="K145" s="532"/>
      <c r="L145" s="233"/>
      <c r="M145" s="233"/>
      <c r="N145" s="233"/>
      <c r="O145" s="233"/>
      <c r="P145" s="233"/>
      <c r="Q145" s="233"/>
      <c r="R145" s="233"/>
      <c r="S145" s="233"/>
      <c r="T145" s="233"/>
      <c r="U145" s="233"/>
      <c r="V145" s="233"/>
      <c r="W145" s="233"/>
      <c r="X145" s="233"/>
      <c r="Y145" s="233"/>
      <c r="Z145" s="233"/>
      <c r="AA145" s="233"/>
      <c r="AB145" s="233"/>
      <c r="AC145" s="233"/>
      <c r="AD145" s="233"/>
      <c r="AE145" s="233"/>
      <c r="AF145" s="233"/>
      <c r="AG145" s="233"/>
      <c r="AH145" s="233"/>
      <c r="AI145" s="233"/>
      <c r="AJ145" s="233"/>
      <c r="AK145" s="233"/>
      <c r="AL145" s="233"/>
      <c r="AM145" s="233"/>
      <c r="AN145" s="233"/>
      <c r="AO145" s="233"/>
      <c r="AP145" s="233"/>
      <c r="AQ145" s="233"/>
      <c r="AR145" s="233"/>
      <c r="AS145" s="233"/>
      <c r="AT145" s="233"/>
      <c r="AU145" s="233"/>
      <c r="AV145" s="233"/>
      <c r="AW145" s="233"/>
      <c r="AX145" s="233"/>
      <c r="AY145" s="233"/>
      <c r="AZ145" s="233"/>
      <c r="BA145" s="233"/>
      <c r="BB145" s="233"/>
      <c r="BC145" s="233"/>
      <c r="BD145" s="233"/>
      <c r="BE145" s="233"/>
      <c r="BF145" s="233"/>
      <c r="BG145" s="233"/>
      <c r="BH145" s="233"/>
      <c r="BI145" s="233"/>
      <c r="BJ145" s="233"/>
      <c r="BK145" s="233"/>
      <c r="BL145" s="233"/>
      <c r="BM145" s="233"/>
      <c r="BN145" s="233"/>
      <c r="BO145" s="233"/>
      <c r="BP145" s="233"/>
      <c r="BQ145" s="233"/>
      <c r="BR145" s="233"/>
      <c r="BS145" s="233"/>
      <c r="BT145" s="233"/>
      <c r="BU145" s="233"/>
      <c r="BV145" s="233"/>
      <c r="BW145" s="233"/>
      <c r="BX145" s="233"/>
      <c r="BY145" s="233"/>
      <c r="BZ145" s="233"/>
      <c r="CA145" s="233"/>
      <c r="CB145" s="233"/>
      <c r="CC145" s="233"/>
      <c r="CD145" s="233"/>
      <c r="CE145" s="233"/>
      <c r="CF145" s="233"/>
      <c r="CG145" s="233"/>
      <c r="CH145" s="233"/>
      <c r="CI145" s="233"/>
      <c r="CJ145" s="233"/>
      <c r="CK145" s="233"/>
      <c r="CL145" s="233"/>
      <c r="CM145" s="233"/>
      <c r="CN145" s="233"/>
      <c r="CO145" s="233"/>
      <c r="CP145" s="233"/>
      <c r="CQ145" s="233"/>
      <c r="CR145" s="233"/>
      <c r="CS145" s="233"/>
      <c r="CT145" s="233"/>
      <c r="CU145" s="233"/>
      <c r="CV145" s="233"/>
      <c r="CW145" s="233"/>
      <c r="CX145" s="233"/>
      <c r="CY145" s="233"/>
      <c r="CZ145" s="233"/>
      <c r="DA145" s="233"/>
      <c r="DB145" s="233"/>
      <c r="DC145" s="233"/>
      <c r="DD145" s="233"/>
      <c r="DE145" s="233"/>
      <c r="DF145" s="233"/>
      <c r="DG145" s="233"/>
      <c r="DH145" s="233"/>
      <c r="DI145" s="233"/>
      <c r="DJ145" s="233"/>
      <c r="DK145" s="233"/>
      <c r="DL145" s="233"/>
      <c r="DM145" s="233"/>
      <c r="DN145" s="233"/>
      <c r="DO145" s="233"/>
      <c r="DP145" s="233"/>
      <c r="DQ145" s="233"/>
      <c r="DR145" s="233"/>
      <c r="DS145" s="233"/>
      <c r="DT145" s="233"/>
      <c r="DU145" s="233"/>
      <c r="DV145" s="233"/>
      <c r="DW145" s="233"/>
      <c r="DX145" s="233"/>
      <c r="DY145" s="233"/>
      <c r="DZ145" s="233"/>
      <c r="EA145" s="233"/>
      <c r="EB145" s="233"/>
      <c r="EC145" s="233"/>
      <c r="ED145" s="233"/>
      <c r="EE145" s="233"/>
      <c r="EF145" s="233"/>
      <c r="EG145" s="233"/>
      <c r="EH145" s="233"/>
      <c r="EI145" s="233"/>
      <c r="EJ145" s="233"/>
      <c r="EK145" s="233"/>
      <c r="EL145" s="233"/>
      <c r="EM145" s="233"/>
      <c r="EN145" s="233"/>
      <c r="EO145" s="233"/>
      <c r="EP145" s="233"/>
      <c r="EQ145" s="233"/>
      <c r="ER145" s="233"/>
      <c r="ES145" s="233"/>
      <c r="ET145" s="233"/>
      <c r="EU145" s="233"/>
      <c r="EV145" s="233"/>
      <c r="EW145" s="233"/>
      <c r="EX145" s="233"/>
      <c r="EY145" s="233"/>
      <c r="EZ145" s="233"/>
      <c r="FA145" s="233"/>
      <c r="FB145" s="233"/>
      <c r="FC145" s="233"/>
      <c r="FD145" s="233"/>
      <c r="FE145" s="233"/>
      <c r="FF145" s="233"/>
      <c r="FG145" s="233"/>
      <c r="FH145" s="233"/>
      <c r="FI145" s="233"/>
      <c r="FJ145" s="233"/>
      <c r="FK145" s="233"/>
      <c r="FL145" s="233"/>
      <c r="FM145" s="233"/>
      <c r="FN145" s="233"/>
      <c r="FO145" s="233"/>
      <c r="FP145" s="233"/>
      <c r="FQ145" s="233"/>
      <c r="FR145" s="233"/>
      <c r="FS145" s="233"/>
      <c r="FT145" s="233"/>
      <c r="FU145" s="233"/>
      <c r="FV145" s="233"/>
      <c r="FW145" s="233"/>
      <c r="FX145" s="233"/>
      <c r="FY145" s="233"/>
      <c r="FZ145" s="233"/>
      <c r="GA145" s="233"/>
      <c r="GB145" s="233"/>
      <c r="GC145" s="233"/>
      <c r="GD145" s="233"/>
      <c r="GE145" s="233"/>
      <c r="GF145" s="233"/>
      <c r="GG145" s="233"/>
      <c r="GH145" s="233"/>
      <c r="GI145" s="233"/>
      <c r="GJ145" s="233"/>
      <c r="GK145" s="233"/>
      <c r="GL145" s="233"/>
      <c r="GM145" s="233"/>
      <c r="GN145" s="233"/>
      <c r="GO145" s="233"/>
      <c r="GP145" s="233"/>
      <c r="GQ145" s="233"/>
      <c r="GR145" s="233"/>
      <c r="GS145" s="233"/>
      <c r="GT145" s="233"/>
      <c r="GU145" s="233"/>
      <c r="GV145" s="233"/>
      <c r="GW145" s="233"/>
      <c r="GX145" s="233"/>
      <c r="GY145" s="233"/>
      <c r="GZ145" s="233"/>
      <c r="HA145" s="233"/>
      <c r="HB145" s="233"/>
      <c r="HC145" s="233"/>
      <c r="HD145" s="233"/>
      <c r="HE145" s="233"/>
      <c r="HF145" s="233"/>
      <c r="HG145" s="233"/>
      <c r="HH145" s="233"/>
      <c r="HI145" s="233"/>
      <c r="HJ145" s="233"/>
      <c r="HK145" s="233"/>
      <c r="HL145" s="233"/>
      <c r="HM145" s="233"/>
      <c r="HN145" s="233"/>
      <c r="HO145" s="233"/>
      <c r="HP145" s="233"/>
      <c r="HQ145" s="233"/>
      <c r="HR145" s="233"/>
      <c r="HS145" s="233"/>
      <c r="HT145" s="233"/>
      <c r="HU145" s="233"/>
      <c r="HV145" s="233"/>
      <c r="HW145" s="233"/>
      <c r="HX145" s="233"/>
      <c r="HY145" s="233"/>
      <c r="HZ145" s="233"/>
      <c r="IA145" s="233"/>
      <c r="IB145" s="233"/>
      <c r="IC145" s="233"/>
      <c r="ID145" s="233"/>
      <c r="IE145" s="233"/>
      <c r="IF145" s="233"/>
      <c r="IG145" s="233"/>
      <c r="IH145" s="233"/>
      <c r="II145" s="233"/>
      <c r="IJ145" s="233"/>
      <c r="IK145" s="233"/>
      <c r="IL145" s="233"/>
      <c r="IM145" s="233"/>
      <c r="IN145" s="233"/>
      <c r="IO145" s="233"/>
      <c r="IP145" s="233"/>
      <c r="IQ145" s="233"/>
      <c r="IR145" s="233"/>
      <c r="IS145" s="233"/>
      <c r="IT145" s="233"/>
      <c r="IU145" s="233"/>
      <c r="IV145" s="233"/>
      <c r="IW145" s="233"/>
    </row>
    <row r="146" spans="1:257" s="534" customFormat="1" ht="37.5" customHeight="1">
      <c r="A146" s="558" t="s">
        <v>784</v>
      </c>
      <c r="B146" s="225" t="s">
        <v>777</v>
      </c>
      <c r="C146" s="402" t="s">
        <v>152</v>
      </c>
      <c r="D146" s="221" t="s">
        <v>129</v>
      </c>
      <c r="E146" s="528">
        <v>3500</v>
      </c>
      <c r="F146" s="531">
        <v>10</v>
      </c>
      <c r="G146" s="409">
        <f t="shared" si="5"/>
        <v>35</v>
      </c>
      <c r="H146" s="502" t="s">
        <v>884</v>
      </c>
      <c r="I146" s="235" t="s">
        <v>7</v>
      </c>
      <c r="J146" s="407"/>
      <c r="K146" s="532"/>
      <c r="L146" s="233"/>
      <c r="M146" s="233"/>
      <c r="N146" s="233"/>
      <c r="O146" s="233"/>
      <c r="P146" s="233"/>
      <c r="Q146" s="233"/>
      <c r="R146" s="233"/>
      <c r="S146" s="233"/>
      <c r="T146" s="233"/>
      <c r="U146" s="233"/>
      <c r="V146" s="233"/>
      <c r="W146" s="233"/>
      <c r="X146" s="233"/>
      <c r="Y146" s="233"/>
      <c r="Z146" s="233"/>
      <c r="AA146" s="233"/>
      <c r="AB146" s="233"/>
      <c r="AC146" s="233"/>
      <c r="AD146" s="233"/>
      <c r="AE146" s="233"/>
      <c r="AF146" s="233"/>
      <c r="AG146" s="233"/>
      <c r="AH146" s="233"/>
      <c r="AI146" s="233"/>
      <c r="AJ146" s="233"/>
      <c r="AK146" s="233"/>
      <c r="AL146" s="233"/>
      <c r="AM146" s="233"/>
      <c r="AN146" s="233"/>
      <c r="AO146" s="233"/>
      <c r="AP146" s="233"/>
      <c r="AQ146" s="233"/>
      <c r="AR146" s="233"/>
      <c r="AS146" s="233"/>
      <c r="AT146" s="233"/>
      <c r="AU146" s="233"/>
      <c r="AV146" s="233"/>
      <c r="AW146" s="233"/>
      <c r="AX146" s="233"/>
      <c r="AY146" s="233"/>
      <c r="AZ146" s="233"/>
      <c r="BA146" s="233"/>
      <c r="BB146" s="233"/>
      <c r="BC146" s="233"/>
      <c r="BD146" s="233"/>
      <c r="BE146" s="233"/>
      <c r="BF146" s="233"/>
      <c r="BG146" s="233"/>
      <c r="BH146" s="233"/>
      <c r="BI146" s="233"/>
      <c r="BJ146" s="233"/>
      <c r="BK146" s="233"/>
      <c r="BL146" s="233"/>
      <c r="BM146" s="233"/>
      <c r="BN146" s="233"/>
      <c r="BO146" s="233"/>
      <c r="BP146" s="233"/>
      <c r="BQ146" s="233"/>
      <c r="BR146" s="233"/>
      <c r="BS146" s="233"/>
      <c r="BT146" s="233"/>
      <c r="BU146" s="233"/>
      <c r="BV146" s="233"/>
      <c r="BW146" s="233"/>
      <c r="BX146" s="233"/>
      <c r="BY146" s="233"/>
      <c r="BZ146" s="233"/>
      <c r="CA146" s="233"/>
      <c r="CB146" s="233"/>
      <c r="CC146" s="233"/>
      <c r="CD146" s="233"/>
      <c r="CE146" s="233"/>
      <c r="CF146" s="233"/>
      <c r="CG146" s="233"/>
      <c r="CH146" s="233"/>
      <c r="CI146" s="233"/>
      <c r="CJ146" s="233"/>
      <c r="CK146" s="233"/>
      <c r="CL146" s="233"/>
      <c r="CM146" s="233"/>
      <c r="CN146" s="233"/>
      <c r="CO146" s="233"/>
      <c r="CP146" s="233"/>
      <c r="CQ146" s="233"/>
      <c r="CR146" s="233"/>
      <c r="CS146" s="233"/>
      <c r="CT146" s="233"/>
      <c r="CU146" s="233"/>
      <c r="CV146" s="233"/>
      <c r="CW146" s="233"/>
      <c r="CX146" s="233"/>
      <c r="CY146" s="233"/>
      <c r="CZ146" s="233"/>
      <c r="DA146" s="233"/>
      <c r="DB146" s="233"/>
      <c r="DC146" s="233"/>
      <c r="DD146" s="233"/>
      <c r="DE146" s="233"/>
      <c r="DF146" s="233"/>
      <c r="DG146" s="233"/>
      <c r="DH146" s="233"/>
      <c r="DI146" s="233"/>
      <c r="DJ146" s="233"/>
      <c r="DK146" s="233"/>
      <c r="DL146" s="233"/>
      <c r="DM146" s="233"/>
      <c r="DN146" s="233"/>
      <c r="DO146" s="233"/>
      <c r="DP146" s="233"/>
      <c r="DQ146" s="233"/>
      <c r="DR146" s="233"/>
      <c r="DS146" s="233"/>
      <c r="DT146" s="233"/>
      <c r="DU146" s="233"/>
      <c r="DV146" s="233"/>
      <c r="DW146" s="233"/>
      <c r="DX146" s="233"/>
      <c r="DY146" s="233"/>
      <c r="DZ146" s="233"/>
      <c r="EA146" s="233"/>
      <c r="EB146" s="233"/>
      <c r="EC146" s="233"/>
      <c r="ED146" s="233"/>
      <c r="EE146" s="233"/>
      <c r="EF146" s="233"/>
      <c r="EG146" s="233"/>
      <c r="EH146" s="233"/>
      <c r="EI146" s="233"/>
      <c r="EJ146" s="233"/>
      <c r="EK146" s="233"/>
      <c r="EL146" s="233"/>
      <c r="EM146" s="233"/>
      <c r="EN146" s="233"/>
      <c r="EO146" s="233"/>
      <c r="EP146" s="233"/>
      <c r="EQ146" s="233"/>
      <c r="ER146" s="233"/>
      <c r="ES146" s="233"/>
      <c r="ET146" s="233"/>
      <c r="EU146" s="233"/>
      <c r="EV146" s="233"/>
      <c r="EW146" s="233"/>
      <c r="EX146" s="233"/>
      <c r="EY146" s="233"/>
      <c r="EZ146" s="233"/>
      <c r="FA146" s="233"/>
      <c r="FB146" s="233"/>
      <c r="FC146" s="233"/>
      <c r="FD146" s="233"/>
      <c r="FE146" s="233"/>
      <c r="FF146" s="233"/>
      <c r="FG146" s="233"/>
      <c r="FH146" s="233"/>
      <c r="FI146" s="233"/>
      <c r="FJ146" s="233"/>
      <c r="FK146" s="233"/>
      <c r="FL146" s="233"/>
      <c r="FM146" s="233"/>
      <c r="FN146" s="233"/>
      <c r="FO146" s="233"/>
      <c r="FP146" s="233"/>
      <c r="FQ146" s="233"/>
      <c r="FR146" s="233"/>
      <c r="FS146" s="233"/>
      <c r="FT146" s="233"/>
      <c r="FU146" s="233"/>
      <c r="FV146" s="233"/>
      <c r="FW146" s="233"/>
      <c r="FX146" s="233"/>
      <c r="FY146" s="233"/>
      <c r="FZ146" s="233"/>
      <c r="GA146" s="233"/>
      <c r="GB146" s="233"/>
      <c r="GC146" s="233"/>
      <c r="GD146" s="233"/>
      <c r="GE146" s="233"/>
      <c r="GF146" s="233"/>
      <c r="GG146" s="233"/>
      <c r="GH146" s="233"/>
      <c r="GI146" s="233"/>
      <c r="GJ146" s="233"/>
      <c r="GK146" s="233"/>
      <c r="GL146" s="233"/>
      <c r="GM146" s="233"/>
      <c r="GN146" s="233"/>
      <c r="GO146" s="233"/>
      <c r="GP146" s="233"/>
      <c r="GQ146" s="233"/>
      <c r="GR146" s="233"/>
      <c r="GS146" s="233"/>
      <c r="GT146" s="233"/>
      <c r="GU146" s="233"/>
      <c r="GV146" s="233"/>
      <c r="GW146" s="233"/>
      <c r="GX146" s="233"/>
      <c r="GY146" s="233"/>
      <c r="GZ146" s="233"/>
      <c r="HA146" s="233"/>
      <c r="HB146" s="233"/>
      <c r="HC146" s="233"/>
      <c r="HD146" s="233"/>
      <c r="HE146" s="233"/>
      <c r="HF146" s="233"/>
      <c r="HG146" s="233"/>
      <c r="HH146" s="233"/>
      <c r="HI146" s="233"/>
      <c r="HJ146" s="233"/>
      <c r="HK146" s="233"/>
      <c r="HL146" s="233"/>
      <c r="HM146" s="233"/>
      <c r="HN146" s="233"/>
      <c r="HO146" s="233"/>
      <c r="HP146" s="233"/>
      <c r="HQ146" s="233"/>
      <c r="HR146" s="233"/>
      <c r="HS146" s="233"/>
      <c r="HT146" s="233"/>
      <c r="HU146" s="233"/>
      <c r="HV146" s="233"/>
      <c r="HW146" s="233"/>
      <c r="HX146" s="233"/>
      <c r="HY146" s="233"/>
      <c r="HZ146" s="233"/>
      <c r="IA146" s="233"/>
      <c r="IB146" s="233"/>
      <c r="IC146" s="233"/>
      <c r="ID146" s="233"/>
      <c r="IE146" s="233"/>
      <c r="IF146" s="233"/>
      <c r="IG146" s="233"/>
      <c r="IH146" s="233"/>
      <c r="II146" s="233"/>
      <c r="IJ146" s="233"/>
      <c r="IK146" s="233"/>
      <c r="IL146" s="233"/>
      <c r="IM146" s="233"/>
      <c r="IN146" s="233"/>
      <c r="IO146" s="233"/>
      <c r="IP146" s="233"/>
      <c r="IQ146" s="233"/>
      <c r="IR146" s="233"/>
      <c r="IS146" s="233"/>
      <c r="IT146" s="233"/>
      <c r="IU146" s="233"/>
      <c r="IV146" s="233"/>
      <c r="IW146" s="233"/>
    </row>
    <row r="147" spans="1:257" s="534" customFormat="1" ht="37.5" customHeight="1">
      <c r="A147" s="558" t="s">
        <v>785</v>
      </c>
      <c r="B147" s="225" t="s">
        <v>777</v>
      </c>
      <c r="C147" s="402" t="s">
        <v>152</v>
      </c>
      <c r="D147" s="221" t="s">
        <v>129</v>
      </c>
      <c r="E147" s="528">
        <v>3500</v>
      </c>
      <c r="F147" s="531">
        <v>10</v>
      </c>
      <c r="G147" s="409">
        <f t="shared" si="5"/>
        <v>35</v>
      </c>
      <c r="H147" s="502" t="s">
        <v>884</v>
      </c>
      <c r="I147" s="235" t="s">
        <v>7</v>
      </c>
      <c r="J147" s="407"/>
      <c r="K147" s="532"/>
      <c r="L147" s="233"/>
      <c r="M147" s="233"/>
      <c r="N147" s="233"/>
      <c r="O147" s="233"/>
      <c r="P147" s="233"/>
      <c r="Q147" s="233"/>
      <c r="R147" s="233"/>
      <c r="S147" s="233"/>
      <c r="T147" s="233"/>
      <c r="U147" s="233"/>
      <c r="V147" s="233"/>
      <c r="W147" s="233"/>
      <c r="X147" s="233"/>
      <c r="Y147" s="233"/>
      <c r="Z147" s="233"/>
      <c r="AA147" s="233"/>
      <c r="AB147" s="233"/>
      <c r="AC147" s="233"/>
      <c r="AD147" s="233"/>
      <c r="AE147" s="233"/>
      <c r="AF147" s="233"/>
      <c r="AG147" s="233"/>
      <c r="AH147" s="233"/>
      <c r="AI147" s="233"/>
      <c r="AJ147" s="233"/>
      <c r="AK147" s="233"/>
      <c r="AL147" s="233"/>
      <c r="AM147" s="233"/>
      <c r="AN147" s="233"/>
      <c r="AO147" s="233"/>
      <c r="AP147" s="233"/>
      <c r="AQ147" s="233"/>
      <c r="AR147" s="233"/>
      <c r="AS147" s="233"/>
      <c r="AT147" s="233"/>
      <c r="AU147" s="233"/>
      <c r="AV147" s="233"/>
      <c r="AW147" s="233"/>
      <c r="AX147" s="233"/>
      <c r="AY147" s="233"/>
      <c r="AZ147" s="233"/>
      <c r="BA147" s="233"/>
      <c r="BB147" s="233"/>
      <c r="BC147" s="233"/>
      <c r="BD147" s="233"/>
      <c r="BE147" s="233"/>
      <c r="BF147" s="233"/>
      <c r="BG147" s="233"/>
      <c r="BH147" s="233"/>
      <c r="BI147" s="233"/>
      <c r="BJ147" s="233"/>
      <c r="BK147" s="233"/>
      <c r="BL147" s="233"/>
      <c r="BM147" s="233"/>
      <c r="BN147" s="233"/>
      <c r="BO147" s="233"/>
      <c r="BP147" s="233"/>
      <c r="BQ147" s="233"/>
      <c r="BR147" s="233"/>
      <c r="BS147" s="233"/>
      <c r="BT147" s="233"/>
      <c r="BU147" s="233"/>
      <c r="BV147" s="233"/>
      <c r="BW147" s="233"/>
      <c r="BX147" s="233"/>
      <c r="BY147" s="233"/>
      <c r="BZ147" s="233"/>
      <c r="CA147" s="233"/>
      <c r="CB147" s="233"/>
      <c r="CC147" s="233"/>
      <c r="CD147" s="233"/>
      <c r="CE147" s="233"/>
      <c r="CF147" s="233"/>
      <c r="CG147" s="233"/>
      <c r="CH147" s="233"/>
      <c r="CI147" s="233"/>
      <c r="CJ147" s="233"/>
      <c r="CK147" s="233"/>
      <c r="CL147" s="233"/>
      <c r="CM147" s="233"/>
      <c r="CN147" s="233"/>
      <c r="CO147" s="233"/>
      <c r="CP147" s="233"/>
      <c r="CQ147" s="233"/>
      <c r="CR147" s="233"/>
      <c r="CS147" s="233"/>
      <c r="CT147" s="233"/>
      <c r="CU147" s="233"/>
      <c r="CV147" s="233"/>
      <c r="CW147" s="233"/>
      <c r="CX147" s="233"/>
      <c r="CY147" s="233"/>
      <c r="CZ147" s="233"/>
      <c r="DA147" s="233"/>
      <c r="DB147" s="233"/>
      <c r="DC147" s="233"/>
      <c r="DD147" s="233"/>
      <c r="DE147" s="233"/>
      <c r="DF147" s="233"/>
      <c r="DG147" s="233"/>
      <c r="DH147" s="233"/>
      <c r="DI147" s="233"/>
      <c r="DJ147" s="233"/>
      <c r="DK147" s="233"/>
      <c r="DL147" s="233"/>
      <c r="DM147" s="233"/>
      <c r="DN147" s="233"/>
      <c r="DO147" s="233"/>
      <c r="DP147" s="233"/>
      <c r="DQ147" s="233"/>
      <c r="DR147" s="233"/>
      <c r="DS147" s="233"/>
      <c r="DT147" s="233"/>
      <c r="DU147" s="233"/>
      <c r="DV147" s="233"/>
      <c r="DW147" s="233"/>
      <c r="DX147" s="233"/>
      <c r="DY147" s="233"/>
      <c r="DZ147" s="233"/>
      <c r="EA147" s="233"/>
      <c r="EB147" s="233"/>
      <c r="EC147" s="233"/>
      <c r="ED147" s="233"/>
      <c r="EE147" s="233"/>
      <c r="EF147" s="233"/>
      <c r="EG147" s="233"/>
      <c r="EH147" s="233"/>
      <c r="EI147" s="233"/>
      <c r="EJ147" s="233"/>
      <c r="EK147" s="233"/>
      <c r="EL147" s="233"/>
      <c r="EM147" s="233"/>
      <c r="EN147" s="233"/>
      <c r="EO147" s="233"/>
      <c r="EP147" s="233"/>
      <c r="EQ147" s="233"/>
      <c r="ER147" s="233"/>
      <c r="ES147" s="233"/>
      <c r="ET147" s="233"/>
      <c r="EU147" s="233"/>
      <c r="EV147" s="233"/>
      <c r="EW147" s="233"/>
      <c r="EX147" s="233"/>
      <c r="EY147" s="233"/>
      <c r="EZ147" s="233"/>
      <c r="FA147" s="233"/>
      <c r="FB147" s="233"/>
      <c r="FC147" s="233"/>
      <c r="FD147" s="233"/>
      <c r="FE147" s="233"/>
      <c r="FF147" s="233"/>
      <c r="FG147" s="233"/>
      <c r="FH147" s="233"/>
      <c r="FI147" s="233"/>
      <c r="FJ147" s="233"/>
      <c r="FK147" s="233"/>
      <c r="FL147" s="233"/>
      <c r="FM147" s="233"/>
      <c r="FN147" s="233"/>
      <c r="FO147" s="233"/>
      <c r="FP147" s="233"/>
      <c r="FQ147" s="233"/>
      <c r="FR147" s="233"/>
      <c r="FS147" s="233"/>
      <c r="FT147" s="233"/>
      <c r="FU147" s="233"/>
      <c r="FV147" s="233"/>
      <c r="FW147" s="233"/>
      <c r="FX147" s="233"/>
      <c r="FY147" s="233"/>
      <c r="FZ147" s="233"/>
      <c r="GA147" s="233"/>
      <c r="GB147" s="233"/>
      <c r="GC147" s="233"/>
      <c r="GD147" s="233"/>
      <c r="GE147" s="233"/>
      <c r="GF147" s="233"/>
      <c r="GG147" s="233"/>
      <c r="GH147" s="233"/>
      <c r="GI147" s="233"/>
      <c r="GJ147" s="233"/>
      <c r="GK147" s="233"/>
      <c r="GL147" s="233"/>
      <c r="GM147" s="233"/>
      <c r="GN147" s="233"/>
      <c r="GO147" s="233"/>
      <c r="GP147" s="233"/>
      <c r="GQ147" s="233"/>
      <c r="GR147" s="233"/>
      <c r="GS147" s="233"/>
      <c r="GT147" s="233"/>
      <c r="GU147" s="233"/>
      <c r="GV147" s="233"/>
      <c r="GW147" s="233"/>
      <c r="GX147" s="233"/>
      <c r="GY147" s="233"/>
      <c r="GZ147" s="233"/>
      <c r="HA147" s="233"/>
      <c r="HB147" s="233"/>
      <c r="HC147" s="233"/>
      <c r="HD147" s="233"/>
      <c r="HE147" s="233"/>
      <c r="HF147" s="233"/>
      <c r="HG147" s="233"/>
      <c r="HH147" s="233"/>
      <c r="HI147" s="233"/>
      <c r="HJ147" s="233"/>
      <c r="HK147" s="233"/>
      <c r="HL147" s="233"/>
      <c r="HM147" s="233"/>
      <c r="HN147" s="233"/>
      <c r="HO147" s="233"/>
      <c r="HP147" s="233"/>
      <c r="HQ147" s="233"/>
      <c r="HR147" s="233"/>
      <c r="HS147" s="233"/>
      <c r="HT147" s="233"/>
      <c r="HU147" s="233"/>
      <c r="HV147" s="233"/>
      <c r="HW147" s="233"/>
      <c r="HX147" s="233"/>
      <c r="HY147" s="233"/>
      <c r="HZ147" s="233"/>
      <c r="IA147" s="233"/>
      <c r="IB147" s="233"/>
      <c r="IC147" s="233"/>
      <c r="ID147" s="233"/>
      <c r="IE147" s="233"/>
      <c r="IF147" s="233"/>
      <c r="IG147" s="233"/>
      <c r="IH147" s="233"/>
      <c r="II147" s="233"/>
      <c r="IJ147" s="233"/>
      <c r="IK147" s="233"/>
      <c r="IL147" s="233"/>
      <c r="IM147" s="233"/>
      <c r="IN147" s="233"/>
      <c r="IO147" s="233"/>
      <c r="IP147" s="233"/>
      <c r="IQ147" s="233"/>
      <c r="IR147" s="233"/>
      <c r="IS147" s="233"/>
      <c r="IT147" s="233"/>
      <c r="IU147" s="233"/>
      <c r="IV147" s="233"/>
      <c r="IW147" s="233"/>
    </row>
    <row r="148" spans="1:257" s="534" customFormat="1" ht="37.5" customHeight="1">
      <c r="A148" s="558" t="s">
        <v>786</v>
      </c>
      <c r="B148" s="225" t="s">
        <v>777</v>
      </c>
      <c r="C148" s="402" t="s">
        <v>152</v>
      </c>
      <c r="D148" s="221" t="s">
        <v>129</v>
      </c>
      <c r="E148" s="528">
        <v>3500</v>
      </c>
      <c r="F148" s="531">
        <v>5</v>
      </c>
      <c r="G148" s="409">
        <f t="shared" si="5"/>
        <v>17.5</v>
      </c>
      <c r="H148" s="502" t="s">
        <v>884</v>
      </c>
      <c r="I148" s="235" t="s">
        <v>7</v>
      </c>
      <c r="J148" s="407"/>
      <c r="K148" s="532"/>
      <c r="L148" s="233"/>
      <c r="M148" s="233"/>
      <c r="N148" s="233"/>
      <c r="O148" s="233"/>
      <c r="P148" s="233"/>
      <c r="Q148" s="233"/>
      <c r="R148" s="233"/>
      <c r="S148" s="233"/>
      <c r="T148" s="233"/>
      <c r="U148" s="233"/>
      <c r="V148" s="233"/>
      <c r="W148" s="233"/>
      <c r="X148" s="233"/>
      <c r="Y148" s="233"/>
      <c r="Z148" s="233"/>
      <c r="AA148" s="233"/>
      <c r="AB148" s="233"/>
      <c r="AC148" s="233"/>
      <c r="AD148" s="233"/>
      <c r="AE148" s="233"/>
      <c r="AF148" s="233"/>
      <c r="AG148" s="233"/>
      <c r="AH148" s="233"/>
      <c r="AI148" s="233"/>
      <c r="AJ148" s="233"/>
      <c r="AK148" s="233"/>
      <c r="AL148" s="233"/>
      <c r="AM148" s="233"/>
      <c r="AN148" s="233"/>
      <c r="AO148" s="233"/>
      <c r="AP148" s="233"/>
      <c r="AQ148" s="233"/>
      <c r="AR148" s="233"/>
      <c r="AS148" s="233"/>
      <c r="AT148" s="233"/>
      <c r="AU148" s="233"/>
      <c r="AV148" s="233"/>
      <c r="AW148" s="233"/>
      <c r="AX148" s="233"/>
      <c r="AY148" s="233"/>
      <c r="AZ148" s="233"/>
      <c r="BA148" s="233"/>
      <c r="BB148" s="233"/>
      <c r="BC148" s="233"/>
      <c r="BD148" s="233"/>
      <c r="BE148" s="233"/>
      <c r="BF148" s="233"/>
      <c r="BG148" s="233"/>
      <c r="BH148" s="233"/>
      <c r="BI148" s="233"/>
      <c r="BJ148" s="233"/>
      <c r="BK148" s="233"/>
      <c r="BL148" s="233"/>
      <c r="BM148" s="233"/>
      <c r="BN148" s="233"/>
      <c r="BO148" s="233"/>
      <c r="BP148" s="233"/>
      <c r="BQ148" s="233"/>
      <c r="BR148" s="233"/>
      <c r="BS148" s="233"/>
      <c r="BT148" s="233"/>
      <c r="BU148" s="233"/>
      <c r="BV148" s="233"/>
      <c r="BW148" s="233"/>
      <c r="BX148" s="233"/>
      <c r="BY148" s="233"/>
      <c r="BZ148" s="233"/>
      <c r="CA148" s="233"/>
      <c r="CB148" s="233"/>
      <c r="CC148" s="233"/>
      <c r="CD148" s="233"/>
      <c r="CE148" s="233"/>
      <c r="CF148" s="233"/>
      <c r="CG148" s="233"/>
      <c r="CH148" s="233"/>
      <c r="CI148" s="233"/>
      <c r="CJ148" s="233"/>
      <c r="CK148" s="233"/>
      <c r="CL148" s="233"/>
      <c r="CM148" s="233"/>
      <c r="CN148" s="233"/>
      <c r="CO148" s="233"/>
      <c r="CP148" s="233"/>
      <c r="CQ148" s="233"/>
      <c r="CR148" s="233"/>
      <c r="CS148" s="233"/>
      <c r="CT148" s="233"/>
      <c r="CU148" s="233"/>
      <c r="CV148" s="233"/>
      <c r="CW148" s="233"/>
      <c r="CX148" s="233"/>
      <c r="CY148" s="233"/>
      <c r="CZ148" s="233"/>
      <c r="DA148" s="233"/>
      <c r="DB148" s="233"/>
      <c r="DC148" s="233"/>
      <c r="DD148" s="233"/>
      <c r="DE148" s="233"/>
      <c r="DF148" s="233"/>
      <c r="DG148" s="233"/>
      <c r="DH148" s="233"/>
      <c r="DI148" s="233"/>
      <c r="DJ148" s="233"/>
      <c r="DK148" s="233"/>
      <c r="DL148" s="233"/>
      <c r="DM148" s="233"/>
      <c r="DN148" s="233"/>
      <c r="DO148" s="233"/>
      <c r="DP148" s="233"/>
      <c r="DQ148" s="233"/>
      <c r="DR148" s="233"/>
      <c r="DS148" s="233"/>
      <c r="DT148" s="233"/>
      <c r="DU148" s="233"/>
      <c r="DV148" s="233"/>
      <c r="DW148" s="233"/>
      <c r="DX148" s="233"/>
      <c r="DY148" s="233"/>
      <c r="DZ148" s="233"/>
      <c r="EA148" s="233"/>
      <c r="EB148" s="233"/>
      <c r="EC148" s="233"/>
      <c r="ED148" s="233"/>
      <c r="EE148" s="233"/>
      <c r="EF148" s="233"/>
      <c r="EG148" s="233"/>
      <c r="EH148" s="233"/>
      <c r="EI148" s="233"/>
      <c r="EJ148" s="233"/>
      <c r="EK148" s="233"/>
      <c r="EL148" s="233"/>
      <c r="EM148" s="233"/>
      <c r="EN148" s="233"/>
      <c r="EO148" s="233"/>
      <c r="EP148" s="233"/>
      <c r="EQ148" s="233"/>
      <c r="ER148" s="233"/>
      <c r="ES148" s="233"/>
      <c r="ET148" s="233"/>
      <c r="EU148" s="233"/>
      <c r="EV148" s="233"/>
      <c r="EW148" s="233"/>
      <c r="EX148" s="233"/>
      <c r="EY148" s="233"/>
      <c r="EZ148" s="233"/>
      <c r="FA148" s="233"/>
      <c r="FB148" s="233"/>
      <c r="FC148" s="233"/>
      <c r="FD148" s="233"/>
      <c r="FE148" s="233"/>
      <c r="FF148" s="233"/>
      <c r="FG148" s="233"/>
      <c r="FH148" s="233"/>
      <c r="FI148" s="233"/>
      <c r="FJ148" s="233"/>
      <c r="FK148" s="233"/>
      <c r="FL148" s="233"/>
      <c r="FM148" s="233"/>
      <c r="FN148" s="233"/>
      <c r="FO148" s="233"/>
      <c r="FP148" s="233"/>
      <c r="FQ148" s="233"/>
      <c r="FR148" s="233"/>
      <c r="FS148" s="233"/>
      <c r="FT148" s="233"/>
      <c r="FU148" s="233"/>
      <c r="FV148" s="233"/>
      <c r="FW148" s="233"/>
      <c r="FX148" s="233"/>
      <c r="FY148" s="233"/>
      <c r="FZ148" s="233"/>
      <c r="GA148" s="233"/>
      <c r="GB148" s="233"/>
      <c r="GC148" s="233"/>
      <c r="GD148" s="233"/>
      <c r="GE148" s="233"/>
      <c r="GF148" s="233"/>
      <c r="GG148" s="233"/>
      <c r="GH148" s="233"/>
      <c r="GI148" s="233"/>
      <c r="GJ148" s="233"/>
      <c r="GK148" s="233"/>
      <c r="GL148" s="233"/>
      <c r="GM148" s="233"/>
      <c r="GN148" s="233"/>
      <c r="GO148" s="233"/>
      <c r="GP148" s="233"/>
      <c r="GQ148" s="233"/>
      <c r="GR148" s="233"/>
      <c r="GS148" s="233"/>
      <c r="GT148" s="233"/>
      <c r="GU148" s="233"/>
      <c r="GV148" s="233"/>
      <c r="GW148" s="233"/>
      <c r="GX148" s="233"/>
      <c r="GY148" s="233"/>
      <c r="GZ148" s="233"/>
      <c r="HA148" s="233"/>
      <c r="HB148" s="233"/>
      <c r="HC148" s="233"/>
      <c r="HD148" s="233"/>
      <c r="HE148" s="233"/>
      <c r="HF148" s="233"/>
      <c r="HG148" s="233"/>
      <c r="HH148" s="233"/>
      <c r="HI148" s="233"/>
      <c r="HJ148" s="233"/>
      <c r="HK148" s="233"/>
      <c r="HL148" s="233"/>
      <c r="HM148" s="233"/>
      <c r="HN148" s="233"/>
      <c r="HO148" s="233"/>
      <c r="HP148" s="233"/>
      <c r="HQ148" s="233"/>
      <c r="HR148" s="233"/>
      <c r="HS148" s="233"/>
      <c r="HT148" s="233"/>
      <c r="HU148" s="233"/>
      <c r="HV148" s="233"/>
      <c r="HW148" s="233"/>
      <c r="HX148" s="233"/>
      <c r="HY148" s="233"/>
      <c r="HZ148" s="233"/>
      <c r="IA148" s="233"/>
      <c r="IB148" s="233"/>
      <c r="IC148" s="233"/>
      <c r="ID148" s="233"/>
      <c r="IE148" s="233"/>
      <c r="IF148" s="233"/>
      <c r="IG148" s="233"/>
      <c r="IH148" s="233"/>
      <c r="II148" s="233"/>
      <c r="IJ148" s="233"/>
      <c r="IK148" s="233"/>
      <c r="IL148" s="233"/>
      <c r="IM148" s="233"/>
      <c r="IN148" s="233"/>
      <c r="IO148" s="233"/>
      <c r="IP148" s="233"/>
      <c r="IQ148" s="233"/>
      <c r="IR148" s="233"/>
      <c r="IS148" s="233"/>
      <c r="IT148" s="233"/>
      <c r="IU148" s="233"/>
      <c r="IV148" s="233"/>
      <c r="IW148" s="233"/>
    </row>
    <row r="149" spans="1:257" s="534" customFormat="1" ht="37.5" customHeight="1">
      <c r="A149" s="558" t="s">
        <v>787</v>
      </c>
      <c r="B149" s="225" t="s">
        <v>777</v>
      </c>
      <c r="C149" s="402" t="s">
        <v>152</v>
      </c>
      <c r="D149" s="221" t="s">
        <v>129</v>
      </c>
      <c r="E149" s="528">
        <v>3500</v>
      </c>
      <c r="F149" s="531">
        <v>10</v>
      </c>
      <c r="G149" s="409">
        <f t="shared" si="5"/>
        <v>35</v>
      </c>
      <c r="H149" s="502" t="s">
        <v>884</v>
      </c>
      <c r="I149" s="235" t="s">
        <v>7</v>
      </c>
      <c r="J149" s="407"/>
      <c r="K149" s="532"/>
      <c r="L149" s="233"/>
      <c r="M149" s="233"/>
      <c r="N149" s="233"/>
      <c r="O149" s="233"/>
      <c r="P149" s="233"/>
      <c r="Q149" s="233"/>
      <c r="R149" s="233"/>
      <c r="S149" s="233"/>
      <c r="T149" s="233"/>
      <c r="U149" s="233"/>
      <c r="V149" s="233"/>
      <c r="W149" s="233"/>
      <c r="X149" s="233"/>
      <c r="Y149" s="233"/>
      <c r="Z149" s="233"/>
      <c r="AA149" s="233"/>
      <c r="AB149" s="233"/>
      <c r="AC149" s="233"/>
      <c r="AD149" s="233"/>
      <c r="AE149" s="233"/>
      <c r="AF149" s="233"/>
      <c r="AG149" s="233"/>
      <c r="AH149" s="233"/>
      <c r="AI149" s="233"/>
      <c r="AJ149" s="233"/>
      <c r="AK149" s="233"/>
      <c r="AL149" s="233"/>
      <c r="AM149" s="233"/>
      <c r="AN149" s="233"/>
      <c r="AO149" s="233"/>
      <c r="AP149" s="233"/>
      <c r="AQ149" s="233"/>
      <c r="AR149" s="233"/>
      <c r="AS149" s="233"/>
      <c r="AT149" s="233"/>
      <c r="AU149" s="233"/>
      <c r="AV149" s="233"/>
      <c r="AW149" s="233"/>
      <c r="AX149" s="233"/>
      <c r="AY149" s="233"/>
      <c r="AZ149" s="233"/>
      <c r="BA149" s="233"/>
      <c r="BB149" s="233"/>
      <c r="BC149" s="233"/>
      <c r="BD149" s="233"/>
      <c r="BE149" s="233"/>
      <c r="BF149" s="233"/>
      <c r="BG149" s="233"/>
      <c r="BH149" s="233"/>
      <c r="BI149" s="233"/>
      <c r="BJ149" s="233"/>
      <c r="BK149" s="233"/>
      <c r="BL149" s="233"/>
      <c r="BM149" s="233"/>
      <c r="BN149" s="233"/>
      <c r="BO149" s="233"/>
      <c r="BP149" s="233"/>
      <c r="BQ149" s="233"/>
      <c r="BR149" s="233"/>
      <c r="BS149" s="233"/>
      <c r="BT149" s="233"/>
      <c r="BU149" s="233"/>
      <c r="BV149" s="233"/>
      <c r="BW149" s="233"/>
      <c r="BX149" s="233"/>
      <c r="BY149" s="233"/>
      <c r="BZ149" s="233"/>
      <c r="CA149" s="233"/>
      <c r="CB149" s="233"/>
      <c r="CC149" s="233"/>
      <c r="CD149" s="233"/>
      <c r="CE149" s="233"/>
      <c r="CF149" s="233"/>
      <c r="CG149" s="233"/>
      <c r="CH149" s="233"/>
      <c r="CI149" s="233"/>
      <c r="CJ149" s="233"/>
      <c r="CK149" s="233"/>
      <c r="CL149" s="233"/>
      <c r="CM149" s="233"/>
      <c r="CN149" s="233"/>
      <c r="CO149" s="233"/>
      <c r="CP149" s="233"/>
      <c r="CQ149" s="233"/>
      <c r="CR149" s="233"/>
      <c r="CS149" s="233"/>
      <c r="CT149" s="233"/>
      <c r="CU149" s="233"/>
      <c r="CV149" s="233"/>
      <c r="CW149" s="233"/>
      <c r="CX149" s="233"/>
      <c r="CY149" s="233"/>
      <c r="CZ149" s="233"/>
      <c r="DA149" s="233"/>
      <c r="DB149" s="233"/>
      <c r="DC149" s="233"/>
      <c r="DD149" s="233"/>
      <c r="DE149" s="233"/>
      <c r="DF149" s="233"/>
      <c r="DG149" s="233"/>
      <c r="DH149" s="233"/>
      <c r="DI149" s="233"/>
      <c r="DJ149" s="233"/>
      <c r="DK149" s="233"/>
      <c r="DL149" s="233"/>
      <c r="DM149" s="233"/>
      <c r="DN149" s="233"/>
      <c r="DO149" s="233"/>
      <c r="DP149" s="233"/>
      <c r="DQ149" s="233"/>
      <c r="DR149" s="233"/>
      <c r="DS149" s="233"/>
      <c r="DT149" s="233"/>
      <c r="DU149" s="233"/>
      <c r="DV149" s="233"/>
      <c r="DW149" s="233"/>
      <c r="DX149" s="233"/>
      <c r="DY149" s="233"/>
      <c r="DZ149" s="233"/>
      <c r="EA149" s="233"/>
      <c r="EB149" s="233"/>
      <c r="EC149" s="233"/>
      <c r="ED149" s="233"/>
      <c r="EE149" s="233"/>
      <c r="EF149" s="233"/>
      <c r="EG149" s="233"/>
      <c r="EH149" s="233"/>
      <c r="EI149" s="233"/>
      <c r="EJ149" s="233"/>
      <c r="EK149" s="233"/>
      <c r="EL149" s="233"/>
      <c r="EM149" s="233"/>
      <c r="EN149" s="233"/>
      <c r="EO149" s="233"/>
      <c r="EP149" s="233"/>
      <c r="EQ149" s="233"/>
      <c r="ER149" s="233"/>
      <c r="ES149" s="233"/>
      <c r="ET149" s="233"/>
      <c r="EU149" s="233"/>
      <c r="EV149" s="233"/>
      <c r="EW149" s="233"/>
      <c r="EX149" s="233"/>
      <c r="EY149" s="233"/>
      <c r="EZ149" s="233"/>
      <c r="FA149" s="233"/>
      <c r="FB149" s="233"/>
      <c r="FC149" s="233"/>
      <c r="FD149" s="233"/>
      <c r="FE149" s="233"/>
      <c r="FF149" s="233"/>
      <c r="FG149" s="233"/>
      <c r="FH149" s="233"/>
      <c r="FI149" s="233"/>
      <c r="FJ149" s="233"/>
      <c r="FK149" s="233"/>
      <c r="FL149" s="233"/>
      <c r="FM149" s="233"/>
      <c r="FN149" s="233"/>
      <c r="FO149" s="233"/>
      <c r="FP149" s="233"/>
      <c r="FQ149" s="233"/>
      <c r="FR149" s="233"/>
      <c r="FS149" s="233"/>
      <c r="FT149" s="233"/>
      <c r="FU149" s="233"/>
      <c r="FV149" s="233"/>
      <c r="FW149" s="233"/>
      <c r="FX149" s="233"/>
      <c r="FY149" s="233"/>
      <c r="FZ149" s="233"/>
      <c r="GA149" s="233"/>
      <c r="GB149" s="233"/>
      <c r="GC149" s="233"/>
      <c r="GD149" s="233"/>
      <c r="GE149" s="233"/>
      <c r="GF149" s="233"/>
      <c r="GG149" s="233"/>
      <c r="GH149" s="233"/>
      <c r="GI149" s="233"/>
      <c r="GJ149" s="233"/>
      <c r="GK149" s="233"/>
      <c r="GL149" s="233"/>
      <c r="GM149" s="233"/>
      <c r="GN149" s="233"/>
      <c r="GO149" s="233"/>
      <c r="GP149" s="233"/>
      <c r="GQ149" s="233"/>
      <c r="GR149" s="233"/>
      <c r="GS149" s="233"/>
      <c r="GT149" s="233"/>
      <c r="GU149" s="233"/>
      <c r="GV149" s="233"/>
      <c r="GW149" s="233"/>
      <c r="GX149" s="233"/>
      <c r="GY149" s="233"/>
      <c r="GZ149" s="233"/>
      <c r="HA149" s="233"/>
      <c r="HB149" s="233"/>
      <c r="HC149" s="233"/>
      <c r="HD149" s="233"/>
      <c r="HE149" s="233"/>
      <c r="HF149" s="233"/>
      <c r="HG149" s="233"/>
      <c r="HH149" s="233"/>
      <c r="HI149" s="233"/>
      <c r="HJ149" s="233"/>
      <c r="HK149" s="233"/>
      <c r="HL149" s="233"/>
      <c r="HM149" s="233"/>
      <c r="HN149" s="233"/>
      <c r="HO149" s="233"/>
      <c r="HP149" s="233"/>
      <c r="HQ149" s="233"/>
      <c r="HR149" s="233"/>
      <c r="HS149" s="233"/>
      <c r="HT149" s="233"/>
      <c r="HU149" s="233"/>
      <c r="HV149" s="233"/>
      <c r="HW149" s="233"/>
      <c r="HX149" s="233"/>
      <c r="HY149" s="233"/>
      <c r="HZ149" s="233"/>
      <c r="IA149" s="233"/>
      <c r="IB149" s="233"/>
      <c r="IC149" s="233"/>
      <c r="ID149" s="233"/>
      <c r="IE149" s="233"/>
      <c r="IF149" s="233"/>
      <c r="IG149" s="233"/>
      <c r="IH149" s="233"/>
      <c r="II149" s="233"/>
      <c r="IJ149" s="233"/>
      <c r="IK149" s="233"/>
      <c r="IL149" s="233"/>
      <c r="IM149" s="233"/>
      <c r="IN149" s="233"/>
      <c r="IO149" s="233"/>
      <c r="IP149" s="233"/>
      <c r="IQ149" s="233"/>
      <c r="IR149" s="233"/>
      <c r="IS149" s="233"/>
      <c r="IT149" s="233"/>
      <c r="IU149" s="233"/>
      <c r="IV149" s="233"/>
      <c r="IW149" s="233"/>
    </row>
    <row r="150" spans="1:257" s="534" customFormat="1" ht="37.5" customHeight="1">
      <c r="A150" s="558" t="s">
        <v>788</v>
      </c>
      <c r="B150" s="225" t="s">
        <v>777</v>
      </c>
      <c r="C150" s="402" t="s">
        <v>152</v>
      </c>
      <c r="D150" s="221" t="s">
        <v>129</v>
      </c>
      <c r="E150" s="528">
        <v>3200</v>
      </c>
      <c r="F150" s="531">
        <v>10</v>
      </c>
      <c r="G150" s="409">
        <f t="shared" si="5"/>
        <v>32</v>
      </c>
      <c r="H150" s="502" t="s">
        <v>884</v>
      </c>
      <c r="I150" s="235" t="s">
        <v>7</v>
      </c>
      <c r="J150" s="407"/>
      <c r="K150" s="532"/>
      <c r="L150" s="233"/>
      <c r="M150" s="233"/>
      <c r="N150" s="233"/>
      <c r="O150" s="233"/>
      <c r="P150" s="233"/>
      <c r="Q150" s="233"/>
      <c r="R150" s="233"/>
      <c r="S150" s="233"/>
      <c r="T150" s="233"/>
      <c r="U150" s="233"/>
      <c r="V150" s="233"/>
      <c r="W150" s="233"/>
      <c r="X150" s="233"/>
      <c r="Y150" s="233"/>
      <c r="Z150" s="233"/>
      <c r="AA150" s="233"/>
      <c r="AB150" s="233"/>
      <c r="AC150" s="233"/>
      <c r="AD150" s="233"/>
      <c r="AE150" s="233"/>
      <c r="AF150" s="233"/>
      <c r="AG150" s="233"/>
      <c r="AH150" s="233"/>
      <c r="AI150" s="233"/>
      <c r="AJ150" s="233"/>
      <c r="AK150" s="233"/>
      <c r="AL150" s="233"/>
      <c r="AM150" s="233"/>
      <c r="AN150" s="233"/>
      <c r="AO150" s="233"/>
      <c r="AP150" s="233"/>
      <c r="AQ150" s="233"/>
      <c r="AR150" s="233"/>
      <c r="AS150" s="233"/>
      <c r="AT150" s="233"/>
      <c r="AU150" s="233"/>
      <c r="AV150" s="233"/>
      <c r="AW150" s="233"/>
      <c r="AX150" s="233"/>
      <c r="AY150" s="233"/>
      <c r="AZ150" s="233"/>
      <c r="BA150" s="233"/>
      <c r="BB150" s="233"/>
      <c r="BC150" s="233"/>
      <c r="BD150" s="233"/>
      <c r="BE150" s="233"/>
      <c r="BF150" s="233"/>
      <c r="BG150" s="233"/>
      <c r="BH150" s="233"/>
      <c r="BI150" s="233"/>
      <c r="BJ150" s="233"/>
      <c r="BK150" s="233"/>
      <c r="BL150" s="233"/>
      <c r="BM150" s="233"/>
      <c r="BN150" s="233"/>
      <c r="BO150" s="233"/>
      <c r="BP150" s="233"/>
      <c r="BQ150" s="233"/>
      <c r="BR150" s="233"/>
      <c r="BS150" s="233"/>
      <c r="BT150" s="233"/>
      <c r="BU150" s="233"/>
      <c r="BV150" s="233"/>
      <c r="BW150" s="233"/>
      <c r="BX150" s="233"/>
      <c r="BY150" s="233"/>
      <c r="BZ150" s="233"/>
      <c r="CA150" s="233"/>
      <c r="CB150" s="233"/>
      <c r="CC150" s="233"/>
      <c r="CD150" s="233"/>
      <c r="CE150" s="233"/>
      <c r="CF150" s="233"/>
      <c r="CG150" s="233"/>
      <c r="CH150" s="233"/>
      <c r="CI150" s="233"/>
      <c r="CJ150" s="233"/>
      <c r="CK150" s="233"/>
      <c r="CL150" s="233"/>
      <c r="CM150" s="233"/>
      <c r="CN150" s="233"/>
      <c r="CO150" s="233"/>
      <c r="CP150" s="233"/>
      <c r="CQ150" s="233"/>
      <c r="CR150" s="233"/>
      <c r="CS150" s="233"/>
      <c r="CT150" s="233"/>
      <c r="CU150" s="233"/>
      <c r="CV150" s="233"/>
      <c r="CW150" s="233"/>
      <c r="CX150" s="233"/>
      <c r="CY150" s="233"/>
      <c r="CZ150" s="233"/>
      <c r="DA150" s="233"/>
      <c r="DB150" s="233"/>
      <c r="DC150" s="233"/>
      <c r="DD150" s="233"/>
      <c r="DE150" s="233"/>
      <c r="DF150" s="233"/>
      <c r="DG150" s="233"/>
      <c r="DH150" s="233"/>
      <c r="DI150" s="233"/>
      <c r="DJ150" s="233"/>
      <c r="DK150" s="233"/>
      <c r="DL150" s="233"/>
      <c r="DM150" s="233"/>
      <c r="DN150" s="233"/>
      <c r="DO150" s="233"/>
      <c r="DP150" s="233"/>
      <c r="DQ150" s="233"/>
      <c r="DR150" s="233"/>
      <c r="DS150" s="233"/>
      <c r="DT150" s="233"/>
      <c r="DU150" s="233"/>
      <c r="DV150" s="233"/>
      <c r="DW150" s="233"/>
      <c r="DX150" s="233"/>
      <c r="DY150" s="233"/>
      <c r="DZ150" s="233"/>
      <c r="EA150" s="233"/>
      <c r="EB150" s="233"/>
      <c r="EC150" s="233"/>
      <c r="ED150" s="233"/>
      <c r="EE150" s="233"/>
      <c r="EF150" s="233"/>
      <c r="EG150" s="233"/>
      <c r="EH150" s="233"/>
      <c r="EI150" s="233"/>
      <c r="EJ150" s="233"/>
      <c r="EK150" s="233"/>
      <c r="EL150" s="233"/>
      <c r="EM150" s="233"/>
      <c r="EN150" s="233"/>
      <c r="EO150" s="233"/>
      <c r="EP150" s="233"/>
      <c r="EQ150" s="233"/>
      <c r="ER150" s="233"/>
      <c r="ES150" s="233"/>
      <c r="ET150" s="233"/>
      <c r="EU150" s="233"/>
      <c r="EV150" s="233"/>
      <c r="EW150" s="233"/>
      <c r="EX150" s="233"/>
      <c r="EY150" s="233"/>
      <c r="EZ150" s="233"/>
      <c r="FA150" s="233"/>
      <c r="FB150" s="233"/>
      <c r="FC150" s="233"/>
      <c r="FD150" s="233"/>
      <c r="FE150" s="233"/>
      <c r="FF150" s="233"/>
      <c r="FG150" s="233"/>
      <c r="FH150" s="233"/>
      <c r="FI150" s="233"/>
      <c r="FJ150" s="233"/>
      <c r="FK150" s="233"/>
      <c r="FL150" s="233"/>
      <c r="FM150" s="233"/>
      <c r="FN150" s="233"/>
      <c r="FO150" s="233"/>
      <c r="FP150" s="233"/>
      <c r="FQ150" s="233"/>
      <c r="FR150" s="233"/>
      <c r="FS150" s="233"/>
      <c r="FT150" s="233"/>
      <c r="FU150" s="233"/>
      <c r="FV150" s="233"/>
      <c r="FW150" s="233"/>
      <c r="FX150" s="233"/>
      <c r="FY150" s="233"/>
      <c r="FZ150" s="233"/>
      <c r="GA150" s="233"/>
      <c r="GB150" s="233"/>
      <c r="GC150" s="233"/>
      <c r="GD150" s="233"/>
      <c r="GE150" s="233"/>
      <c r="GF150" s="233"/>
      <c r="GG150" s="233"/>
      <c r="GH150" s="233"/>
      <c r="GI150" s="233"/>
      <c r="GJ150" s="233"/>
      <c r="GK150" s="233"/>
      <c r="GL150" s="233"/>
      <c r="GM150" s="233"/>
      <c r="GN150" s="233"/>
      <c r="GO150" s="233"/>
      <c r="GP150" s="233"/>
      <c r="GQ150" s="233"/>
      <c r="GR150" s="233"/>
      <c r="GS150" s="233"/>
      <c r="GT150" s="233"/>
      <c r="GU150" s="233"/>
      <c r="GV150" s="233"/>
      <c r="GW150" s="233"/>
      <c r="GX150" s="233"/>
      <c r="GY150" s="233"/>
      <c r="GZ150" s="233"/>
      <c r="HA150" s="233"/>
      <c r="HB150" s="233"/>
      <c r="HC150" s="233"/>
      <c r="HD150" s="233"/>
      <c r="HE150" s="233"/>
      <c r="HF150" s="233"/>
      <c r="HG150" s="233"/>
      <c r="HH150" s="233"/>
      <c r="HI150" s="233"/>
      <c r="HJ150" s="233"/>
      <c r="HK150" s="233"/>
      <c r="HL150" s="233"/>
      <c r="HM150" s="233"/>
      <c r="HN150" s="233"/>
      <c r="HO150" s="233"/>
      <c r="HP150" s="233"/>
      <c r="HQ150" s="233"/>
      <c r="HR150" s="233"/>
      <c r="HS150" s="233"/>
      <c r="HT150" s="233"/>
      <c r="HU150" s="233"/>
      <c r="HV150" s="233"/>
      <c r="HW150" s="233"/>
      <c r="HX150" s="233"/>
      <c r="HY150" s="233"/>
      <c r="HZ150" s="233"/>
      <c r="IA150" s="233"/>
      <c r="IB150" s="233"/>
      <c r="IC150" s="233"/>
      <c r="ID150" s="233"/>
      <c r="IE150" s="233"/>
      <c r="IF150" s="233"/>
      <c r="IG150" s="233"/>
      <c r="IH150" s="233"/>
      <c r="II150" s="233"/>
      <c r="IJ150" s="233"/>
      <c r="IK150" s="233"/>
      <c r="IL150" s="233"/>
      <c r="IM150" s="233"/>
      <c r="IN150" s="233"/>
      <c r="IO150" s="233"/>
      <c r="IP150" s="233"/>
      <c r="IQ150" s="233"/>
      <c r="IR150" s="233"/>
      <c r="IS150" s="233"/>
      <c r="IT150" s="233"/>
      <c r="IU150" s="233"/>
      <c r="IV150" s="233"/>
      <c r="IW150" s="233"/>
    </row>
    <row r="151" spans="1:257" s="534" customFormat="1" ht="37.5" customHeight="1">
      <c r="A151" s="558" t="s">
        <v>789</v>
      </c>
      <c r="B151" s="225" t="s">
        <v>777</v>
      </c>
      <c r="C151" s="402" t="s">
        <v>152</v>
      </c>
      <c r="D151" s="221" t="s">
        <v>129</v>
      </c>
      <c r="E151" s="528">
        <v>1500</v>
      </c>
      <c r="F151" s="531">
        <v>10</v>
      </c>
      <c r="G151" s="409">
        <f t="shared" si="5"/>
        <v>15</v>
      </c>
      <c r="H151" s="502" t="s">
        <v>884</v>
      </c>
      <c r="I151" s="235" t="s">
        <v>7</v>
      </c>
      <c r="J151" s="407"/>
      <c r="K151" s="532"/>
      <c r="L151" s="233"/>
      <c r="M151" s="233"/>
      <c r="N151" s="233"/>
      <c r="O151" s="233"/>
      <c r="P151" s="233"/>
      <c r="Q151" s="233"/>
      <c r="R151" s="233"/>
      <c r="S151" s="233"/>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233"/>
      <c r="AP151" s="233"/>
      <c r="AQ151" s="233"/>
      <c r="AR151" s="233"/>
      <c r="AS151" s="233"/>
      <c r="AT151" s="233"/>
      <c r="AU151" s="233"/>
      <c r="AV151" s="233"/>
      <c r="AW151" s="233"/>
      <c r="AX151" s="233"/>
      <c r="AY151" s="233"/>
      <c r="AZ151" s="233"/>
      <c r="BA151" s="233"/>
      <c r="BB151" s="233"/>
      <c r="BC151" s="233"/>
      <c r="BD151" s="233"/>
      <c r="BE151" s="233"/>
      <c r="BF151" s="233"/>
      <c r="BG151" s="233"/>
      <c r="BH151" s="233"/>
      <c r="BI151" s="233"/>
      <c r="BJ151" s="233"/>
      <c r="BK151" s="233"/>
      <c r="BL151" s="233"/>
      <c r="BM151" s="233"/>
      <c r="BN151" s="233"/>
      <c r="BO151" s="233"/>
      <c r="BP151" s="233"/>
      <c r="BQ151" s="233"/>
      <c r="BR151" s="233"/>
      <c r="BS151" s="233"/>
      <c r="BT151" s="233"/>
      <c r="BU151" s="233"/>
      <c r="BV151" s="233"/>
      <c r="BW151" s="233"/>
      <c r="BX151" s="233"/>
      <c r="BY151" s="233"/>
      <c r="BZ151" s="233"/>
      <c r="CA151" s="233"/>
      <c r="CB151" s="233"/>
      <c r="CC151" s="233"/>
      <c r="CD151" s="233"/>
      <c r="CE151" s="233"/>
      <c r="CF151" s="233"/>
      <c r="CG151" s="233"/>
      <c r="CH151" s="233"/>
      <c r="CI151" s="233"/>
      <c r="CJ151" s="233"/>
      <c r="CK151" s="233"/>
      <c r="CL151" s="233"/>
      <c r="CM151" s="233"/>
      <c r="CN151" s="233"/>
      <c r="CO151" s="233"/>
      <c r="CP151" s="233"/>
      <c r="CQ151" s="233"/>
      <c r="CR151" s="233"/>
      <c r="CS151" s="233"/>
      <c r="CT151" s="233"/>
      <c r="CU151" s="233"/>
      <c r="CV151" s="233"/>
      <c r="CW151" s="233"/>
      <c r="CX151" s="233"/>
      <c r="CY151" s="233"/>
      <c r="CZ151" s="233"/>
      <c r="DA151" s="233"/>
      <c r="DB151" s="233"/>
      <c r="DC151" s="233"/>
      <c r="DD151" s="233"/>
      <c r="DE151" s="233"/>
      <c r="DF151" s="233"/>
      <c r="DG151" s="233"/>
      <c r="DH151" s="233"/>
      <c r="DI151" s="233"/>
      <c r="DJ151" s="233"/>
      <c r="DK151" s="233"/>
      <c r="DL151" s="233"/>
      <c r="DM151" s="233"/>
      <c r="DN151" s="233"/>
      <c r="DO151" s="233"/>
      <c r="DP151" s="233"/>
      <c r="DQ151" s="233"/>
      <c r="DR151" s="233"/>
      <c r="DS151" s="233"/>
      <c r="DT151" s="233"/>
      <c r="DU151" s="233"/>
      <c r="DV151" s="233"/>
      <c r="DW151" s="233"/>
      <c r="DX151" s="233"/>
      <c r="DY151" s="233"/>
      <c r="DZ151" s="233"/>
      <c r="EA151" s="233"/>
      <c r="EB151" s="233"/>
      <c r="EC151" s="233"/>
      <c r="ED151" s="233"/>
      <c r="EE151" s="233"/>
      <c r="EF151" s="233"/>
      <c r="EG151" s="233"/>
      <c r="EH151" s="233"/>
      <c r="EI151" s="233"/>
      <c r="EJ151" s="233"/>
      <c r="EK151" s="233"/>
      <c r="EL151" s="233"/>
      <c r="EM151" s="233"/>
      <c r="EN151" s="233"/>
      <c r="EO151" s="233"/>
      <c r="EP151" s="233"/>
      <c r="EQ151" s="233"/>
      <c r="ER151" s="233"/>
      <c r="ES151" s="233"/>
      <c r="ET151" s="233"/>
      <c r="EU151" s="233"/>
      <c r="EV151" s="233"/>
      <c r="EW151" s="233"/>
      <c r="EX151" s="233"/>
      <c r="EY151" s="233"/>
      <c r="EZ151" s="233"/>
      <c r="FA151" s="233"/>
      <c r="FB151" s="233"/>
      <c r="FC151" s="233"/>
      <c r="FD151" s="233"/>
      <c r="FE151" s="233"/>
      <c r="FF151" s="233"/>
      <c r="FG151" s="233"/>
      <c r="FH151" s="233"/>
      <c r="FI151" s="233"/>
      <c r="FJ151" s="233"/>
      <c r="FK151" s="233"/>
      <c r="FL151" s="233"/>
      <c r="FM151" s="233"/>
      <c r="FN151" s="233"/>
      <c r="FO151" s="233"/>
      <c r="FP151" s="233"/>
      <c r="FQ151" s="233"/>
      <c r="FR151" s="233"/>
      <c r="FS151" s="233"/>
      <c r="FT151" s="233"/>
      <c r="FU151" s="233"/>
      <c r="FV151" s="233"/>
      <c r="FW151" s="233"/>
      <c r="FX151" s="233"/>
      <c r="FY151" s="233"/>
      <c r="FZ151" s="233"/>
      <c r="GA151" s="233"/>
      <c r="GB151" s="233"/>
      <c r="GC151" s="233"/>
      <c r="GD151" s="233"/>
      <c r="GE151" s="233"/>
      <c r="GF151" s="233"/>
      <c r="GG151" s="233"/>
      <c r="GH151" s="233"/>
      <c r="GI151" s="233"/>
      <c r="GJ151" s="233"/>
      <c r="GK151" s="233"/>
      <c r="GL151" s="233"/>
      <c r="GM151" s="233"/>
      <c r="GN151" s="233"/>
      <c r="GO151" s="233"/>
      <c r="GP151" s="233"/>
      <c r="GQ151" s="233"/>
      <c r="GR151" s="233"/>
      <c r="GS151" s="233"/>
      <c r="GT151" s="233"/>
      <c r="GU151" s="233"/>
      <c r="GV151" s="233"/>
      <c r="GW151" s="233"/>
      <c r="GX151" s="233"/>
      <c r="GY151" s="233"/>
      <c r="GZ151" s="233"/>
      <c r="HA151" s="233"/>
      <c r="HB151" s="233"/>
      <c r="HC151" s="233"/>
      <c r="HD151" s="233"/>
      <c r="HE151" s="233"/>
      <c r="HF151" s="233"/>
      <c r="HG151" s="233"/>
      <c r="HH151" s="233"/>
      <c r="HI151" s="233"/>
      <c r="HJ151" s="233"/>
      <c r="HK151" s="233"/>
      <c r="HL151" s="233"/>
      <c r="HM151" s="233"/>
      <c r="HN151" s="233"/>
      <c r="HO151" s="233"/>
      <c r="HP151" s="233"/>
      <c r="HQ151" s="233"/>
      <c r="HR151" s="233"/>
      <c r="HS151" s="233"/>
      <c r="HT151" s="233"/>
      <c r="HU151" s="233"/>
      <c r="HV151" s="233"/>
      <c r="HW151" s="233"/>
      <c r="HX151" s="233"/>
      <c r="HY151" s="233"/>
      <c r="HZ151" s="233"/>
      <c r="IA151" s="233"/>
      <c r="IB151" s="233"/>
      <c r="IC151" s="233"/>
      <c r="ID151" s="233"/>
      <c r="IE151" s="233"/>
      <c r="IF151" s="233"/>
      <c r="IG151" s="233"/>
      <c r="IH151" s="233"/>
      <c r="II151" s="233"/>
      <c r="IJ151" s="233"/>
      <c r="IK151" s="233"/>
      <c r="IL151" s="233"/>
      <c r="IM151" s="233"/>
      <c r="IN151" s="233"/>
      <c r="IO151" s="233"/>
      <c r="IP151" s="233"/>
      <c r="IQ151" s="233"/>
      <c r="IR151" s="233"/>
      <c r="IS151" s="233"/>
      <c r="IT151" s="233"/>
      <c r="IU151" s="233"/>
      <c r="IV151" s="233"/>
      <c r="IW151" s="233"/>
    </row>
    <row r="152" spans="1:257" s="534" customFormat="1" ht="37.5" customHeight="1">
      <c r="A152" s="558" t="s">
        <v>790</v>
      </c>
      <c r="B152" s="225" t="s">
        <v>777</v>
      </c>
      <c r="C152" s="402" t="s">
        <v>152</v>
      </c>
      <c r="D152" s="221" t="s">
        <v>129</v>
      </c>
      <c r="E152" s="528">
        <v>7000</v>
      </c>
      <c r="F152" s="531">
        <v>5</v>
      </c>
      <c r="G152" s="409">
        <f t="shared" si="5"/>
        <v>35</v>
      </c>
      <c r="H152" s="502" t="s">
        <v>884</v>
      </c>
      <c r="I152" s="235" t="s">
        <v>7</v>
      </c>
      <c r="J152" s="407"/>
      <c r="K152" s="532"/>
      <c r="L152" s="233"/>
      <c r="M152" s="233"/>
      <c r="N152" s="233"/>
      <c r="O152" s="233"/>
      <c r="P152" s="233"/>
      <c r="Q152" s="233"/>
      <c r="R152" s="233"/>
      <c r="S152" s="233"/>
      <c r="T152" s="233"/>
      <c r="U152" s="233"/>
      <c r="V152" s="233"/>
      <c r="W152" s="233"/>
      <c r="X152" s="233"/>
      <c r="Y152" s="233"/>
      <c r="Z152" s="233"/>
      <c r="AA152" s="233"/>
      <c r="AB152" s="233"/>
      <c r="AC152" s="233"/>
      <c r="AD152" s="233"/>
      <c r="AE152" s="233"/>
      <c r="AF152" s="233"/>
      <c r="AG152" s="233"/>
      <c r="AH152" s="233"/>
      <c r="AI152" s="233"/>
      <c r="AJ152" s="233"/>
      <c r="AK152" s="233"/>
      <c r="AL152" s="233"/>
      <c r="AM152" s="233"/>
      <c r="AN152" s="233"/>
      <c r="AO152" s="233"/>
      <c r="AP152" s="233"/>
      <c r="AQ152" s="233"/>
      <c r="AR152" s="233"/>
      <c r="AS152" s="233"/>
      <c r="AT152" s="233"/>
      <c r="AU152" s="233"/>
      <c r="AV152" s="233"/>
      <c r="AW152" s="233"/>
      <c r="AX152" s="233"/>
      <c r="AY152" s="233"/>
      <c r="AZ152" s="233"/>
      <c r="BA152" s="233"/>
      <c r="BB152" s="233"/>
      <c r="BC152" s="233"/>
      <c r="BD152" s="233"/>
      <c r="BE152" s="233"/>
      <c r="BF152" s="233"/>
      <c r="BG152" s="233"/>
      <c r="BH152" s="233"/>
      <c r="BI152" s="233"/>
      <c r="BJ152" s="233"/>
      <c r="BK152" s="233"/>
      <c r="BL152" s="233"/>
      <c r="BM152" s="233"/>
      <c r="BN152" s="233"/>
      <c r="BO152" s="233"/>
      <c r="BP152" s="233"/>
      <c r="BQ152" s="233"/>
      <c r="BR152" s="233"/>
      <c r="BS152" s="233"/>
      <c r="BT152" s="233"/>
      <c r="BU152" s="233"/>
      <c r="BV152" s="233"/>
      <c r="BW152" s="233"/>
      <c r="BX152" s="233"/>
      <c r="BY152" s="233"/>
      <c r="BZ152" s="233"/>
      <c r="CA152" s="233"/>
      <c r="CB152" s="233"/>
      <c r="CC152" s="233"/>
      <c r="CD152" s="233"/>
      <c r="CE152" s="233"/>
      <c r="CF152" s="233"/>
      <c r="CG152" s="233"/>
      <c r="CH152" s="233"/>
      <c r="CI152" s="233"/>
      <c r="CJ152" s="233"/>
      <c r="CK152" s="233"/>
      <c r="CL152" s="233"/>
      <c r="CM152" s="233"/>
      <c r="CN152" s="233"/>
      <c r="CO152" s="233"/>
      <c r="CP152" s="233"/>
      <c r="CQ152" s="233"/>
      <c r="CR152" s="233"/>
      <c r="CS152" s="233"/>
      <c r="CT152" s="233"/>
      <c r="CU152" s="233"/>
      <c r="CV152" s="233"/>
      <c r="CW152" s="233"/>
      <c r="CX152" s="233"/>
      <c r="CY152" s="233"/>
      <c r="CZ152" s="233"/>
      <c r="DA152" s="233"/>
      <c r="DB152" s="233"/>
      <c r="DC152" s="233"/>
      <c r="DD152" s="233"/>
      <c r="DE152" s="233"/>
      <c r="DF152" s="233"/>
      <c r="DG152" s="233"/>
      <c r="DH152" s="233"/>
      <c r="DI152" s="233"/>
      <c r="DJ152" s="233"/>
      <c r="DK152" s="233"/>
      <c r="DL152" s="233"/>
      <c r="DM152" s="233"/>
      <c r="DN152" s="233"/>
      <c r="DO152" s="233"/>
      <c r="DP152" s="233"/>
      <c r="DQ152" s="233"/>
      <c r="DR152" s="233"/>
      <c r="DS152" s="233"/>
      <c r="DT152" s="233"/>
      <c r="DU152" s="233"/>
      <c r="DV152" s="233"/>
      <c r="DW152" s="233"/>
      <c r="DX152" s="233"/>
      <c r="DY152" s="233"/>
      <c r="DZ152" s="233"/>
      <c r="EA152" s="233"/>
      <c r="EB152" s="233"/>
      <c r="EC152" s="233"/>
      <c r="ED152" s="233"/>
      <c r="EE152" s="233"/>
      <c r="EF152" s="233"/>
      <c r="EG152" s="233"/>
      <c r="EH152" s="233"/>
      <c r="EI152" s="233"/>
      <c r="EJ152" s="233"/>
      <c r="EK152" s="233"/>
      <c r="EL152" s="233"/>
      <c r="EM152" s="233"/>
      <c r="EN152" s="233"/>
      <c r="EO152" s="233"/>
      <c r="EP152" s="233"/>
      <c r="EQ152" s="233"/>
      <c r="ER152" s="233"/>
      <c r="ES152" s="233"/>
      <c r="ET152" s="233"/>
      <c r="EU152" s="233"/>
      <c r="EV152" s="233"/>
      <c r="EW152" s="233"/>
      <c r="EX152" s="233"/>
      <c r="EY152" s="233"/>
      <c r="EZ152" s="233"/>
      <c r="FA152" s="233"/>
      <c r="FB152" s="233"/>
      <c r="FC152" s="233"/>
      <c r="FD152" s="233"/>
      <c r="FE152" s="233"/>
      <c r="FF152" s="233"/>
      <c r="FG152" s="233"/>
      <c r="FH152" s="233"/>
      <c r="FI152" s="233"/>
      <c r="FJ152" s="233"/>
      <c r="FK152" s="233"/>
      <c r="FL152" s="233"/>
      <c r="FM152" s="233"/>
      <c r="FN152" s="233"/>
      <c r="FO152" s="233"/>
      <c r="FP152" s="233"/>
      <c r="FQ152" s="233"/>
      <c r="FR152" s="233"/>
      <c r="FS152" s="233"/>
      <c r="FT152" s="233"/>
      <c r="FU152" s="233"/>
      <c r="FV152" s="233"/>
      <c r="FW152" s="233"/>
      <c r="FX152" s="233"/>
      <c r="FY152" s="233"/>
      <c r="FZ152" s="233"/>
      <c r="GA152" s="233"/>
      <c r="GB152" s="233"/>
      <c r="GC152" s="233"/>
      <c r="GD152" s="233"/>
      <c r="GE152" s="233"/>
      <c r="GF152" s="233"/>
      <c r="GG152" s="233"/>
      <c r="GH152" s="233"/>
      <c r="GI152" s="233"/>
      <c r="GJ152" s="233"/>
      <c r="GK152" s="233"/>
      <c r="GL152" s="233"/>
      <c r="GM152" s="233"/>
      <c r="GN152" s="233"/>
      <c r="GO152" s="233"/>
      <c r="GP152" s="233"/>
      <c r="GQ152" s="233"/>
      <c r="GR152" s="233"/>
      <c r="GS152" s="233"/>
      <c r="GT152" s="233"/>
      <c r="GU152" s="233"/>
      <c r="GV152" s="233"/>
      <c r="GW152" s="233"/>
      <c r="GX152" s="233"/>
      <c r="GY152" s="233"/>
      <c r="GZ152" s="233"/>
      <c r="HA152" s="233"/>
      <c r="HB152" s="233"/>
      <c r="HC152" s="233"/>
      <c r="HD152" s="233"/>
      <c r="HE152" s="233"/>
      <c r="HF152" s="233"/>
      <c r="HG152" s="233"/>
      <c r="HH152" s="233"/>
      <c r="HI152" s="233"/>
      <c r="HJ152" s="233"/>
      <c r="HK152" s="233"/>
      <c r="HL152" s="233"/>
      <c r="HM152" s="233"/>
      <c r="HN152" s="233"/>
      <c r="HO152" s="233"/>
      <c r="HP152" s="233"/>
      <c r="HQ152" s="233"/>
      <c r="HR152" s="233"/>
      <c r="HS152" s="233"/>
      <c r="HT152" s="233"/>
      <c r="HU152" s="233"/>
      <c r="HV152" s="233"/>
      <c r="HW152" s="233"/>
      <c r="HX152" s="233"/>
      <c r="HY152" s="233"/>
      <c r="HZ152" s="233"/>
      <c r="IA152" s="233"/>
      <c r="IB152" s="233"/>
      <c r="IC152" s="233"/>
      <c r="ID152" s="233"/>
      <c r="IE152" s="233"/>
      <c r="IF152" s="233"/>
      <c r="IG152" s="233"/>
      <c r="IH152" s="233"/>
      <c r="II152" s="233"/>
      <c r="IJ152" s="233"/>
      <c r="IK152" s="233"/>
      <c r="IL152" s="233"/>
      <c r="IM152" s="233"/>
      <c r="IN152" s="233"/>
      <c r="IO152" s="233"/>
      <c r="IP152" s="233"/>
      <c r="IQ152" s="233"/>
      <c r="IR152" s="233"/>
      <c r="IS152" s="233"/>
      <c r="IT152" s="233"/>
      <c r="IU152" s="233"/>
      <c r="IV152" s="233"/>
      <c r="IW152" s="233"/>
    </row>
    <row r="153" spans="1:257" s="534" customFormat="1" ht="37.5" customHeight="1">
      <c r="A153" s="558" t="s">
        <v>791</v>
      </c>
      <c r="B153" s="225" t="s">
        <v>777</v>
      </c>
      <c r="C153" s="402" t="s">
        <v>152</v>
      </c>
      <c r="D153" s="221" t="s">
        <v>129</v>
      </c>
      <c r="E153" s="528">
        <v>7700</v>
      </c>
      <c r="F153" s="531">
        <v>5</v>
      </c>
      <c r="G153" s="409">
        <f t="shared" si="5"/>
        <v>38.5</v>
      </c>
      <c r="H153" s="502" t="s">
        <v>884</v>
      </c>
      <c r="I153" s="235" t="s">
        <v>7</v>
      </c>
      <c r="J153" s="407"/>
      <c r="K153" s="532"/>
      <c r="L153" s="233"/>
      <c r="M153" s="233"/>
      <c r="N153" s="233"/>
      <c r="O153" s="233"/>
      <c r="P153" s="233"/>
      <c r="Q153" s="233"/>
      <c r="R153" s="233"/>
      <c r="S153" s="233"/>
      <c r="T153" s="233"/>
      <c r="U153" s="233"/>
      <c r="V153" s="233"/>
      <c r="W153" s="233"/>
      <c r="X153" s="233"/>
      <c r="Y153" s="233"/>
      <c r="Z153" s="233"/>
      <c r="AA153" s="233"/>
      <c r="AB153" s="233"/>
      <c r="AC153" s="233"/>
      <c r="AD153" s="233"/>
      <c r="AE153" s="233"/>
      <c r="AF153" s="233"/>
      <c r="AG153" s="233"/>
      <c r="AH153" s="233"/>
      <c r="AI153" s="233"/>
      <c r="AJ153" s="233"/>
      <c r="AK153" s="233"/>
      <c r="AL153" s="233"/>
      <c r="AM153" s="233"/>
      <c r="AN153" s="233"/>
      <c r="AO153" s="233"/>
      <c r="AP153" s="233"/>
      <c r="AQ153" s="233"/>
      <c r="AR153" s="233"/>
      <c r="AS153" s="233"/>
      <c r="AT153" s="233"/>
      <c r="AU153" s="233"/>
      <c r="AV153" s="233"/>
      <c r="AW153" s="233"/>
      <c r="AX153" s="233"/>
      <c r="AY153" s="233"/>
      <c r="AZ153" s="233"/>
      <c r="BA153" s="233"/>
      <c r="BB153" s="233"/>
      <c r="BC153" s="233"/>
      <c r="BD153" s="233"/>
      <c r="BE153" s="233"/>
      <c r="BF153" s="233"/>
      <c r="BG153" s="233"/>
      <c r="BH153" s="233"/>
      <c r="BI153" s="233"/>
      <c r="BJ153" s="233"/>
      <c r="BK153" s="233"/>
      <c r="BL153" s="233"/>
      <c r="BM153" s="233"/>
      <c r="BN153" s="233"/>
      <c r="BO153" s="233"/>
      <c r="BP153" s="233"/>
      <c r="BQ153" s="233"/>
      <c r="BR153" s="233"/>
      <c r="BS153" s="233"/>
      <c r="BT153" s="233"/>
      <c r="BU153" s="233"/>
      <c r="BV153" s="233"/>
      <c r="BW153" s="233"/>
      <c r="BX153" s="233"/>
      <c r="BY153" s="233"/>
      <c r="BZ153" s="233"/>
      <c r="CA153" s="233"/>
      <c r="CB153" s="233"/>
      <c r="CC153" s="233"/>
      <c r="CD153" s="233"/>
      <c r="CE153" s="233"/>
      <c r="CF153" s="233"/>
      <c r="CG153" s="233"/>
      <c r="CH153" s="233"/>
      <c r="CI153" s="233"/>
      <c r="CJ153" s="233"/>
      <c r="CK153" s="233"/>
      <c r="CL153" s="233"/>
      <c r="CM153" s="233"/>
      <c r="CN153" s="233"/>
      <c r="CO153" s="233"/>
      <c r="CP153" s="233"/>
      <c r="CQ153" s="233"/>
      <c r="CR153" s="233"/>
      <c r="CS153" s="233"/>
      <c r="CT153" s="233"/>
      <c r="CU153" s="233"/>
      <c r="CV153" s="233"/>
      <c r="CW153" s="233"/>
      <c r="CX153" s="233"/>
      <c r="CY153" s="233"/>
      <c r="CZ153" s="233"/>
      <c r="DA153" s="233"/>
      <c r="DB153" s="233"/>
      <c r="DC153" s="233"/>
      <c r="DD153" s="233"/>
      <c r="DE153" s="233"/>
      <c r="DF153" s="233"/>
      <c r="DG153" s="233"/>
      <c r="DH153" s="233"/>
      <c r="DI153" s="233"/>
      <c r="DJ153" s="233"/>
      <c r="DK153" s="233"/>
      <c r="DL153" s="233"/>
      <c r="DM153" s="233"/>
      <c r="DN153" s="233"/>
      <c r="DO153" s="233"/>
      <c r="DP153" s="233"/>
      <c r="DQ153" s="233"/>
      <c r="DR153" s="233"/>
      <c r="DS153" s="233"/>
      <c r="DT153" s="233"/>
      <c r="DU153" s="233"/>
      <c r="DV153" s="233"/>
      <c r="DW153" s="233"/>
      <c r="DX153" s="233"/>
      <c r="DY153" s="233"/>
      <c r="DZ153" s="233"/>
      <c r="EA153" s="233"/>
      <c r="EB153" s="233"/>
      <c r="EC153" s="233"/>
      <c r="ED153" s="233"/>
      <c r="EE153" s="233"/>
      <c r="EF153" s="233"/>
      <c r="EG153" s="233"/>
      <c r="EH153" s="233"/>
      <c r="EI153" s="233"/>
      <c r="EJ153" s="233"/>
      <c r="EK153" s="233"/>
      <c r="EL153" s="233"/>
      <c r="EM153" s="233"/>
      <c r="EN153" s="233"/>
      <c r="EO153" s="233"/>
      <c r="EP153" s="233"/>
      <c r="EQ153" s="233"/>
      <c r="ER153" s="233"/>
      <c r="ES153" s="233"/>
      <c r="ET153" s="233"/>
      <c r="EU153" s="233"/>
      <c r="EV153" s="233"/>
      <c r="EW153" s="233"/>
      <c r="EX153" s="233"/>
      <c r="EY153" s="233"/>
      <c r="EZ153" s="233"/>
      <c r="FA153" s="233"/>
      <c r="FB153" s="233"/>
      <c r="FC153" s="233"/>
      <c r="FD153" s="233"/>
      <c r="FE153" s="233"/>
      <c r="FF153" s="233"/>
      <c r="FG153" s="233"/>
      <c r="FH153" s="233"/>
      <c r="FI153" s="233"/>
      <c r="FJ153" s="233"/>
      <c r="FK153" s="233"/>
      <c r="FL153" s="233"/>
      <c r="FM153" s="233"/>
      <c r="FN153" s="233"/>
      <c r="FO153" s="233"/>
      <c r="FP153" s="233"/>
      <c r="FQ153" s="233"/>
      <c r="FR153" s="233"/>
      <c r="FS153" s="233"/>
      <c r="FT153" s="233"/>
      <c r="FU153" s="233"/>
      <c r="FV153" s="233"/>
      <c r="FW153" s="233"/>
      <c r="FX153" s="233"/>
      <c r="FY153" s="233"/>
      <c r="FZ153" s="233"/>
      <c r="GA153" s="233"/>
      <c r="GB153" s="233"/>
      <c r="GC153" s="233"/>
      <c r="GD153" s="233"/>
      <c r="GE153" s="233"/>
      <c r="GF153" s="233"/>
      <c r="GG153" s="233"/>
      <c r="GH153" s="233"/>
      <c r="GI153" s="233"/>
      <c r="GJ153" s="233"/>
      <c r="GK153" s="233"/>
      <c r="GL153" s="233"/>
      <c r="GM153" s="233"/>
      <c r="GN153" s="233"/>
      <c r="GO153" s="233"/>
      <c r="GP153" s="233"/>
      <c r="GQ153" s="233"/>
      <c r="GR153" s="233"/>
      <c r="GS153" s="233"/>
      <c r="GT153" s="233"/>
      <c r="GU153" s="233"/>
      <c r="GV153" s="233"/>
      <c r="GW153" s="233"/>
      <c r="GX153" s="233"/>
      <c r="GY153" s="233"/>
      <c r="GZ153" s="233"/>
      <c r="HA153" s="233"/>
      <c r="HB153" s="233"/>
      <c r="HC153" s="233"/>
      <c r="HD153" s="233"/>
      <c r="HE153" s="233"/>
      <c r="HF153" s="233"/>
      <c r="HG153" s="233"/>
      <c r="HH153" s="233"/>
      <c r="HI153" s="233"/>
      <c r="HJ153" s="233"/>
      <c r="HK153" s="233"/>
      <c r="HL153" s="233"/>
      <c r="HM153" s="233"/>
      <c r="HN153" s="233"/>
      <c r="HO153" s="233"/>
      <c r="HP153" s="233"/>
      <c r="HQ153" s="233"/>
      <c r="HR153" s="233"/>
      <c r="HS153" s="233"/>
      <c r="HT153" s="233"/>
      <c r="HU153" s="233"/>
      <c r="HV153" s="233"/>
      <c r="HW153" s="233"/>
      <c r="HX153" s="233"/>
      <c r="HY153" s="233"/>
      <c r="HZ153" s="233"/>
      <c r="IA153" s="233"/>
      <c r="IB153" s="233"/>
      <c r="IC153" s="233"/>
      <c r="ID153" s="233"/>
      <c r="IE153" s="233"/>
      <c r="IF153" s="233"/>
      <c r="IG153" s="233"/>
      <c r="IH153" s="233"/>
      <c r="II153" s="233"/>
      <c r="IJ153" s="233"/>
      <c r="IK153" s="233"/>
      <c r="IL153" s="233"/>
      <c r="IM153" s="233"/>
      <c r="IN153" s="233"/>
      <c r="IO153" s="233"/>
      <c r="IP153" s="233"/>
      <c r="IQ153" s="233"/>
      <c r="IR153" s="233"/>
      <c r="IS153" s="233"/>
      <c r="IT153" s="233"/>
      <c r="IU153" s="233"/>
      <c r="IV153" s="233"/>
      <c r="IW153" s="233"/>
    </row>
    <row r="154" spans="1:257" s="534" customFormat="1" ht="37.5" customHeight="1">
      <c r="A154" s="558" t="s">
        <v>792</v>
      </c>
      <c r="B154" s="225" t="s">
        <v>777</v>
      </c>
      <c r="C154" s="402" t="s">
        <v>152</v>
      </c>
      <c r="D154" s="221" t="s">
        <v>129</v>
      </c>
      <c r="E154" s="528">
        <v>2800</v>
      </c>
      <c r="F154" s="531">
        <v>10</v>
      </c>
      <c r="G154" s="409">
        <f t="shared" si="5"/>
        <v>28</v>
      </c>
      <c r="H154" s="502" t="s">
        <v>884</v>
      </c>
      <c r="I154" s="235" t="s">
        <v>7</v>
      </c>
      <c r="J154" s="407"/>
      <c r="K154" s="532"/>
      <c r="L154" s="233"/>
      <c r="M154" s="233"/>
      <c r="N154" s="233"/>
      <c r="O154" s="233"/>
      <c r="P154" s="233"/>
      <c r="Q154" s="233"/>
      <c r="R154" s="233"/>
      <c r="S154" s="233"/>
      <c r="T154" s="233"/>
      <c r="U154" s="233"/>
      <c r="V154" s="233"/>
      <c r="W154" s="233"/>
      <c r="X154" s="233"/>
      <c r="Y154" s="233"/>
      <c r="Z154" s="233"/>
      <c r="AA154" s="233"/>
      <c r="AB154" s="233"/>
      <c r="AC154" s="233"/>
      <c r="AD154" s="233"/>
      <c r="AE154" s="233"/>
      <c r="AF154" s="233"/>
      <c r="AG154" s="233"/>
      <c r="AH154" s="233"/>
      <c r="AI154" s="233"/>
      <c r="AJ154" s="233"/>
      <c r="AK154" s="233"/>
      <c r="AL154" s="233"/>
      <c r="AM154" s="233"/>
      <c r="AN154" s="233"/>
      <c r="AO154" s="233"/>
      <c r="AP154" s="233"/>
      <c r="AQ154" s="233"/>
      <c r="AR154" s="233"/>
      <c r="AS154" s="233"/>
      <c r="AT154" s="233"/>
      <c r="AU154" s="233"/>
      <c r="AV154" s="233"/>
      <c r="AW154" s="233"/>
      <c r="AX154" s="233"/>
      <c r="AY154" s="233"/>
      <c r="AZ154" s="233"/>
      <c r="BA154" s="233"/>
      <c r="BB154" s="233"/>
      <c r="BC154" s="233"/>
      <c r="BD154" s="233"/>
      <c r="BE154" s="233"/>
      <c r="BF154" s="233"/>
      <c r="BG154" s="233"/>
      <c r="BH154" s="233"/>
      <c r="BI154" s="233"/>
      <c r="BJ154" s="233"/>
      <c r="BK154" s="233"/>
      <c r="BL154" s="233"/>
      <c r="BM154" s="233"/>
      <c r="BN154" s="233"/>
      <c r="BO154" s="233"/>
      <c r="BP154" s="233"/>
      <c r="BQ154" s="233"/>
      <c r="BR154" s="233"/>
      <c r="BS154" s="233"/>
      <c r="BT154" s="233"/>
      <c r="BU154" s="233"/>
      <c r="BV154" s="233"/>
      <c r="BW154" s="233"/>
      <c r="BX154" s="233"/>
      <c r="BY154" s="233"/>
      <c r="BZ154" s="233"/>
      <c r="CA154" s="233"/>
      <c r="CB154" s="233"/>
      <c r="CC154" s="233"/>
      <c r="CD154" s="233"/>
      <c r="CE154" s="233"/>
      <c r="CF154" s="233"/>
      <c r="CG154" s="233"/>
      <c r="CH154" s="233"/>
      <c r="CI154" s="233"/>
      <c r="CJ154" s="233"/>
      <c r="CK154" s="233"/>
      <c r="CL154" s="233"/>
      <c r="CM154" s="233"/>
      <c r="CN154" s="233"/>
      <c r="CO154" s="233"/>
      <c r="CP154" s="233"/>
      <c r="CQ154" s="233"/>
      <c r="CR154" s="233"/>
      <c r="CS154" s="233"/>
      <c r="CT154" s="233"/>
      <c r="CU154" s="233"/>
      <c r="CV154" s="233"/>
      <c r="CW154" s="233"/>
      <c r="CX154" s="233"/>
      <c r="CY154" s="233"/>
      <c r="CZ154" s="233"/>
      <c r="DA154" s="233"/>
      <c r="DB154" s="233"/>
      <c r="DC154" s="233"/>
      <c r="DD154" s="233"/>
      <c r="DE154" s="233"/>
      <c r="DF154" s="233"/>
      <c r="DG154" s="233"/>
      <c r="DH154" s="233"/>
      <c r="DI154" s="233"/>
      <c r="DJ154" s="233"/>
      <c r="DK154" s="233"/>
      <c r="DL154" s="233"/>
      <c r="DM154" s="233"/>
      <c r="DN154" s="233"/>
      <c r="DO154" s="233"/>
      <c r="DP154" s="233"/>
      <c r="DQ154" s="233"/>
      <c r="DR154" s="233"/>
      <c r="DS154" s="233"/>
      <c r="DT154" s="233"/>
      <c r="DU154" s="233"/>
      <c r="DV154" s="233"/>
      <c r="DW154" s="233"/>
      <c r="DX154" s="233"/>
      <c r="DY154" s="233"/>
      <c r="DZ154" s="233"/>
      <c r="EA154" s="233"/>
      <c r="EB154" s="233"/>
      <c r="EC154" s="233"/>
      <c r="ED154" s="233"/>
      <c r="EE154" s="233"/>
      <c r="EF154" s="233"/>
      <c r="EG154" s="233"/>
      <c r="EH154" s="233"/>
      <c r="EI154" s="233"/>
      <c r="EJ154" s="233"/>
      <c r="EK154" s="233"/>
      <c r="EL154" s="233"/>
      <c r="EM154" s="233"/>
      <c r="EN154" s="233"/>
      <c r="EO154" s="233"/>
      <c r="EP154" s="233"/>
      <c r="EQ154" s="233"/>
      <c r="ER154" s="233"/>
      <c r="ES154" s="233"/>
      <c r="ET154" s="233"/>
      <c r="EU154" s="233"/>
      <c r="EV154" s="233"/>
      <c r="EW154" s="233"/>
      <c r="EX154" s="233"/>
      <c r="EY154" s="233"/>
      <c r="EZ154" s="233"/>
      <c r="FA154" s="233"/>
      <c r="FB154" s="233"/>
      <c r="FC154" s="233"/>
      <c r="FD154" s="233"/>
      <c r="FE154" s="233"/>
      <c r="FF154" s="233"/>
      <c r="FG154" s="233"/>
      <c r="FH154" s="233"/>
      <c r="FI154" s="233"/>
      <c r="FJ154" s="233"/>
      <c r="FK154" s="233"/>
      <c r="FL154" s="233"/>
      <c r="FM154" s="233"/>
      <c r="FN154" s="233"/>
      <c r="FO154" s="233"/>
      <c r="FP154" s="233"/>
      <c r="FQ154" s="233"/>
      <c r="FR154" s="233"/>
      <c r="FS154" s="233"/>
      <c r="FT154" s="233"/>
      <c r="FU154" s="233"/>
      <c r="FV154" s="233"/>
      <c r="FW154" s="233"/>
      <c r="FX154" s="233"/>
      <c r="FY154" s="233"/>
      <c r="FZ154" s="233"/>
      <c r="GA154" s="233"/>
      <c r="GB154" s="233"/>
      <c r="GC154" s="233"/>
      <c r="GD154" s="233"/>
      <c r="GE154" s="233"/>
      <c r="GF154" s="233"/>
      <c r="GG154" s="233"/>
      <c r="GH154" s="233"/>
      <c r="GI154" s="233"/>
      <c r="GJ154" s="233"/>
      <c r="GK154" s="233"/>
      <c r="GL154" s="233"/>
      <c r="GM154" s="233"/>
      <c r="GN154" s="233"/>
      <c r="GO154" s="233"/>
      <c r="GP154" s="233"/>
      <c r="GQ154" s="233"/>
      <c r="GR154" s="233"/>
      <c r="GS154" s="233"/>
      <c r="GT154" s="233"/>
      <c r="GU154" s="233"/>
      <c r="GV154" s="233"/>
      <c r="GW154" s="233"/>
      <c r="GX154" s="233"/>
      <c r="GY154" s="233"/>
      <c r="GZ154" s="233"/>
      <c r="HA154" s="233"/>
      <c r="HB154" s="233"/>
      <c r="HC154" s="233"/>
      <c r="HD154" s="233"/>
      <c r="HE154" s="233"/>
      <c r="HF154" s="233"/>
      <c r="HG154" s="233"/>
      <c r="HH154" s="233"/>
      <c r="HI154" s="233"/>
      <c r="HJ154" s="233"/>
      <c r="HK154" s="233"/>
      <c r="HL154" s="233"/>
      <c r="HM154" s="233"/>
      <c r="HN154" s="233"/>
      <c r="HO154" s="233"/>
      <c r="HP154" s="233"/>
      <c r="HQ154" s="233"/>
      <c r="HR154" s="233"/>
      <c r="HS154" s="233"/>
      <c r="HT154" s="233"/>
      <c r="HU154" s="233"/>
      <c r="HV154" s="233"/>
      <c r="HW154" s="233"/>
      <c r="HX154" s="233"/>
      <c r="HY154" s="233"/>
      <c r="HZ154" s="233"/>
      <c r="IA154" s="233"/>
      <c r="IB154" s="233"/>
      <c r="IC154" s="233"/>
      <c r="ID154" s="233"/>
      <c r="IE154" s="233"/>
      <c r="IF154" s="233"/>
      <c r="IG154" s="233"/>
      <c r="IH154" s="233"/>
      <c r="II154" s="233"/>
      <c r="IJ154" s="233"/>
      <c r="IK154" s="233"/>
      <c r="IL154" s="233"/>
      <c r="IM154" s="233"/>
      <c r="IN154" s="233"/>
      <c r="IO154" s="233"/>
      <c r="IP154" s="233"/>
      <c r="IQ154" s="233"/>
      <c r="IR154" s="233"/>
      <c r="IS154" s="233"/>
      <c r="IT154" s="233"/>
      <c r="IU154" s="233"/>
      <c r="IV154" s="233"/>
      <c r="IW154" s="233"/>
    </row>
    <row r="155" spans="1:257" s="534" customFormat="1" ht="37.5" customHeight="1">
      <c r="A155" s="558" t="s">
        <v>793</v>
      </c>
      <c r="B155" s="225" t="s">
        <v>777</v>
      </c>
      <c r="C155" s="402" t="s">
        <v>152</v>
      </c>
      <c r="D155" s="221" t="s">
        <v>129</v>
      </c>
      <c r="E155" s="528">
        <v>1100</v>
      </c>
      <c r="F155" s="531">
        <v>7</v>
      </c>
      <c r="G155" s="409">
        <f t="shared" si="5"/>
        <v>7.7</v>
      </c>
      <c r="H155" s="502" t="s">
        <v>884</v>
      </c>
      <c r="I155" s="235" t="s">
        <v>7</v>
      </c>
      <c r="J155" s="407"/>
      <c r="K155" s="532"/>
      <c r="L155" s="233"/>
      <c r="M155" s="233"/>
      <c r="N155" s="233"/>
      <c r="O155" s="233"/>
      <c r="P155" s="233"/>
      <c r="Q155" s="233"/>
      <c r="R155" s="233"/>
      <c r="S155" s="233"/>
      <c r="T155" s="233"/>
      <c r="U155" s="233"/>
      <c r="V155" s="233"/>
      <c r="W155" s="233"/>
      <c r="X155" s="233"/>
      <c r="Y155" s="233"/>
      <c r="Z155" s="233"/>
      <c r="AA155" s="233"/>
      <c r="AB155" s="233"/>
      <c r="AC155" s="233"/>
      <c r="AD155" s="233"/>
      <c r="AE155" s="233"/>
      <c r="AF155" s="233"/>
      <c r="AG155" s="233"/>
      <c r="AH155" s="233"/>
      <c r="AI155" s="233"/>
      <c r="AJ155" s="233"/>
      <c r="AK155" s="233"/>
      <c r="AL155" s="233"/>
      <c r="AM155" s="233"/>
      <c r="AN155" s="233"/>
      <c r="AO155" s="233"/>
      <c r="AP155" s="233"/>
      <c r="AQ155" s="233"/>
      <c r="AR155" s="233"/>
      <c r="AS155" s="233"/>
      <c r="AT155" s="233"/>
      <c r="AU155" s="233"/>
      <c r="AV155" s="233"/>
      <c r="AW155" s="233"/>
      <c r="AX155" s="233"/>
      <c r="AY155" s="233"/>
      <c r="AZ155" s="233"/>
      <c r="BA155" s="233"/>
      <c r="BB155" s="233"/>
      <c r="BC155" s="233"/>
      <c r="BD155" s="233"/>
      <c r="BE155" s="233"/>
      <c r="BF155" s="233"/>
      <c r="BG155" s="233"/>
      <c r="BH155" s="233"/>
      <c r="BI155" s="233"/>
      <c r="BJ155" s="233"/>
      <c r="BK155" s="233"/>
      <c r="BL155" s="233"/>
      <c r="BM155" s="233"/>
      <c r="BN155" s="233"/>
      <c r="BO155" s="233"/>
      <c r="BP155" s="233"/>
      <c r="BQ155" s="233"/>
      <c r="BR155" s="233"/>
      <c r="BS155" s="233"/>
      <c r="BT155" s="233"/>
      <c r="BU155" s="233"/>
      <c r="BV155" s="233"/>
      <c r="BW155" s="233"/>
      <c r="BX155" s="233"/>
      <c r="BY155" s="233"/>
      <c r="BZ155" s="233"/>
      <c r="CA155" s="233"/>
      <c r="CB155" s="233"/>
      <c r="CC155" s="233"/>
      <c r="CD155" s="233"/>
      <c r="CE155" s="233"/>
      <c r="CF155" s="233"/>
      <c r="CG155" s="233"/>
      <c r="CH155" s="233"/>
      <c r="CI155" s="233"/>
      <c r="CJ155" s="233"/>
      <c r="CK155" s="233"/>
      <c r="CL155" s="233"/>
      <c r="CM155" s="233"/>
      <c r="CN155" s="233"/>
      <c r="CO155" s="233"/>
      <c r="CP155" s="233"/>
      <c r="CQ155" s="233"/>
      <c r="CR155" s="233"/>
      <c r="CS155" s="233"/>
      <c r="CT155" s="233"/>
      <c r="CU155" s="233"/>
      <c r="CV155" s="233"/>
      <c r="CW155" s="233"/>
      <c r="CX155" s="233"/>
      <c r="CY155" s="233"/>
      <c r="CZ155" s="233"/>
      <c r="DA155" s="233"/>
      <c r="DB155" s="233"/>
      <c r="DC155" s="233"/>
      <c r="DD155" s="233"/>
      <c r="DE155" s="233"/>
      <c r="DF155" s="233"/>
      <c r="DG155" s="233"/>
      <c r="DH155" s="233"/>
      <c r="DI155" s="233"/>
      <c r="DJ155" s="233"/>
      <c r="DK155" s="233"/>
      <c r="DL155" s="233"/>
      <c r="DM155" s="233"/>
      <c r="DN155" s="233"/>
      <c r="DO155" s="233"/>
      <c r="DP155" s="233"/>
      <c r="DQ155" s="233"/>
      <c r="DR155" s="233"/>
      <c r="DS155" s="233"/>
      <c r="DT155" s="233"/>
      <c r="DU155" s="233"/>
      <c r="DV155" s="233"/>
      <c r="DW155" s="233"/>
      <c r="DX155" s="233"/>
      <c r="DY155" s="233"/>
      <c r="DZ155" s="233"/>
      <c r="EA155" s="233"/>
      <c r="EB155" s="233"/>
      <c r="EC155" s="233"/>
      <c r="ED155" s="233"/>
      <c r="EE155" s="233"/>
      <c r="EF155" s="233"/>
      <c r="EG155" s="233"/>
      <c r="EH155" s="233"/>
      <c r="EI155" s="233"/>
      <c r="EJ155" s="233"/>
      <c r="EK155" s="233"/>
      <c r="EL155" s="233"/>
      <c r="EM155" s="233"/>
      <c r="EN155" s="233"/>
      <c r="EO155" s="233"/>
      <c r="EP155" s="233"/>
      <c r="EQ155" s="233"/>
      <c r="ER155" s="233"/>
      <c r="ES155" s="233"/>
      <c r="ET155" s="233"/>
      <c r="EU155" s="233"/>
      <c r="EV155" s="233"/>
      <c r="EW155" s="233"/>
      <c r="EX155" s="233"/>
      <c r="EY155" s="233"/>
      <c r="EZ155" s="233"/>
      <c r="FA155" s="233"/>
      <c r="FB155" s="233"/>
      <c r="FC155" s="233"/>
      <c r="FD155" s="233"/>
      <c r="FE155" s="233"/>
      <c r="FF155" s="233"/>
      <c r="FG155" s="233"/>
      <c r="FH155" s="233"/>
      <c r="FI155" s="233"/>
      <c r="FJ155" s="233"/>
      <c r="FK155" s="233"/>
      <c r="FL155" s="233"/>
      <c r="FM155" s="233"/>
      <c r="FN155" s="233"/>
      <c r="FO155" s="233"/>
      <c r="FP155" s="233"/>
      <c r="FQ155" s="233"/>
      <c r="FR155" s="233"/>
      <c r="FS155" s="233"/>
      <c r="FT155" s="233"/>
      <c r="FU155" s="233"/>
      <c r="FV155" s="233"/>
      <c r="FW155" s="233"/>
      <c r="FX155" s="233"/>
      <c r="FY155" s="233"/>
      <c r="FZ155" s="233"/>
      <c r="GA155" s="233"/>
      <c r="GB155" s="233"/>
      <c r="GC155" s="233"/>
      <c r="GD155" s="233"/>
      <c r="GE155" s="233"/>
      <c r="GF155" s="233"/>
      <c r="GG155" s="233"/>
      <c r="GH155" s="233"/>
      <c r="GI155" s="233"/>
      <c r="GJ155" s="233"/>
      <c r="GK155" s="233"/>
      <c r="GL155" s="233"/>
      <c r="GM155" s="233"/>
      <c r="GN155" s="233"/>
      <c r="GO155" s="233"/>
      <c r="GP155" s="233"/>
      <c r="GQ155" s="233"/>
      <c r="GR155" s="233"/>
      <c r="GS155" s="233"/>
      <c r="GT155" s="233"/>
      <c r="GU155" s="233"/>
      <c r="GV155" s="233"/>
      <c r="GW155" s="233"/>
      <c r="GX155" s="233"/>
      <c r="GY155" s="233"/>
      <c r="GZ155" s="233"/>
      <c r="HA155" s="233"/>
      <c r="HB155" s="233"/>
      <c r="HC155" s="233"/>
      <c r="HD155" s="233"/>
      <c r="HE155" s="233"/>
      <c r="HF155" s="233"/>
      <c r="HG155" s="233"/>
      <c r="HH155" s="233"/>
      <c r="HI155" s="233"/>
      <c r="HJ155" s="233"/>
      <c r="HK155" s="233"/>
      <c r="HL155" s="233"/>
      <c r="HM155" s="233"/>
      <c r="HN155" s="233"/>
      <c r="HO155" s="233"/>
      <c r="HP155" s="233"/>
      <c r="HQ155" s="233"/>
      <c r="HR155" s="233"/>
      <c r="HS155" s="233"/>
      <c r="HT155" s="233"/>
      <c r="HU155" s="233"/>
      <c r="HV155" s="233"/>
      <c r="HW155" s="233"/>
      <c r="HX155" s="233"/>
      <c r="HY155" s="233"/>
      <c r="HZ155" s="233"/>
      <c r="IA155" s="233"/>
      <c r="IB155" s="233"/>
      <c r="IC155" s="233"/>
      <c r="ID155" s="233"/>
      <c r="IE155" s="233"/>
      <c r="IF155" s="233"/>
      <c r="IG155" s="233"/>
      <c r="IH155" s="233"/>
      <c r="II155" s="233"/>
      <c r="IJ155" s="233"/>
      <c r="IK155" s="233"/>
      <c r="IL155" s="233"/>
      <c r="IM155" s="233"/>
      <c r="IN155" s="233"/>
      <c r="IO155" s="233"/>
      <c r="IP155" s="233"/>
      <c r="IQ155" s="233"/>
      <c r="IR155" s="233"/>
      <c r="IS155" s="233"/>
      <c r="IT155" s="233"/>
      <c r="IU155" s="233"/>
      <c r="IV155" s="233"/>
      <c r="IW155" s="233"/>
    </row>
    <row r="156" spans="1:257" s="534" customFormat="1">
      <c r="A156" s="570" t="s">
        <v>327</v>
      </c>
      <c r="B156" s="117" t="s">
        <v>352</v>
      </c>
      <c r="C156" s="402" t="s">
        <v>938</v>
      </c>
      <c r="D156" s="221" t="s">
        <v>353</v>
      </c>
      <c r="E156" s="320">
        <v>600</v>
      </c>
      <c r="F156" s="331">
        <v>1582</v>
      </c>
      <c r="G156" s="409">
        <f t="shared" si="5"/>
        <v>949.2</v>
      </c>
      <c r="H156" s="502" t="s">
        <v>884</v>
      </c>
      <c r="I156" s="235" t="s">
        <v>7</v>
      </c>
      <c r="J156" s="407"/>
      <c r="K156" s="532"/>
      <c r="L156" s="233"/>
      <c r="M156" s="233"/>
      <c r="N156" s="233"/>
      <c r="O156" s="233"/>
      <c r="P156" s="233"/>
      <c r="Q156" s="233"/>
      <c r="R156" s="233"/>
      <c r="S156" s="233"/>
      <c r="T156" s="233"/>
      <c r="U156" s="233"/>
      <c r="V156" s="233"/>
      <c r="W156" s="233"/>
      <c r="X156" s="233"/>
      <c r="Y156" s="233"/>
      <c r="Z156" s="233"/>
      <c r="AA156" s="233"/>
      <c r="AB156" s="233"/>
      <c r="AC156" s="233"/>
      <c r="AD156" s="233"/>
      <c r="AE156" s="233"/>
      <c r="AF156" s="233"/>
      <c r="AG156" s="233"/>
      <c r="AH156" s="233"/>
      <c r="AI156" s="233"/>
      <c r="AJ156" s="233"/>
      <c r="AK156" s="233"/>
      <c r="AL156" s="233"/>
      <c r="AM156" s="233"/>
      <c r="AN156" s="233"/>
      <c r="AO156" s="233"/>
      <c r="AP156" s="233"/>
      <c r="AQ156" s="233"/>
      <c r="AR156" s="233"/>
      <c r="AS156" s="233"/>
      <c r="AT156" s="233"/>
      <c r="AU156" s="233"/>
      <c r="AV156" s="233"/>
      <c r="AW156" s="233"/>
      <c r="AX156" s="233"/>
      <c r="AY156" s="233"/>
      <c r="AZ156" s="233"/>
      <c r="BA156" s="233"/>
      <c r="BB156" s="233"/>
      <c r="BC156" s="233"/>
      <c r="BD156" s="233"/>
      <c r="BE156" s="233"/>
      <c r="BF156" s="233"/>
      <c r="BG156" s="233"/>
      <c r="BH156" s="233"/>
      <c r="BI156" s="233"/>
      <c r="BJ156" s="233"/>
      <c r="BK156" s="233"/>
      <c r="BL156" s="233"/>
      <c r="BM156" s="233"/>
      <c r="BN156" s="233"/>
      <c r="BO156" s="233"/>
      <c r="BP156" s="233"/>
      <c r="BQ156" s="233"/>
      <c r="BR156" s="233"/>
      <c r="BS156" s="233"/>
      <c r="BT156" s="233"/>
      <c r="BU156" s="233"/>
      <c r="BV156" s="233"/>
      <c r="BW156" s="233"/>
      <c r="BX156" s="233"/>
      <c r="BY156" s="233"/>
      <c r="BZ156" s="233"/>
      <c r="CA156" s="233"/>
      <c r="CB156" s="233"/>
      <c r="CC156" s="233"/>
      <c r="CD156" s="233"/>
      <c r="CE156" s="233"/>
      <c r="CF156" s="233"/>
      <c r="CG156" s="233"/>
      <c r="CH156" s="233"/>
      <c r="CI156" s="233"/>
      <c r="CJ156" s="233"/>
      <c r="CK156" s="233"/>
      <c r="CL156" s="233"/>
      <c r="CM156" s="233"/>
      <c r="CN156" s="233"/>
      <c r="CO156" s="233"/>
      <c r="CP156" s="233"/>
      <c r="CQ156" s="233"/>
      <c r="CR156" s="233"/>
      <c r="CS156" s="233"/>
      <c r="CT156" s="233"/>
      <c r="CU156" s="233"/>
      <c r="CV156" s="233"/>
      <c r="CW156" s="233"/>
      <c r="CX156" s="233"/>
      <c r="CY156" s="233"/>
      <c r="CZ156" s="233"/>
      <c r="DA156" s="233"/>
      <c r="DB156" s="233"/>
      <c r="DC156" s="233"/>
      <c r="DD156" s="233"/>
      <c r="DE156" s="233"/>
      <c r="DF156" s="233"/>
      <c r="DG156" s="233"/>
      <c r="DH156" s="233"/>
      <c r="DI156" s="233"/>
      <c r="DJ156" s="233"/>
      <c r="DK156" s="233"/>
      <c r="DL156" s="233"/>
      <c r="DM156" s="233"/>
      <c r="DN156" s="233"/>
      <c r="DO156" s="233"/>
      <c r="DP156" s="233"/>
      <c r="DQ156" s="233"/>
      <c r="DR156" s="233"/>
      <c r="DS156" s="233"/>
      <c r="DT156" s="233"/>
      <c r="DU156" s="233"/>
      <c r="DV156" s="233"/>
      <c r="DW156" s="233"/>
      <c r="DX156" s="233"/>
      <c r="DY156" s="233"/>
      <c r="DZ156" s="233"/>
      <c r="EA156" s="233"/>
      <c r="EB156" s="233"/>
      <c r="EC156" s="233"/>
      <c r="ED156" s="233"/>
      <c r="EE156" s="233"/>
      <c r="EF156" s="233"/>
      <c r="EG156" s="233"/>
      <c r="EH156" s="233"/>
      <c r="EI156" s="233"/>
      <c r="EJ156" s="233"/>
      <c r="EK156" s="233"/>
      <c r="EL156" s="233"/>
      <c r="EM156" s="233"/>
      <c r="EN156" s="233"/>
      <c r="EO156" s="233"/>
      <c r="EP156" s="233"/>
      <c r="EQ156" s="233"/>
      <c r="ER156" s="233"/>
      <c r="ES156" s="233"/>
      <c r="ET156" s="233"/>
      <c r="EU156" s="233"/>
      <c r="EV156" s="233"/>
      <c r="EW156" s="233"/>
      <c r="EX156" s="233"/>
      <c r="EY156" s="233"/>
      <c r="EZ156" s="233"/>
      <c r="FA156" s="233"/>
      <c r="FB156" s="233"/>
      <c r="FC156" s="233"/>
      <c r="FD156" s="233"/>
      <c r="FE156" s="233"/>
      <c r="FF156" s="233"/>
      <c r="FG156" s="233"/>
      <c r="FH156" s="233"/>
      <c r="FI156" s="233"/>
      <c r="FJ156" s="233"/>
      <c r="FK156" s="233"/>
      <c r="FL156" s="233"/>
      <c r="FM156" s="233"/>
      <c r="FN156" s="233"/>
      <c r="FO156" s="233"/>
      <c r="FP156" s="233"/>
      <c r="FQ156" s="233"/>
      <c r="FR156" s="233"/>
      <c r="FS156" s="233"/>
      <c r="FT156" s="233"/>
      <c r="FU156" s="233"/>
      <c r="FV156" s="233"/>
      <c r="FW156" s="233"/>
      <c r="FX156" s="233"/>
      <c r="FY156" s="233"/>
      <c r="FZ156" s="233"/>
      <c r="GA156" s="233"/>
      <c r="GB156" s="233"/>
      <c r="GC156" s="233"/>
      <c r="GD156" s="233"/>
      <c r="GE156" s="233"/>
      <c r="GF156" s="233"/>
      <c r="GG156" s="233"/>
      <c r="GH156" s="233"/>
      <c r="GI156" s="233"/>
      <c r="GJ156" s="233"/>
      <c r="GK156" s="233"/>
      <c r="GL156" s="233"/>
      <c r="GM156" s="233"/>
      <c r="GN156" s="233"/>
      <c r="GO156" s="233"/>
      <c r="GP156" s="233"/>
      <c r="GQ156" s="233"/>
      <c r="GR156" s="233"/>
      <c r="GS156" s="233"/>
      <c r="GT156" s="233"/>
      <c r="GU156" s="233"/>
      <c r="GV156" s="233"/>
      <c r="GW156" s="233"/>
      <c r="GX156" s="233"/>
      <c r="GY156" s="233"/>
      <c r="GZ156" s="233"/>
      <c r="HA156" s="233"/>
      <c r="HB156" s="233"/>
      <c r="HC156" s="233"/>
      <c r="HD156" s="233"/>
      <c r="HE156" s="233"/>
      <c r="HF156" s="233"/>
      <c r="HG156" s="233"/>
      <c r="HH156" s="233"/>
      <c r="HI156" s="233"/>
      <c r="HJ156" s="233"/>
      <c r="HK156" s="233"/>
      <c r="HL156" s="233"/>
      <c r="HM156" s="233"/>
      <c r="HN156" s="233"/>
      <c r="HO156" s="233"/>
      <c r="HP156" s="233"/>
      <c r="HQ156" s="233"/>
      <c r="HR156" s="233"/>
      <c r="HS156" s="233"/>
      <c r="HT156" s="233"/>
      <c r="HU156" s="233"/>
      <c r="HV156" s="233"/>
      <c r="HW156" s="233"/>
      <c r="HX156" s="233"/>
      <c r="HY156" s="233"/>
      <c r="HZ156" s="233"/>
      <c r="IA156" s="233"/>
      <c r="IB156" s="233"/>
      <c r="IC156" s="233"/>
      <c r="ID156" s="233"/>
      <c r="IE156" s="233"/>
      <c r="IF156" s="233"/>
      <c r="IG156" s="233"/>
      <c r="IH156" s="233"/>
      <c r="II156" s="233"/>
      <c r="IJ156" s="233"/>
      <c r="IK156" s="233"/>
      <c r="IL156" s="233"/>
      <c r="IM156" s="233"/>
      <c r="IN156" s="233"/>
      <c r="IO156" s="233"/>
      <c r="IP156" s="233"/>
      <c r="IQ156" s="233"/>
      <c r="IR156" s="233"/>
      <c r="IS156" s="233"/>
      <c r="IT156" s="233"/>
      <c r="IU156" s="233"/>
      <c r="IV156" s="233"/>
      <c r="IW156" s="233"/>
    </row>
    <row r="157" spans="1:257" s="233" customFormat="1" ht="38.25" customHeight="1">
      <c r="A157" s="570" t="s">
        <v>328</v>
      </c>
      <c r="B157" s="335" t="s">
        <v>352</v>
      </c>
      <c r="C157" s="402" t="s">
        <v>938</v>
      </c>
      <c r="D157" s="333" t="s">
        <v>353</v>
      </c>
      <c r="E157" s="346">
        <v>600</v>
      </c>
      <c r="F157" s="359">
        <v>150</v>
      </c>
      <c r="G157" s="409">
        <f t="shared" ref="G157:G162" si="6">F157*E157/1000</f>
        <v>90</v>
      </c>
      <c r="H157" s="502" t="s">
        <v>884</v>
      </c>
      <c r="I157" s="334" t="s">
        <v>302</v>
      </c>
    </row>
    <row r="158" spans="1:257" s="233" customFormat="1" ht="38.25" customHeight="1">
      <c r="A158" s="570" t="s">
        <v>853</v>
      </c>
      <c r="B158" s="335" t="s">
        <v>352</v>
      </c>
      <c r="C158" s="402" t="s">
        <v>938</v>
      </c>
      <c r="D158" s="333" t="s">
        <v>353</v>
      </c>
      <c r="E158" s="346">
        <v>720</v>
      </c>
      <c r="F158" s="359">
        <v>35</v>
      </c>
      <c r="G158" s="409">
        <f t="shared" si="6"/>
        <v>25.2</v>
      </c>
      <c r="H158" s="502" t="s">
        <v>884</v>
      </c>
      <c r="I158" s="334" t="s">
        <v>302</v>
      </c>
    </row>
    <row r="159" spans="1:257" s="233" customFormat="1" ht="38.25" customHeight="1">
      <c r="A159" s="567" t="s">
        <v>329</v>
      </c>
      <c r="B159" s="335" t="s">
        <v>354</v>
      </c>
      <c r="C159" s="402" t="s">
        <v>938</v>
      </c>
      <c r="D159" s="333" t="s">
        <v>129</v>
      </c>
      <c r="E159" s="346">
        <v>60</v>
      </c>
      <c r="F159" s="359">
        <v>100</v>
      </c>
      <c r="G159" s="409">
        <f t="shared" si="6"/>
        <v>6</v>
      </c>
      <c r="H159" s="502" t="s">
        <v>884</v>
      </c>
      <c r="I159" s="334" t="s">
        <v>302</v>
      </c>
    </row>
    <row r="160" spans="1:257" s="233" customFormat="1" ht="38.25" customHeight="1">
      <c r="A160" s="567" t="s">
        <v>330</v>
      </c>
      <c r="B160" s="335" t="s">
        <v>354</v>
      </c>
      <c r="C160" s="402" t="s">
        <v>938</v>
      </c>
      <c r="D160" s="333" t="s">
        <v>129</v>
      </c>
      <c r="E160" s="346">
        <v>50</v>
      </c>
      <c r="F160" s="359">
        <v>1500</v>
      </c>
      <c r="G160" s="409">
        <f t="shared" si="6"/>
        <v>75</v>
      </c>
      <c r="H160" s="502" t="s">
        <v>884</v>
      </c>
      <c r="I160" s="334" t="s">
        <v>302</v>
      </c>
    </row>
    <row r="161" spans="1:257" s="233" customFormat="1" ht="38.25" customHeight="1">
      <c r="A161" s="567" t="s">
        <v>342</v>
      </c>
      <c r="B161" s="335" t="s">
        <v>394</v>
      </c>
      <c r="C161" s="402" t="s">
        <v>938</v>
      </c>
      <c r="D161" s="333" t="s">
        <v>129</v>
      </c>
      <c r="E161" s="346">
        <v>300</v>
      </c>
      <c r="F161" s="359">
        <v>301</v>
      </c>
      <c r="G161" s="409">
        <f t="shared" si="6"/>
        <v>90.3</v>
      </c>
      <c r="H161" s="502" t="s">
        <v>884</v>
      </c>
      <c r="I161" s="334" t="s">
        <v>302</v>
      </c>
    </row>
    <row r="162" spans="1:257" s="233" customFormat="1">
      <c r="A162" s="567" t="s">
        <v>384</v>
      </c>
      <c r="B162" s="335" t="s">
        <v>394</v>
      </c>
      <c r="C162" s="402" t="s">
        <v>938</v>
      </c>
      <c r="D162" s="333" t="s">
        <v>129</v>
      </c>
      <c r="E162" s="346">
        <v>600</v>
      </c>
      <c r="F162" s="359">
        <v>3420</v>
      </c>
      <c r="G162" s="409">
        <f t="shared" si="6"/>
        <v>2052</v>
      </c>
      <c r="H162" s="502" t="s">
        <v>884</v>
      </c>
      <c r="I162" s="334" t="s">
        <v>302</v>
      </c>
    </row>
    <row r="163" spans="1:257" s="233" customFormat="1">
      <c r="A163" s="570" t="s">
        <v>385</v>
      </c>
      <c r="B163" s="117" t="s">
        <v>394</v>
      </c>
      <c r="C163" s="402" t="s">
        <v>938</v>
      </c>
      <c r="D163" s="221" t="s">
        <v>129</v>
      </c>
      <c r="E163" s="322" t="s">
        <v>761</v>
      </c>
      <c r="F163" s="322">
        <v>1000</v>
      </c>
      <c r="G163" s="409">
        <f>E163*F163/1000</f>
        <v>600</v>
      </c>
      <c r="H163" s="502" t="s">
        <v>884</v>
      </c>
      <c r="I163" s="235" t="s">
        <v>7</v>
      </c>
      <c r="J163" s="407"/>
      <c r="K163" s="532"/>
    </row>
    <row r="164" spans="1:257" s="233" customFormat="1">
      <c r="A164" s="570" t="s">
        <v>386</v>
      </c>
      <c r="B164" s="117" t="s">
        <v>394</v>
      </c>
      <c r="C164" s="402" t="s">
        <v>938</v>
      </c>
      <c r="D164" s="221" t="s">
        <v>129</v>
      </c>
      <c r="E164" s="320">
        <v>600</v>
      </c>
      <c r="F164" s="331">
        <v>30</v>
      </c>
      <c r="G164" s="409">
        <f>E164*F164/1000</f>
        <v>18</v>
      </c>
      <c r="H164" s="502" t="s">
        <v>884</v>
      </c>
      <c r="I164" s="235" t="s">
        <v>7</v>
      </c>
      <c r="J164" s="407"/>
      <c r="K164" s="532"/>
    </row>
    <row r="165" spans="1:257" s="233" customFormat="1" ht="39.75" customHeight="1">
      <c r="A165" s="570" t="s">
        <v>639</v>
      </c>
      <c r="B165" s="117" t="s">
        <v>394</v>
      </c>
      <c r="C165" s="402" t="s">
        <v>938</v>
      </c>
      <c r="D165" s="221" t="s">
        <v>129</v>
      </c>
      <c r="E165" s="320">
        <v>600</v>
      </c>
      <c r="F165" s="322">
        <v>1582</v>
      </c>
      <c r="G165" s="409">
        <f>E165*F165/1000</f>
        <v>949.2</v>
      </c>
      <c r="H165" s="502" t="s">
        <v>884</v>
      </c>
      <c r="I165" s="235" t="s">
        <v>7</v>
      </c>
      <c r="J165" s="407"/>
      <c r="K165" s="532"/>
    </row>
    <row r="166" spans="1:257" s="233" customFormat="1" ht="51.75">
      <c r="A166" s="558" t="s">
        <v>343</v>
      </c>
      <c r="B166" s="121" t="s">
        <v>368</v>
      </c>
      <c r="C166" s="402" t="s">
        <v>152</v>
      </c>
      <c r="D166" s="221" t="s">
        <v>129</v>
      </c>
      <c r="E166" s="323">
        <v>1000</v>
      </c>
      <c r="F166" s="322">
        <v>651</v>
      </c>
      <c r="G166" s="409">
        <f>E166*F166/1000</f>
        <v>651</v>
      </c>
      <c r="H166" s="502" t="s">
        <v>884</v>
      </c>
      <c r="I166" s="235" t="s">
        <v>7</v>
      </c>
      <c r="J166" s="407"/>
      <c r="K166" s="532"/>
    </row>
    <row r="167" spans="1:257" s="233" customFormat="1" ht="18.75" hidden="1" customHeight="1">
      <c r="A167" s="565">
        <v>4264</v>
      </c>
      <c r="B167" s="207" t="s">
        <v>395</v>
      </c>
      <c r="C167" s="206"/>
      <c r="D167" s="104"/>
      <c r="E167" s="329"/>
      <c r="F167" s="356"/>
      <c r="G167" s="563">
        <f>SUM(G168:G199)</f>
        <v>253759.59999999998</v>
      </c>
      <c r="I167" s="234"/>
      <c r="J167" s="594"/>
      <c r="K167" s="595"/>
    </row>
    <row r="168" spans="1:257" s="85" customFormat="1">
      <c r="A168" s="567" t="s">
        <v>396</v>
      </c>
      <c r="B168" s="336" t="s">
        <v>422</v>
      </c>
      <c r="C168" s="536" t="s">
        <v>152</v>
      </c>
      <c r="D168" s="536" t="s">
        <v>418</v>
      </c>
      <c r="E168" s="350">
        <v>350</v>
      </c>
      <c r="F168" s="357">
        <v>19990</v>
      </c>
      <c r="G168" s="409">
        <f t="shared" ref="G168:G181" si="7">E168*F168/1000</f>
        <v>6996.5</v>
      </c>
      <c r="H168" s="502" t="s">
        <v>885</v>
      </c>
      <c r="I168" s="334" t="s">
        <v>302</v>
      </c>
      <c r="J168" s="232"/>
      <c r="K168" s="233"/>
      <c r="L168" s="233"/>
      <c r="M168" s="233"/>
      <c r="N168" s="233"/>
      <c r="O168" s="233"/>
      <c r="P168" s="233"/>
      <c r="Q168" s="233"/>
      <c r="R168" s="233"/>
      <c r="S168" s="233"/>
      <c r="T168" s="233"/>
      <c r="U168" s="233"/>
      <c r="V168" s="233"/>
      <c r="W168" s="233"/>
      <c r="X168" s="233"/>
      <c r="Y168" s="233"/>
      <c r="Z168" s="233"/>
      <c r="AA168" s="233"/>
      <c r="AB168" s="233"/>
      <c r="AC168" s="233"/>
      <c r="AD168" s="233"/>
      <c r="AE168" s="233"/>
      <c r="AF168" s="233"/>
      <c r="AG168" s="233"/>
      <c r="AH168" s="233"/>
      <c r="AI168" s="233"/>
      <c r="AJ168" s="233"/>
      <c r="AK168" s="233"/>
      <c r="AL168" s="233"/>
      <c r="AM168" s="233"/>
      <c r="AN168" s="233"/>
      <c r="AO168" s="233"/>
      <c r="AP168" s="233"/>
      <c r="AQ168" s="233"/>
      <c r="AR168" s="233"/>
      <c r="AS168" s="233"/>
      <c r="AT168" s="233"/>
      <c r="AU168" s="233"/>
      <c r="AV168" s="233"/>
      <c r="AW168" s="233"/>
      <c r="AX168" s="233"/>
      <c r="AY168" s="233"/>
      <c r="AZ168" s="233"/>
      <c r="BA168" s="233"/>
      <c r="BB168" s="233"/>
      <c r="BC168" s="233"/>
      <c r="BD168" s="233"/>
      <c r="BE168" s="233"/>
      <c r="BF168" s="233"/>
      <c r="BG168" s="233"/>
      <c r="BH168" s="233"/>
      <c r="BI168" s="233"/>
      <c r="BJ168" s="233"/>
      <c r="BK168" s="233"/>
      <c r="BL168" s="233"/>
      <c r="BM168" s="233"/>
      <c r="BN168" s="233"/>
      <c r="BO168" s="233"/>
      <c r="BP168" s="233"/>
      <c r="BQ168" s="233"/>
      <c r="BR168" s="233"/>
      <c r="BS168" s="233"/>
      <c r="BT168" s="233"/>
      <c r="BU168" s="233"/>
      <c r="BV168" s="233"/>
      <c r="BW168" s="233"/>
      <c r="BX168" s="233"/>
      <c r="BY168" s="233"/>
      <c r="BZ168" s="233"/>
      <c r="CA168" s="233"/>
      <c r="CB168" s="233"/>
      <c r="CC168" s="233"/>
      <c r="CD168" s="233"/>
      <c r="CE168" s="233"/>
      <c r="CF168" s="233"/>
      <c r="CG168" s="233"/>
      <c r="CH168" s="233"/>
      <c r="CI168" s="233"/>
      <c r="CJ168" s="233"/>
      <c r="CK168" s="233"/>
      <c r="CL168" s="233"/>
      <c r="CM168" s="233"/>
      <c r="CN168" s="233"/>
      <c r="CO168" s="233"/>
      <c r="CP168" s="233"/>
      <c r="CQ168" s="233"/>
      <c r="CR168" s="233"/>
      <c r="CS168" s="233"/>
      <c r="CT168" s="233"/>
      <c r="CU168" s="233"/>
      <c r="CV168" s="233"/>
      <c r="CW168" s="233"/>
      <c r="CX168" s="233"/>
      <c r="CY168" s="233"/>
      <c r="CZ168" s="233"/>
      <c r="DA168" s="233"/>
      <c r="DB168" s="233"/>
      <c r="DC168" s="233"/>
      <c r="DD168" s="233"/>
      <c r="DE168" s="233"/>
      <c r="DF168" s="233"/>
      <c r="DG168" s="233"/>
      <c r="DH168" s="233"/>
      <c r="DI168" s="233"/>
      <c r="DJ168" s="233"/>
      <c r="DK168" s="233"/>
      <c r="DL168" s="233"/>
      <c r="DM168" s="233"/>
      <c r="DN168" s="233"/>
      <c r="DO168" s="233"/>
      <c r="DP168" s="233"/>
      <c r="DQ168" s="233"/>
      <c r="DR168" s="233"/>
      <c r="DS168" s="233"/>
      <c r="DT168" s="233"/>
      <c r="DU168" s="233"/>
      <c r="DV168" s="233"/>
      <c r="DW168" s="233"/>
      <c r="DX168" s="233"/>
      <c r="DY168" s="233"/>
      <c r="DZ168" s="233"/>
      <c r="EA168" s="233"/>
      <c r="EB168" s="233"/>
      <c r="EC168" s="233"/>
      <c r="ED168" s="233"/>
      <c r="EE168" s="233"/>
      <c r="EF168" s="233"/>
      <c r="EG168" s="233"/>
      <c r="EH168" s="233"/>
      <c r="EI168" s="233"/>
      <c r="EJ168" s="233"/>
      <c r="EK168" s="233"/>
      <c r="EL168" s="233"/>
      <c r="EM168" s="233"/>
      <c r="EN168" s="233"/>
      <c r="EO168" s="233"/>
      <c r="EP168" s="233"/>
      <c r="EQ168" s="233"/>
      <c r="ER168" s="233"/>
      <c r="ES168" s="233"/>
      <c r="ET168" s="233"/>
      <c r="EU168" s="233"/>
      <c r="EV168" s="233"/>
      <c r="EW168" s="233"/>
      <c r="EX168" s="233"/>
      <c r="EY168" s="233"/>
      <c r="EZ168" s="233"/>
      <c r="FA168" s="233"/>
      <c r="FB168" s="233"/>
      <c r="FC168" s="233"/>
      <c r="FD168" s="233"/>
      <c r="FE168" s="233"/>
      <c r="FF168" s="233"/>
      <c r="FG168" s="233"/>
      <c r="FH168" s="233"/>
      <c r="FI168" s="233"/>
      <c r="FJ168" s="233"/>
      <c r="FK168" s="233"/>
      <c r="FL168" s="233"/>
      <c r="FM168" s="233"/>
      <c r="FN168" s="233"/>
      <c r="FO168" s="233"/>
      <c r="FP168" s="233"/>
      <c r="FQ168" s="233"/>
      <c r="FR168" s="233"/>
      <c r="FS168" s="233"/>
      <c r="FT168" s="233"/>
      <c r="FU168" s="233"/>
      <c r="FV168" s="233"/>
      <c r="FW168" s="233"/>
      <c r="FX168" s="233"/>
      <c r="FY168" s="233"/>
      <c r="FZ168" s="233"/>
      <c r="GA168" s="233"/>
      <c r="GB168" s="233"/>
      <c r="GC168" s="233"/>
      <c r="GD168" s="233"/>
      <c r="GE168" s="233"/>
      <c r="GF168" s="233"/>
      <c r="GG168" s="233"/>
      <c r="GH168" s="233"/>
      <c r="GI168" s="233"/>
      <c r="GJ168" s="233"/>
      <c r="GK168" s="233"/>
      <c r="GL168" s="233"/>
      <c r="GM168" s="233"/>
      <c r="GN168" s="233"/>
      <c r="GO168" s="233"/>
      <c r="GP168" s="233"/>
      <c r="GQ168" s="233"/>
      <c r="GR168" s="233"/>
      <c r="GS168" s="233"/>
      <c r="GT168" s="233"/>
      <c r="GU168" s="233"/>
      <c r="GV168" s="233"/>
      <c r="GW168" s="233"/>
      <c r="GX168" s="233"/>
      <c r="GY168" s="233"/>
      <c r="GZ168" s="233"/>
      <c r="HA168" s="233"/>
      <c r="HB168" s="233"/>
      <c r="HC168" s="233"/>
      <c r="HD168" s="233"/>
      <c r="HE168" s="233"/>
      <c r="HF168" s="233"/>
      <c r="HG168" s="233"/>
      <c r="HH168" s="233"/>
      <c r="HI168" s="233"/>
      <c r="HJ168" s="233"/>
      <c r="HK168" s="233"/>
      <c r="HL168" s="233"/>
      <c r="HM168" s="233"/>
      <c r="HN168" s="233"/>
      <c r="HO168" s="233"/>
      <c r="HP168" s="233"/>
      <c r="HQ168" s="233"/>
      <c r="HR168" s="233"/>
      <c r="HS168" s="233"/>
      <c r="HT168" s="233"/>
      <c r="HU168" s="233"/>
      <c r="HV168" s="233"/>
      <c r="HW168" s="233"/>
      <c r="HX168" s="233"/>
      <c r="HY168" s="233"/>
      <c r="HZ168" s="233"/>
      <c r="IA168" s="233"/>
      <c r="IB168" s="233"/>
      <c r="IC168" s="233"/>
      <c r="ID168" s="233"/>
      <c r="IE168" s="233"/>
      <c r="IF168" s="233"/>
      <c r="IG168" s="233"/>
      <c r="IH168" s="233"/>
      <c r="II168" s="233"/>
      <c r="IJ168" s="233"/>
      <c r="IK168" s="233"/>
      <c r="IL168" s="233"/>
      <c r="IM168" s="233"/>
      <c r="IN168" s="233"/>
      <c r="IO168" s="233"/>
      <c r="IP168" s="233"/>
      <c r="IQ168" s="233"/>
      <c r="IR168" s="233"/>
      <c r="IS168" s="233"/>
      <c r="IT168" s="233"/>
      <c r="IU168" s="233"/>
      <c r="IV168" s="233"/>
      <c r="IW168" s="233"/>
    </row>
    <row r="169" spans="1:257" s="534" customFormat="1">
      <c r="A169" s="566" t="s">
        <v>640</v>
      </c>
      <c r="B169" s="225" t="s">
        <v>422</v>
      </c>
      <c r="C169" s="403" t="s">
        <v>152</v>
      </c>
      <c r="D169" s="221" t="s">
        <v>418</v>
      </c>
      <c r="E169" s="320">
        <v>365</v>
      </c>
      <c r="F169" s="322">
        <v>152400</v>
      </c>
      <c r="G169" s="408">
        <f t="shared" si="7"/>
        <v>55626</v>
      </c>
      <c r="H169" s="502" t="s">
        <v>885</v>
      </c>
      <c r="I169" s="235" t="s">
        <v>7</v>
      </c>
      <c r="J169" s="407"/>
      <c r="K169" s="532"/>
      <c r="L169" s="537"/>
      <c r="M169" s="233"/>
      <c r="N169" s="233"/>
      <c r="O169" s="233"/>
      <c r="P169" s="233"/>
      <c r="Q169" s="233"/>
      <c r="R169" s="233"/>
      <c r="S169" s="233"/>
      <c r="T169" s="233"/>
      <c r="U169" s="233"/>
      <c r="V169" s="233"/>
      <c r="W169" s="233"/>
      <c r="X169" s="233"/>
      <c r="Y169" s="233"/>
      <c r="Z169" s="233"/>
      <c r="AA169" s="233"/>
      <c r="AB169" s="233"/>
      <c r="AC169" s="233"/>
      <c r="AD169" s="233"/>
      <c r="AE169" s="233"/>
      <c r="AF169" s="233"/>
      <c r="AG169" s="233"/>
      <c r="AH169" s="233"/>
      <c r="AI169" s="233"/>
      <c r="AJ169" s="233"/>
      <c r="AK169" s="233"/>
      <c r="AL169" s="233"/>
      <c r="AM169" s="233"/>
      <c r="AN169" s="233"/>
      <c r="AO169" s="233"/>
      <c r="AP169" s="233"/>
      <c r="AQ169" s="233"/>
      <c r="AR169" s="233"/>
      <c r="AS169" s="233"/>
      <c r="AT169" s="233"/>
      <c r="AU169" s="233"/>
      <c r="AV169" s="233"/>
      <c r="AW169" s="233"/>
      <c r="AX169" s="233"/>
      <c r="AY169" s="233"/>
      <c r="AZ169" s="233"/>
      <c r="BA169" s="233"/>
      <c r="BB169" s="233"/>
      <c r="BC169" s="233"/>
      <c r="BD169" s="233"/>
      <c r="BE169" s="233"/>
      <c r="BF169" s="233"/>
      <c r="BG169" s="233"/>
      <c r="BH169" s="233"/>
      <c r="BI169" s="233"/>
      <c r="BJ169" s="233"/>
      <c r="BK169" s="233"/>
      <c r="BL169" s="233"/>
      <c r="BM169" s="233"/>
      <c r="BN169" s="233"/>
      <c r="BO169" s="233"/>
      <c r="BP169" s="233"/>
      <c r="BQ169" s="233"/>
      <c r="BR169" s="233"/>
      <c r="BS169" s="233"/>
      <c r="BT169" s="233"/>
      <c r="BU169" s="233"/>
      <c r="BV169" s="233"/>
      <c r="BW169" s="233"/>
      <c r="BX169" s="233"/>
      <c r="BY169" s="233"/>
      <c r="BZ169" s="233"/>
      <c r="CA169" s="233"/>
      <c r="CB169" s="233"/>
      <c r="CC169" s="233"/>
      <c r="CD169" s="233"/>
      <c r="CE169" s="233"/>
      <c r="CF169" s="233"/>
      <c r="CG169" s="233"/>
      <c r="CH169" s="233"/>
      <c r="CI169" s="233"/>
      <c r="CJ169" s="233"/>
      <c r="CK169" s="233"/>
      <c r="CL169" s="233"/>
      <c r="CM169" s="233"/>
      <c r="CN169" s="233"/>
      <c r="CO169" s="233"/>
      <c r="CP169" s="233"/>
      <c r="CQ169" s="233"/>
      <c r="CR169" s="233"/>
      <c r="CS169" s="233"/>
      <c r="CT169" s="233"/>
      <c r="CU169" s="233"/>
      <c r="CV169" s="233"/>
      <c r="CW169" s="233"/>
      <c r="CX169" s="233"/>
      <c r="CY169" s="233"/>
      <c r="CZ169" s="233"/>
      <c r="DA169" s="233"/>
      <c r="DB169" s="233"/>
      <c r="DC169" s="233"/>
      <c r="DD169" s="233"/>
      <c r="DE169" s="233"/>
      <c r="DF169" s="233"/>
      <c r="DG169" s="233"/>
      <c r="DH169" s="233"/>
      <c r="DI169" s="233"/>
      <c r="DJ169" s="233"/>
      <c r="DK169" s="233"/>
      <c r="DL169" s="233"/>
      <c r="DM169" s="233"/>
      <c r="DN169" s="233"/>
      <c r="DO169" s="233"/>
      <c r="DP169" s="233"/>
      <c r="DQ169" s="233"/>
      <c r="DR169" s="233"/>
      <c r="DS169" s="233"/>
      <c r="DT169" s="233"/>
      <c r="DU169" s="233"/>
      <c r="DV169" s="233"/>
      <c r="DW169" s="233"/>
      <c r="DX169" s="233"/>
      <c r="DY169" s="233"/>
      <c r="DZ169" s="233"/>
      <c r="EA169" s="233"/>
      <c r="EB169" s="233"/>
      <c r="EC169" s="233"/>
      <c r="ED169" s="233"/>
      <c r="EE169" s="233"/>
      <c r="EF169" s="233"/>
      <c r="EG169" s="233"/>
      <c r="EH169" s="233"/>
      <c r="EI169" s="233"/>
      <c r="EJ169" s="233"/>
      <c r="EK169" s="233"/>
      <c r="EL169" s="233"/>
      <c r="EM169" s="233"/>
      <c r="EN169" s="233"/>
      <c r="EO169" s="233"/>
      <c r="EP169" s="233"/>
      <c r="EQ169" s="233"/>
      <c r="ER169" s="233"/>
      <c r="ES169" s="233"/>
      <c r="ET169" s="233"/>
      <c r="EU169" s="233"/>
      <c r="EV169" s="233"/>
      <c r="EW169" s="233"/>
      <c r="EX169" s="233"/>
      <c r="EY169" s="233"/>
      <c r="EZ169" s="233"/>
      <c r="FA169" s="233"/>
      <c r="FB169" s="233"/>
      <c r="FC169" s="233"/>
      <c r="FD169" s="233"/>
      <c r="FE169" s="233"/>
      <c r="FF169" s="233"/>
      <c r="FG169" s="233"/>
      <c r="FH169" s="233"/>
      <c r="FI169" s="233"/>
      <c r="FJ169" s="233"/>
      <c r="FK169" s="233"/>
      <c r="FL169" s="233"/>
      <c r="FM169" s="233"/>
      <c r="FN169" s="233"/>
      <c r="FO169" s="233"/>
      <c r="FP169" s="233"/>
      <c r="FQ169" s="233"/>
      <c r="FR169" s="233"/>
      <c r="FS169" s="233"/>
      <c r="FT169" s="233"/>
      <c r="FU169" s="233"/>
      <c r="FV169" s="233"/>
      <c r="FW169" s="233"/>
      <c r="FX169" s="233"/>
      <c r="FY169" s="233"/>
      <c r="FZ169" s="233"/>
      <c r="GA169" s="233"/>
      <c r="GB169" s="233"/>
      <c r="GC169" s="233"/>
      <c r="GD169" s="233"/>
      <c r="GE169" s="233"/>
      <c r="GF169" s="233"/>
      <c r="GG169" s="233"/>
      <c r="GH169" s="233"/>
      <c r="GI169" s="233"/>
      <c r="GJ169" s="233"/>
      <c r="GK169" s="233"/>
      <c r="GL169" s="233"/>
      <c r="GM169" s="233"/>
      <c r="GN169" s="233"/>
      <c r="GO169" s="233"/>
      <c r="GP169" s="233"/>
      <c r="GQ169" s="233"/>
      <c r="GR169" s="233"/>
      <c r="GS169" s="233"/>
      <c r="GT169" s="233"/>
      <c r="GU169" s="233"/>
      <c r="GV169" s="233"/>
      <c r="GW169" s="233"/>
      <c r="GX169" s="233"/>
      <c r="GY169" s="233"/>
      <c r="GZ169" s="233"/>
      <c r="HA169" s="233"/>
      <c r="HB169" s="233"/>
      <c r="HC169" s="233"/>
      <c r="HD169" s="233"/>
      <c r="HE169" s="233"/>
      <c r="HF169" s="233"/>
      <c r="HG169" s="233"/>
      <c r="HH169" s="233"/>
      <c r="HI169" s="233"/>
      <c r="HJ169" s="233"/>
      <c r="HK169" s="233"/>
      <c r="HL169" s="233"/>
      <c r="HM169" s="233"/>
      <c r="HN169" s="233"/>
      <c r="HO169" s="233"/>
      <c r="HP169" s="233"/>
      <c r="HQ169" s="233"/>
      <c r="HR169" s="233"/>
      <c r="HS169" s="233"/>
      <c r="HT169" s="233"/>
      <c r="HU169" s="233"/>
      <c r="HV169" s="233"/>
      <c r="HW169" s="233"/>
      <c r="HX169" s="233"/>
      <c r="HY169" s="233"/>
      <c r="HZ169" s="233"/>
      <c r="IA169" s="233"/>
      <c r="IB169" s="233"/>
      <c r="IC169" s="233"/>
      <c r="ID169" s="233"/>
      <c r="IE169" s="233"/>
      <c r="IF169" s="233"/>
      <c r="IG169" s="233"/>
      <c r="IH169" s="233"/>
      <c r="II169" s="233"/>
      <c r="IJ169" s="233"/>
      <c r="IK169" s="233"/>
      <c r="IL169" s="233"/>
      <c r="IM169" s="233"/>
      <c r="IN169" s="233"/>
      <c r="IO169" s="233"/>
      <c r="IP169" s="233"/>
      <c r="IQ169" s="233"/>
      <c r="IR169" s="233"/>
      <c r="IS169" s="233"/>
      <c r="IT169" s="233"/>
      <c r="IU169" s="233"/>
      <c r="IV169" s="233"/>
      <c r="IW169" s="233"/>
    </row>
    <row r="170" spans="1:257" s="534" customFormat="1">
      <c r="A170" s="566" t="s">
        <v>945</v>
      </c>
      <c r="B170" s="225" t="s">
        <v>422</v>
      </c>
      <c r="C170" s="403" t="s">
        <v>152</v>
      </c>
      <c r="D170" s="221" t="s">
        <v>418</v>
      </c>
      <c r="E170" s="320">
        <v>350</v>
      </c>
      <c r="F170" s="322">
        <v>457000</v>
      </c>
      <c r="G170" s="408">
        <f t="shared" si="7"/>
        <v>159950</v>
      </c>
      <c r="H170" s="502" t="s">
        <v>885</v>
      </c>
      <c r="I170" s="235" t="s">
        <v>7</v>
      </c>
      <c r="J170" s="407"/>
      <c r="K170" s="532"/>
      <c r="L170" s="537"/>
      <c r="M170" s="233"/>
      <c r="N170" s="233"/>
      <c r="O170" s="233"/>
      <c r="P170" s="233"/>
      <c r="Q170" s="233"/>
      <c r="R170" s="233"/>
      <c r="S170" s="233"/>
      <c r="T170" s="233"/>
      <c r="U170" s="233"/>
      <c r="V170" s="233"/>
      <c r="W170" s="233"/>
      <c r="X170" s="233"/>
      <c r="Y170" s="233"/>
      <c r="Z170" s="233"/>
      <c r="AA170" s="233"/>
      <c r="AB170" s="233"/>
      <c r="AC170" s="233"/>
      <c r="AD170" s="233"/>
      <c r="AE170" s="233"/>
      <c r="AF170" s="233"/>
      <c r="AG170" s="233"/>
      <c r="AH170" s="233"/>
      <c r="AI170" s="233"/>
      <c r="AJ170" s="233"/>
      <c r="AK170" s="233"/>
      <c r="AL170" s="233"/>
      <c r="AM170" s="233"/>
      <c r="AN170" s="233"/>
      <c r="AO170" s="233"/>
      <c r="AP170" s="233"/>
      <c r="AQ170" s="233"/>
      <c r="AR170" s="233"/>
      <c r="AS170" s="233"/>
      <c r="AT170" s="233"/>
      <c r="AU170" s="233"/>
      <c r="AV170" s="233"/>
      <c r="AW170" s="233"/>
      <c r="AX170" s="233"/>
      <c r="AY170" s="233"/>
      <c r="AZ170" s="233"/>
      <c r="BA170" s="233"/>
      <c r="BB170" s="233"/>
      <c r="BC170" s="233"/>
      <c r="BD170" s="233"/>
      <c r="BE170" s="233"/>
      <c r="BF170" s="233"/>
      <c r="BG170" s="233"/>
      <c r="BH170" s="233"/>
      <c r="BI170" s="233"/>
      <c r="BJ170" s="233"/>
      <c r="BK170" s="233"/>
      <c r="BL170" s="233"/>
      <c r="BM170" s="233"/>
      <c r="BN170" s="233"/>
      <c r="BO170" s="233"/>
      <c r="BP170" s="233"/>
      <c r="BQ170" s="233"/>
      <c r="BR170" s="233"/>
      <c r="BS170" s="233"/>
      <c r="BT170" s="233"/>
      <c r="BU170" s="233"/>
      <c r="BV170" s="233"/>
      <c r="BW170" s="233"/>
      <c r="BX170" s="233"/>
      <c r="BY170" s="233"/>
      <c r="BZ170" s="233"/>
      <c r="CA170" s="233"/>
      <c r="CB170" s="233"/>
      <c r="CC170" s="233"/>
      <c r="CD170" s="233"/>
      <c r="CE170" s="233"/>
      <c r="CF170" s="233"/>
      <c r="CG170" s="233"/>
      <c r="CH170" s="233"/>
      <c r="CI170" s="233"/>
      <c r="CJ170" s="233"/>
      <c r="CK170" s="233"/>
      <c r="CL170" s="233"/>
      <c r="CM170" s="233"/>
      <c r="CN170" s="233"/>
      <c r="CO170" s="233"/>
      <c r="CP170" s="233"/>
      <c r="CQ170" s="233"/>
      <c r="CR170" s="233"/>
      <c r="CS170" s="233"/>
      <c r="CT170" s="233"/>
      <c r="CU170" s="233"/>
      <c r="CV170" s="233"/>
      <c r="CW170" s="233"/>
      <c r="CX170" s="233"/>
      <c r="CY170" s="233"/>
      <c r="CZ170" s="233"/>
      <c r="DA170" s="233"/>
      <c r="DB170" s="233"/>
      <c r="DC170" s="233"/>
      <c r="DD170" s="233"/>
      <c r="DE170" s="233"/>
      <c r="DF170" s="233"/>
      <c r="DG170" s="233"/>
      <c r="DH170" s="233"/>
      <c r="DI170" s="233"/>
      <c r="DJ170" s="233"/>
      <c r="DK170" s="233"/>
      <c r="DL170" s="233"/>
      <c r="DM170" s="233"/>
      <c r="DN170" s="233"/>
      <c r="DO170" s="233"/>
      <c r="DP170" s="233"/>
      <c r="DQ170" s="233"/>
      <c r="DR170" s="233"/>
      <c r="DS170" s="233"/>
      <c r="DT170" s="233"/>
      <c r="DU170" s="233"/>
      <c r="DV170" s="233"/>
      <c r="DW170" s="233"/>
      <c r="DX170" s="233"/>
      <c r="DY170" s="233"/>
      <c r="DZ170" s="233"/>
      <c r="EA170" s="233"/>
      <c r="EB170" s="233"/>
      <c r="EC170" s="233"/>
      <c r="ED170" s="233"/>
      <c r="EE170" s="233"/>
      <c r="EF170" s="233"/>
      <c r="EG170" s="233"/>
      <c r="EH170" s="233"/>
      <c r="EI170" s="233"/>
      <c r="EJ170" s="233"/>
      <c r="EK170" s="233"/>
      <c r="EL170" s="233"/>
      <c r="EM170" s="233"/>
      <c r="EN170" s="233"/>
      <c r="EO170" s="233"/>
      <c r="EP170" s="233"/>
      <c r="EQ170" s="233"/>
      <c r="ER170" s="233"/>
      <c r="ES170" s="233"/>
      <c r="ET170" s="233"/>
      <c r="EU170" s="233"/>
      <c r="EV170" s="233"/>
      <c r="EW170" s="233"/>
      <c r="EX170" s="233"/>
      <c r="EY170" s="233"/>
      <c r="EZ170" s="233"/>
      <c r="FA170" s="233"/>
      <c r="FB170" s="233"/>
      <c r="FC170" s="233"/>
      <c r="FD170" s="233"/>
      <c r="FE170" s="233"/>
      <c r="FF170" s="233"/>
      <c r="FG170" s="233"/>
      <c r="FH170" s="233"/>
      <c r="FI170" s="233"/>
      <c r="FJ170" s="233"/>
      <c r="FK170" s="233"/>
      <c r="FL170" s="233"/>
      <c r="FM170" s="233"/>
      <c r="FN170" s="233"/>
      <c r="FO170" s="233"/>
      <c r="FP170" s="233"/>
      <c r="FQ170" s="233"/>
      <c r="FR170" s="233"/>
      <c r="FS170" s="233"/>
      <c r="FT170" s="233"/>
      <c r="FU170" s="233"/>
      <c r="FV170" s="233"/>
      <c r="FW170" s="233"/>
      <c r="FX170" s="233"/>
      <c r="FY170" s="233"/>
      <c r="FZ170" s="233"/>
      <c r="GA170" s="233"/>
      <c r="GB170" s="233"/>
      <c r="GC170" s="233"/>
      <c r="GD170" s="233"/>
      <c r="GE170" s="233"/>
      <c r="GF170" s="233"/>
      <c r="GG170" s="233"/>
      <c r="GH170" s="233"/>
      <c r="GI170" s="233"/>
      <c r="GJ170" s="233"/>
      <c r="GK170" s="233"/>
      <c r="GL170" s="233"/>
      <c r="GM170" s="233"/>
      <c r="GN170" s="233"/>
      <c r="GO170" s="233"/>
      <c r="GP170" s="233"/>
      <c r="GQ170" s="233"/>
      <c r="GR170" s="233"/>
      <c r="GS170" s="233"/>
      <c r="GT170" s="233"/>
      <c r="GU170" s="233"/>
      <c r="GV170" s="233"/>
      <c r="GW170" s="233"/>
      <c r="GX170" s="233"/>
      <c r="GY170" s="233"/>
      <c r="GZ170" s="233"/>
      <c r="HA170" s="233"/>
      <c r="HB170" s="233"/>
      <c r="HC170" s="233"/>
      <c r="HD170" s="233"/>
      <c r="HE170" s="233"/>
      <c r="HF170" s="233"/>
      <c r="HG170" s="233"/>
      <c r="HH170" s="233"/>
      <c r="HI170" s="233"/>
      <c r="HJ170" s="233"/>
      <c r="HK170" s="233"/>
      <c r="HL170" s="233"/>
      <c r="HM170" s="233"/>
      <c r="HN170" s="233"/>
      <c r="HO170" s="233"/>
      <c r="HP170" s="233"/>
      <c r="HQ170" s="233"/>
      <c r="HR170" s="233"/>
      <c r="HS170" s="233"/>
      <c r="HT170" s="233"/>
      <c r="HU170" s="233"/>
      <c r="HV170" s="233"/>
      <c r="HW170" s="233"/>
      <c r="HX170" s="233"/>
      <c r="HY170" s="233"/>
      <c r="HZ170" s="233"/>
      <c r="IA170" s="233"/>
      <c r="IB170" s="233"/>
      <c r="IC170" s="233"/>
      <c r="ID170" s="233"/>
      <c r="IE170" s="233"/>
      <c r="IF170" s="233"/>
      <c r="IG170" s="233"/>
      <c r="IH170" s="233"/>
      <c r="II170" s="233"/>
      <c r="IJ170" s="233"/>
      <c r="IK170" s="233"/>
      <c r="IL170" s="233"/>
      <c r="IM170" s="233"/>
      <c r="IN170" s="233"/>
      <c r="IO170" s="233"/>
      <c r="IP170" s="233"/>
      <c r="IQ170" s="233"/>
      <c r="IR170" s="233"/>
      <c r="IS170" s="233"/>
      <c r="IT170" s="233"/>
      <c r="IU170" s="233"/>
      <c r="IV170" s="233"/>
      <c r="IW170" s="233"/>
    </row>
    <row r="171" spans="1:257" s="534" customFormat="1">
      <c r="A171" s="567" t="s">
        <v>397</v>
      </c>
      <c r="B171" s="336" t="s">
        <v>414</v>
      </c>
      <c r="C171" s="404" t="s">
        <v>152</v>
      </c>
      <c r="D171" s="230" t="s">
        <v>418</v>
      </c>
      <c r="E171" s="350">
        <v>1450</v>
      </c>
      <c r="F171" s="357">
        <v>1200</v>
      </c>
      <c r="G171" s="409">
        <f t="shared" si="7"/>
        <v>1740</v>
      </c>
      <c r="H171" s="502" t="s">
        <v>885</v>
      </c>
      <c r="I171" s="334" t="s">
        <v>302</v>
      </c>
      <c r="J171" s="233"/>
      <c r="K171" s="233"/>
      <c r="L171" s="233"/>
      <c r="M171" s="233"/>
      <c r="N171" s="233"/>
      <c r="O171" s="233"/>
      <c r="P171" s="233"/>
      <c r="Q171" s="233"/>
      <c r="R171" s="233"/>
      <c r="S171" s="233"/>
      <c r="T171" s="233"/>
      <c r="U171" s="233"/>
      <c r="V171" s="233"/>
      <c r="W171" s="233"/>
      <c r="X171" s="233"/>
      <c r="Y171" s="233"/>
      <c r="Z171" s="233"/>
      <c r="AA171" s="233"/>
      <c r="AB171" s="233"/>
      <c r="AC171" s="233"/>
      <c r="AD171" s="233"/>
      <c r="AE171" s="233"/>
      <c r="AF171" s="233"/>
      <c r="AG171" s="233"/>
      <c r="AH171" s="233"/>
      <c r="AI171" s="233"/>
      <c r="AJ171" s="233"/>
      <c r="AK171" s="233"/>
      <c r="AL171" s="233"/>
      <c r="AM171" s="233"/>
      <c r="AN171" s="233"/>
      <c r="AO171" s="233"/>
      <c r="AP171" s="233"/>
      <c r="AQ171" s="233"/>
      <c r="AR171" s="233"/>
      <c r="AS171" s="233"/>
      <c r="AT171" s="233"/>
      <c r="AU171" s="233"/>
      <c r="AV171" s="233"/>
      <c r="AW171" s="233"/>
      <c r="AX171" s="233"/>
      <c r="AY171" s="233"/>
      <c r="AZ171" s="233"/>
      <c r="BA171" s="233"/>
      <c r="BB171" s="233"/>
      <c r="BC171" s="233"/>
      <c r="BD171" s="233"/>
      <c r="BE171" s="233"/>
      <c r="BF171" s="233"/>
      <c r="BG171" s="233"/>
      <c r="BH171" s="233"/>
      <c r="BI171" s="233"/>
      <c r="BJ171" s="233"/>
      <c r="BK171" s="233"/>
      <c r="BL171" s="233"/>
      <c r="BM171" s="233"/>
      <c r="BN171" s="233"/>
      <c r="BO171" s="233"/>
      <c r="BP171" s="233"/>
      <c r="BQ171" s="233"/>
      <c r="BR171" s="233"/>
      <c r="BS171" s="233"/>
      <c r="BT171" s="233"/>
      <c r="BU171" s="233"/>
      <c r="BV171" s="233"/>
      <c r="BW171" s="233"/>
      <c r="BX171" s="233"/>
      <c r="BY171" s="233"/>
      <c r="BZ171" s="233"/>
      <c r="CA171" s="233"/>
      <c r="CB171" s="233"/>
      <c r="CC171" s="233"/>
      <c r="CD171" s="233"/>
      <c r="CE171" s="233"/>
      <c r="CF171" s="233"/>
      <c r="CG171" s="233"/>
      <c r="CH171" s="233"/>
      <c r="CI171" s="233"/>
      <c r="CJ171" s="233"/>
      <c r="CK171" s="233"/>
      <c r="CL171" s="233"/>
      <c r="CM171" s="233"/>
      <c r="CN171" s="233"/>
      <c r="CO171" s="233"/>
      <c r="CP171" s="233"/>
      <c r="CQ171" s="233"/>
      <c r="CR171" s="233"/>
      <c r="CS171" s="233"/>
      <c r="CT171" s="233"/>
      <c r="CU171" s="233"/>
      <c r="CV171" s="233"/>
      <c r="CW171" s="233"/>
      <c r="CX171" s="233"/>
      <c r="CY171" s="233"/>
      <c r="CZ171" s="233"/>
      <c r="DA171" s="233"/>
      <c r="DB171" s="233"/>
      <c r="DC171" s="233"/>
      <c r="DD171" s="233"/>
      <c r="DE171" s="233"/>
      <c r="DF171" s="233"/>
      <c r="DG171" s="233"/>
      <c r="DH171" s="233"/>
      <c r="DI171" s="233"/>
      <c r="DJ171" s="233"/>
      <c r="DK171" s="233"/>
      <c r="DL171" s="233"/>
      <c r="DM171" s="233"/>
      <c r="DN171" s="233"/>
      <c r="DO171" s="233"/>
      <c r="DP171" s="233"/>
      <c r="DQ171" s="233"/>
      <c r="DR171" s="233"/>
      <c r="DS171" s="233"/>
      <c r="DT171" s="233"/>
      <c r="DU171" s="233"/>
      <c r="DV171" s="233"/>
      <c r="DW171" s="233"/>
      <c r="DX171" s="233"/>
      <c r="DY171" s="233"/>
      <c r="DZ171" s="233"/>
      <c r="EA171" s="233"/>
      <c r="EB171" s="233"/>
      <c r="EC171" s="233"/>
      <c r="ED171" s="233"/>
      <c r="EE171" s="233"/>
      <c r="EF171" s="233"/>
      <c r="EG171" s="233"/>
      <c r="EH171" s="233"/>
      <c r="EI171" s="233"/>
      <c r="EJ171" s="233"/>
      <c r="EK171" s="233"/>
      <c r="EL171" s="233"/>
      <c r="EM171" s="233"/>
      <c r="EN171" s="233"/>
      <c r="EO171" s="233"/>
      <c r="EP171" s="233"/>
      <c r="EQ171" s="233"/>
      <c r="ER171" s="233"/>
      <c r="ES171" s="233"/>
      <c r="ET171" s="233"/>
      <c r="EU171" s="233"/>
      <c r="EV171" s="233"/>
      <c r="EW171" s="233"/>
      <c r="EX171" s="233"/>
      <c r="EY171" s="233"/>
      <c r="EZ171" s="233"/>
      <c r="FA171" s="233"/>
      <c r="FB171" s="233"/>
      <c r="FC171" s="233"/>
      <c r="FD171" s="233"/>
      <c r="FE171" s="233"/>
      <c r="FF171" s="233"/>
      <c r="FG171" s="233"/>
      <c r="FH171" s="233"/>
      <c r="FI171" s="233"/>
      <c r="FJ171" s="233"/>
      <c r="FK171" s="233"/>
      <c r="FL171" s="233"/>
      <c r="FM171" s="233"/>
      <c r="FN171" s="233"/>
      <c r="FO171" s="233"/>
      <c r="FP171" s="233"/>
      <c r="FQ171" s="233"/>
      <c r="FR171" s="233"/>
      <c r="FS171" s="233"/>
      <c r="FT171" s="233"/>
      <c r="FU171" s="233"/>
      <c r="FV171" s="233"/>
      <c r="FW171" s="233"/>
      <c r="FX171" s="233"/>
      <c r="FY171" s="233"/>
      <c r="FZ171" s="233"/>
      <c r="GA171" s="233"/>
      <c r="GB171" s="233"/>
      <c r="GC171" s="233"/>
      <c r="GD171" s="233"/>
      <c r="GE171" s="233"/>
      <c r="GF171" s="233"/>
      <c r="GG171" s="233"/>
      <c r="GH171" s="233"/>
      <c r="GI171" s="233"/>
      <c r="GJ171" s="233"/>
      <c r="GK171" s="233"/>
      <c r="GL171" s="233"/>
      <c r="GM171" s="233"/>
      <c r="GN171" s="233"/>
      <c r="GO171" s="233"/>
      <c r="GP171" s="233"/>
      <c r="GQ171" s="233"/>
      <c r="GR171" s="233"/>
      <c r="GS171" s="233"/>
      <c r="GT171" s="233"/>
      <c r="GU171" s="233"/>
      <c r="GV171" s="233"/>
      <c r="GW171" s="233"/>
      <c r="GX171" s="233"/>
      <c r="GY171" s="233"/>
      <c r="GZ171" s="233"/>
      <c r="HA171" s="233"/>
      <c r="HB171" s="233"/>
      <c r="HC171" s="233"/>
      <c r="HD171" s="233"/>
      <c r="HE171" s="233"/>
      <c r="HF171" s="233"/>
      <c r="HG171" s="233"/>
      <c r="HH171" s="233"/>
      <c r="HI171" s="233"/>
      <c r="HJ171" s="233"/>
      <c r="HK171" s="233"/>
      <c r="HL171" s="233"/>
      <c r="HM171" s="233"/>
      <c r="HN171" s="233"/>
      <c r="HO171" s="233"/>
      <c r="HP171" s="233"/>
      <c r="HQ171" s="233"/>
      <c r="HR171" s="233"/>
      <c r="HS171" s="233"/>
      <c r="HT171" s="233"/>
      <c r="HU171" s="233"/>
      <c r="HV171" s="233"/>
      <c r="HW171" s="233"/>
      <c r="HX171" s="233"/>
      <c r="HY171" s="233"/>
      <c r="HZ171" s="233"/>
      <c r="IA171" s="233"/>
      <c r="IB171" s="233"/>
      <c r="IC171" s="233"/>
      <c r="ID171" s="233"/>
      <c r="IE171" s="233"/>
      <c r="IF171" s="233"/>
      <c r="IG171" s="233"/>
      <c r="IH171" s="233"/>
      <c r="II171" s="233"/>
      <c r="IJ171" s="233"/>
      <c r="IK171" s="233"/>
      <c r="IL171" s="233"/>
      <c r="IM171" s="233"/>
      <c r="IN171" s="233"/>
      <c r="IO171" s="233"/>
      <c r="IP171" s="233"/>
      <c r="IQ171" s="233"/>
      <c r="IR171" s="233"/>
      <c r="IS171" s="233"/>
      <c r="IT171" s="233"/>
      <c r="IU171" s="233"/>
      <c r="IV171" s="233"/>
      <c r="IW171" s="233"/>
    </row>
    <row r="172" spans="1:257" s="534" customFormat="1">
      <c r="A172" s="567" t="s">
        <v>641</v>
      </c>
      <c r="B172" s="336" t="s">
        <v>414</v>
      </c>
      <c r="C172" s="404" t="s">
        <v>152</v>
      </c>
      <c r="D172" s="230" t="s">
        <v>418</v>
      </c>
      <c r="E172" s="350">
        <v>4000</v>
      </c>
      <c r="F172" s="357">
        <v>80</v>
      </c>
      <c r="G172" s="409">
        <f t="shared" si="7"/>
        <v>320</v>
      </c>
      <c r="H172" s="502" t="s">
        <v>885</v>
      </c>
      <c r="I172" s="334" t="s">
        <v>302</v>
      </c>
      <c r="J172" s="233"/>
      <c r="K172" s="233"/>
      <c r="L172" s="233"/>
      <c r="M172" s="233"/>
      <c r="N172" s="233"/>
      <c r="O172" s="233"/>
      <c r="P172" s="233"/>
      <c r="Q172" s="233"/>
      <c r="R172" s="233"/>
      <c r="S172" s="233"/>
      <c r="T172" s="233"/>
      <c r="U172" s="233"/>
      <c r="V172" s="233"/>
      <c r="W172" s="233"/>
      <c r="X172" s="233"/>
      <c r="Y172" s="233"/>
      <c r="Z172" s="233"/>
      <c r="AA172" s="233"/>
      <c r="AB172" s="233"/>
      <c r="AC172" s="233"/>
      <c r="AD172" s="233"/>
      <c r="AE172" s="233"/>
      <c r="AF172" s="233"/>
      <c r="AG172" s="233"/>
      <c r="AH172" s="233"/>
      <c r="AI172" s="233"/>
      <c r="AJ172" s="233"/>
      <c r="AK172" s="233"/>
      <c r="AL172" s="233"/>
      <c r="AM172" s="233"/>
      <c r="AN172" s="233"/>
      <c r="AO172" s="233"/>
      <c r="AP172" s="233"/>
      <c r="AQ172" s="233"/>
      <c r="AR172" s="233"/>
      <c r="AS172" s="233"/>
      <c r="AT172" s="233"/>
      <c r="AU172" s="233"/>
      <c r="AV172" s="233"/>
      <c r="AW172" s="233"/>
      <c r="AX172" s="233"/>
      <c r="AY172" s="233"/>
      <c r="AZ172" s="233"/>
      <c r="BA172" s="233"/>
      <c r="BB172" s="233"/>
      <c r="BC172" s="233"/>
      <c r="BD172" s="233"/>
      <c r="BE172" s="233"/>
      <c r="BF172" s="233"/>
      <c r="BG172" s="233"/>
      <c r="BH172" s="233"/>
      <c r="BI172" s="233"/>
      <c r="BJ172" s="233"/>
      <c r="BK172" s="233"/>
      <c r="BL172" s="233"/>
      <c r="BM172" s="233"/>
      <c r="BN172" s="233"/>
      <c r="BO172" s="233"/>
      <c r="BP172" s="233"/>
      <c r="BQ172" s="233"/>
      <c r="BR172" s="233"/>
      <c r="BS172" s="233"/>
      <c r="BT172" s="233"/>
      <c r="BU172" s="233"/>
      <c r="BV172" s="233"/>
      <c r="BW172" s="233"/>
      <c r="BX172" s="233"/>
      <c r="BY172" s="233"/>
      <c r="BZ172" s="233"/>
      <c r="CA172" s="233"/>
      <c r="CB172" s="233"/>
      <c r="CC172" s="233"/>
      <c r="CD172" s="233"/>
      <c r="CE172" s="233"/>
      <c r="CF172" s="233"/>
      <c r="CG172" s="233"/>
      <c r="CH172" s="233"/>
      <c r="CI172" s="233"/>
      <c r="CJ172" s="233"/>
      <c r="CK172" s="233"/>
      <c r="CL172" s="233"/>
      <c r="CM172" s="233"/>
      <c r="CN172" s="233"/>
      <c r="CO172" s="233"/>
      <c r="CP172" s="233"/>
      <c r="CQ172" s="233"/>
      <c r="CR172" s="233"/>
      <c r="CS172" s="233"/>
      <c r="CT172" s="233"/>
      <c r="CU172" s="233"/>
      <c r="CV172" s="233"/>
      <c r="CW172" s="233"/>
      <c r="CX172" s="233"/>
      <c r="CY172" s="233"/>
      <c r="CZ172" s="233"/>
      <c r="DA172" s="233"/>
      <c r="DB172" s="233"/>
      <c r="DC172" s="233"/>
      <c r="DD172" s="233"/>
      <c r="DE172" s="233"/>
      <c r="DF172" s="233"/>
      <c r="DG172" s="233"/>
      <c r="DH172" s="233"/>
      <c r="DI172" s="233"/>
      <c r="DJ172" s="233"/>
      <c r="DK172" s="233"/>
      <c r="DL172" s="233"/>
      <c r="DM172" s="233"/>
      <c r="DN172" s="233"/>
      <c r="DO172" s="233"/>
      <c r="DP172" s="233"/>
      <c r="DQ172" s="233"/>
      <c r="DR172" s="233"/>
      <c r="DS172" s="233"/>
      <c r="DT172" s="233"/>
      <c r="DU172" s="233"/>
      <c r="DV172" s="233"/>
      <c r="DW172" s="233"/>
      <c r="DX172" s="233"/>
      <c r="DY172" s="233"/>
      <c r="DZ172" s="233"/>
      <c r="EA172" s="233"/>
      <c r="EB172" s="233"/>
      <c r="EC172" s="233"/>
      <c r="ED172" s="233"/>
      <c r="EE172" s="233"/>
      <c r="EF172" s="233"/>
      <c r="EG172" s="233"/>
      <c r="EH172" s="233"/>
      <c r="EI172" s="233"/>
      <c r="EJ172" s="233"/>
      <c r="EK172" s="233"/>
      <c r="EL172" s="233"/>
      <c r="EM172" s="233"/>
      <c r="EN172" s="233"/>
      <c r="EO172" s="233"/>
      <c r="EP172" s="233"/>
      <c r="EQ172" s="233"/>
      <c r="ER172" s="233"/>
      <c r="ES172" s="233"/>
      <c r="ET172" s="233"/>
      <c r="EU172" s="233"/>
      <c r="EV172" s="233"/>
      <c r="EW172" s="233"/>
      <c r="EX172" s="233"/>
      <c r="EY172" s="233"/>
      <c r="EZ172" s="233"/>
      <c r="FA172" s="233"/>
      <c r="FB172" s="233"/>
      <c r="FC172" s="233"/>
      <c r="FD172" s="233"/>
      <c r="FE172" s="233"/>
      <c r="FF172" s="233"/>
      <c r="FG172" s="233"/>
      <c r="FH172" s="233"/>
      <c r="FI172" s="233"/>
      <c r="FJ172" s="233"/>
      <c r="FK172" s="233"/>
      <c r="FL172" s="233"/>
      <c r="FM172" s="233"/>
      <c r="FN172" s="233"/>
      <c r="FO172" s="233"/>
      <c r="FP172" s="233"/>
      <c r="FQ172" s="233"/>
      <c r="FR172" s="233"/>
      <c r="FS172" s="233"/>
      <c r="FT172" s="233"/>
      <c r="FU172" s="233"/>
      <c r="FV172" s="233"/>
      <c r="FW172" s="233"/>
      <c r="FX172" s="233"/>
      <c r="FY172" s="233"/>
      <c r="FZ172" s="233"/>
      <c r="GA172" s="233"/>
      <c r="GB172" s="233"/>
      <c r="GC172" s="233"/>
      <c r="GD172" s="233"/>
      <c r="GE172" s="233"/>
      <c r="GF172" s="233"/>
      <c r="GG172" s="233"/>
      <c r="GH172" s="233"/>
      <c r="GI172" s="233"/>
      <c r="GJ172" s="233"/>
      <c r="GK172" s="233"/>
      <c r="GL172" s="233"/>
      <c r="GM172" s="233"/>
      <c r="GN172" s="233"/>
      <c r="GO172" s="233"/>
      <c r="GP172" s="233"/>
      <c r="GQ172" s="233"/>
      <c r="GR172" s="233"/>
      <c r="GS172" s="233"/>
      <c r="GT172" s="233"/>
      <c r="GU172" s="233"/>
      <c r="GV172" s="233"/>
      <c r="GW172" s="233"/>
      <c r="GX172" s="233"/>
      <c r="GY172" s="233"/>
      <c r="GZ172" s="233"/>
      <c r="HA172" s="233"/>
      <c r="HB172" s="233"/>
      <c r="HC172" s="233"/>
      <c r="HD172" s="233"/>
      <c r="HE172" s="233"/>
      <c r="HF172" s="233"/>
      <c r="HG172" s="233"/>
      <c r="HH172" s="233"/>
      <c r="HI172" s="233"/>
      <c r="HJ172" s="233"/>
      <c r="HK172" s="233"/>
      <c r="HL172" s="233"/>
      <c r="HM172" s="233"/>
      <c r="HN172" s="233"/>
      <c r="HO172" s="233"/>
      <c r="HP172" s="233"/>
      <c r="HQ172" s="233"/>
      <c r="HR172" s="233"/>
      <c r="HS172" s="233"/>
      <c r="HT172" s="233"/>
      <c r="HU172" s="233"/>
      <c r="HV172" s="233"/>
      <c r="HW172" s="233"/>
      <c r="HX172" s="233"/>
      <c r="HY172" s="233"/>
      <c r="HZ172" s="233"/>
      <c r="IA172" s="233"/>
      <c r="IB172" s="233"/>
      <c r="IC172" s="233"/>
      <c r="ID172" s="233"/>
      <c r="IE172" s="233"/>
      <c r="IF172" s="233"/>
      <c r="IG172" s="233"/>
      <c r="IH172" s="233"/>
      <c r="II172" s="233"/>
      <c r="IJ172" s="233"/>
      <c r="IK172" s="233"/>
      <c r="IL172" s="233"/>
      <c r="IM172" s="233"/>
      <c r="IN172" s="233"/>
      <c r="IO172" s="233"/>
      <c r="IP172" s="233"/>
      <c r="IQ172" s="233"/>
      <c r="IR172" s="233"/>
      <c r="IS172" s="233"/>
      <c r="IT172" s="233"/>
      <c r="IU172" s="233"/>
      <c r="IV172" s="233"/>
      <c r="IW172" s="233"/>
    </row>
    <row r="173" spans="1:257" s="534" customFormat="1">
      <c r="A173" s="567" t="s">
        <v>899</v>
      </c>
      <c r="B173" s="336" t="s">
        <v>414</v>
      </c>
      <c r="C173" s="404" t="s">
        <v>152</v>
      </c>
      <c r="D173" s="230" t="s">
        <v>418</v>
      </c>
      <c r="E173" s="350">
        <v>3500</v>
      </c>
      <c r="F173" s="357">
        <v>30</v>
      </c>
      <c r="G173" s="409">
        <f t="shared" si="7"/>
        <v>105</v>
      </c>
      <c r="H173" s="502" t="s">
        <v>885</v>
      </c>
      <c r="I173" s="334" t="s">
        <v>302</v>
      </c>
      <c r="J173" s="233"/>
      <c r="K173" s="233"/>
      <c r="L173" s="233"/>
      <c r="M173" s="233"/>
      <c r="N173" s="233"/>
      <c r="O173" s="233"/>
      <c r="P173" s="233"/>
      <c r="Q173" s="233"/>
      <c r="R173" s="233"/>
      <c r="S173" s="233"/>
      <c r="T173" s="233"/>
      <c r="U173" s="233"/>
      <c r="V173" s="233"/>
      <c r="W173" s="233"/>
      <c r="X173" s="233"/>
      <c r="Y173" s="233"/>
      <c r="Z173" s="233"/>
      <c r="AA173" s="233"/>
      <c r="AB173" s="233"/>
      <c r="AC173" s="233"/>
      <c r="AD173" s="233"/>
      <c r="AE173" s="233"/>
      <c r="AF173" s="233"/>
      <c r="AG173" s="233"/>
      <c r="AH173" s="233"/>
      <c r="AI173" s="233"/>
      <c r="AJ173" s="233"/>
      <c r="AK173" s="233"/>
      <c r="AL173" s="233"/>
      <c r="AM173" s="233"/>
      <c r="AN173" s="233"/>
      <c r="AO173" s="233"/>
      <c r="AP173" s="233"/>
      <c r="AQ173" s="233"/>
      <c r="AR173" s="233"/>
      <c r="AS173" s="233"/>
      <c r="AT173" s="233"/>
      <c r="AU173" s="233"/>
      <c r="AV173" s="233"/>
      <c r="AW173" s="233"/>
      <c r="AX173" s="233"/>
      <c r="AY173" s="233"/>
      <c r="AZ173" s="233"/>
      <c r="BA173" s="233"/>
      <c r="BB173" s="233"/>
      <c r="BC173" s="233"/>
      <c r="BD173" s="233"/>
      <c r="BE173" s="233"/>
      <c r="BF173" s="233"/>
      <c r="BG173" s="233"/>
      <c r="BH173" s="233"/>
      <c r="BI173" s="233"/>
      <c r="BJ173" s="233"/>
      <c r="BK173" s="233"/>
      <c r="BL173" s="233"/>
      <c r="BM173" s="233"/>
      <c r="BN173" s="233"/>
      <c r="BO173" s="233"/>
      <c r="BP173" s="233"/>
      <c r="BQ173" s="233"/>
      <c r="BR173" s="233"/>
      <c r="BS173" s="233"/>
      <c r="BT173" s="233"/>
      <c r="BU173" s="233"/>
      <c r="BV173" s="233"/>
      <c r="BW173" s="233"/>
      <c r="BX173" s="233"/>
      <c r="BY173" s="233"/>
      <c r="BZ173" s="233"/>
      <c r="CA173" s="233"/>
      <c r="CB173" s="233"/>
      <c r="CC173" s="233"/>
      <c r="CD173" s="233"/>
      <c r="CE173" s="233"/>
      <c r="CF173" s="233"/>
      <c r="CG173" s="233"/>
      <c r="CH173" s="233"/>
      <c r="CI173" s="233"/>
      <c r="CJ173" s="233"/>
      <c r="CK173" s="233"/>
      <c r="CL173" s="233"/>
      <c r="CM173" s="233"/>
      <c r="CN173" s="233"/>
      <c r="CO173" s="233"/>
      <c r="CP173" s="233"/>
      <c r="CQ173" s="233"/>
      <c r="CR173" s="233"/>
      <c r="CS173" s="233"/>
      <c r="CT173" s="233"/>
      <c r="CU173" s="233"/>
      <c r="CV173" s="233"/>
      <c r="CW173" s="233"/>
      <c r="CX173" s="233"/>
      <c r="CY173" s="233"/>
      <c r="CZ173" s="233"/>
      <c r="DA173" s="233"/>
      <c r="DB173" s="233"/>
      <c r="DC173" s="233"/>
      <c r="DD173" s="233"/>
      <c r="DE173" s="233"/>
      <c r="DF173" s="233"/>
      <c r="DG173" s="233"/>
      <c r="DH173" s="233"/>
      <c r="DI173" s="233"/>
      <c r="DJ173" s="233"/>
      <c r="DK173" s="233"/>
      <c r="DL173" s="233"/>
      <c r="DM173" s="233"/>
      <c r="DN173" s="233"/>
      <c r="DO173" s="233"/>
      <c r="DP173" s="233"/>
      <c r="DQ173" s="233"/>
      <c r="DR173" s="233"/>
      <c r="DS173" s="233"/>
      <c r="DT173" s="233"/>
      <c r="DU173" s="233"/>
      <c r="DV173" s="233"/>
      <c r="DW173" s="233"/>
      <c r="DX173" s="233"/>
      <c r="DY173" s="233"/>
      <c r="DZ173" s="233"/>
      <c r="EA173" s="233"/>
      <c r="EB173" s="233"/>
      <c r="EC173" s="233"/>
      <c r="ED173" s="233"/>
      <c r="EE173" s="233"/>
      <c r="EF173" s="233"/>
      <c r="EG173" s="233"/>
      <c r="EH173" s="233"/>
      <c r="EI173" s="233"/>
      <c r="EJ173" s="233"/>
      <c r="EK173" s="233"/>
      <c r="EL173" s="233"/>
      <c r="EM173" s="233"/>
      <c r="EN173" s="233"/>
      <c r="EO173" s="233"/>
      <c r="EP173" s="233"/>
      <c r="EQ173" s="233"/>
      <c r="ER173" s="233"/>
      <c r="ES173" s="233"/>
      <c r="ET173" s="233"/>
      <c r="EU173" s="233"/>
      <c r="EV173" s="233"/>
      <c r="EW173" s="233"/>
      <c r="EX173" s="233"/>
      <c r="EY173" s="233"/>
      <c r="EZ173" s="233"/>
      <c r="FA173" s="233"/>
      <c r="FB173" s="233"/>
      <c r="FC173" s="233"/>
      <c r="FD173" s="233"/>
      <c r="FE173" s="233"/>
      <c r="FF173" s="233"/>
      <c r="FG173" s="233"/>
      <c r="FH173" s="233"/>
      <c r="FI173" s="233"/>
      <c r="FJ173" s="233"/>
      <c r="FK173" s="233"/>
      <c r="FL173" s="233"/>
      <c r="FM173" s="233"/>
      <c r="FN173" s="233"/>
      <c r="FO173" s="233"/>
      <c r="FP173" s="233"/>
      <c r="FQ173" s="233"/>
      <c r="FR173" s="233"/>
      <c r="FS173" s="233"/>
      <c r="FT173" s="233"/>
      <c r="FU173" s="233"/>
      <c r="FV173" s="233"/>
      <c r="FW173" s="233"/>
      <c r="FX173" s="233"/>
      <c r="FY173" s="233"/>
      <c r="FZ173" s="233"/>
      <c r="GA173" s="233"/>
      <c r="GB173" s="233"/>
      <c r="GC173" s="233"/>
      <c r="GD173" s="233"/>
      <c r="GE173" s="233"/>
      <c r="GF173" s="233"/>
      <c r="GG173" s="233"/>
      <c r="GH173" s="233"/>
      <c r="GI173" s="233"/>
      <c r="GJ173" s="233"/>
      <c r="GK173" s="233"/>
      <c r="GL173" s="233"/>
      <c r="GM173" s="233"/>
      <c r="GN173" s="233"/>
      <c r="GO173" s="233"/>
      <c r="GP173" s="233"/>
      <c r="GQ173" s="233"/>
      <c r="GR173" s="233"/>
      <c r="GS173" s="233"/>
      <c r="GT173" s="233"/>
      <c r="GU173" s="233"/>
      <c r="GV173" s="233"/>
      <c r="GW173" s="233"/>
      <c r="GX173" s="233"/>
      <c r="GY173" s="233"/>
      <c r="GZ173" s="233"/>
      <c r="HA173" s="233"/>
      <c r="HB173" s="233"/>
      <c r="HC173" s="233"/>
      <c r="HD173" s="233"/>
      <c r="HE173" s="233"/>
      <c r="HF173" s="233"/>
      <c r="HG173" s="233"/>
      <c r="HH173" s="233"/>
      <c r="HI173" s="233"/>
      <c r="HJ173" s="233"/>
      <c r="HK173" s="233"/>
      <c r="HL173" s="233"/>
      <c r="HM173" s="233"/>
      <c r="HN173" s="233"/>
      <c r="HO173" s="233"/>
      <c r="HP173" s="233"/>
      <c r="HQ173" s="233"/>
      <c r="HR173" s="233"/>
      <c r="HS173" s="233"/>
      <c r="HT173" s="233"/>
      <c r="HU173" s="233"/>
      <c r="HV173" s="233"/>
      <c r="HW173" s="233"/>
      <c r="HX173" s="233"/>
      <c r="HY173" s="233"/>
      <c r="HZ173" s="233"/>
      <c r="IA173" s="233"/>
      <c r="IB173" s="233"/>
      <c r="IC173" s="233"/>
      <c r="ID173" s="233"/>
      <c r="IE173" s="233"/>
      <c r="IF173" s="233"/>
      <c r="IG173" s="233"/>
      <c r="IH173" s="233"/>
      <c r="II173" s="233"/>
      <c r="IJ173" s="233"/>
      <c r="IK173" s="233"/>
      <c r="IL173" s="233"/>
      <c r="IM173" s="233"/>
      <c r="IN173" s="233"/>
      <c r="IO173" s="233"/>
      <c r="IP173" s="233"/>
      <c r="IQ173" s="233"/>
      <c r="IR173" s="233"/>
      <c r="IS173" s="233"/>
      <c r="IT173" s="233"/>
      <c r="IU173" s="233"/>
      <c r="IV173" s="233"/>
      <c r="IW173" s="233"/>
    </row>
    <row r="174" spans="1:257" s="233" customFormat="1" ht="18.75" customHeight="1">
      <c r="A174" s="566" t="s">
        <v>641</v>
      </c>
      <c r="B174" s="225" t="s">
        <v>414</v>
      </c>
      <c r="C174" s="403" t="s">
        <v>152</v>
      </c>
      <c r="D174" s="221" t="s">
        <v>418</v>
      </c>
      <c r="E174" s="320">
        <v>1800</v>
      </c>
      <c r="F174" s="329">
        <v>1380</v>
      </c>
      <c r="G174" s="408">
        <f t="shared" si="7"/>
        <v>2484</v>
      </c>
      <c r="H174" s="502" t="s">
        <v>885</v>
      </c>
      <c r="I174" s="235" t="s">
        <v>7</v>
      </c>
      <c r="J174" s="407"/>
      <c r="K174" s="532"/>
    </row>
    <row r="175" spans="1:257" s="233" customFormat="1" ht="21" customHeight="1">
      <c r="A175" s="556" t="s">
        <v>398</v>
      </c>
      <c r="B175" s="225" t="s">
        <v>794</v>
      </c>
      <c r="C175" s="403" t="s">
        <v>152</v>
      </c>
      <c r="D175" s="221" t="s">
        <v>418</v>
      </c>
      <c r="E175" s="320">
        <v>3000</v>
      </c>
      <c r="F175" s="322">
        <v>601</v>
      </c>
      <c r="G175" s="408">
        <f t="shared" si="7"/>
        <v>1803</v>
      </c>
      <c r="H175" s="502" t="s">
        <v>885</v>
      </c>
      <c r="I175" s="235" t="s">
        <v>7</v>
      </c>
      <c r="J175" s="407"/>
      <c r="K175" s="532"/>
    </row>
    <row r="176" spans="1:257" s="233" customFormat="1" ht="21" customHeight="1">
      <c r="A176" s="556" t="s">
        <v>900</v>
      </c>
      <c r="B176" s="225" t="s">
        <v>794</v>
      </c>
      <c r="C176" s="403" t="s">
        <v>152</v>
      </c>
      <c r="D176" s="221" t="s">
        <v>418</v>
      </c>
      <c r="E176" s="320">
        <v>6500</v>
      </c>
      <c r="F176" s="322">
        <v>30</v>
      </c>
      <c r="G176" s="408">
        <f t="shared" si="7"/>
        <v>195</v>
      </c>
      <c r="H176" s="502" t="s">
        <v>885</v>
      </c>
      <c r="I176" s="334" t="s">
        <v>302</v>
      </c>
      <c r="J176" s="407"/>
      <c r="K176" s="532"/>
    </row>
    <row r="177" spans="1:11" s="233" customFormat="1" ht="39" customHeight="1">
      <c r="A177" s="567" t="s">
        <v>420</v>
      </c>
      <c r="B177" s="338" t="s">
        <v>425</v>
      </c>
      <c r="C177" s="333" t="s">
        <v>152</v>
      </c>
      <c r="D177" s="337" t="s">
        <v>424</v>
      </c>
      <c r="E177" s="350">
        <v>1400</v>
      </c>
      <c r="F177" s="357">
        <v>300</v>
      </c>
      <c r="G177" s="409">
        <f t="shared" si="7"/>
        <v>420</v>
      </c>
      <c r="H177" s="502" t="s">
        <v>885</v>
      </c>
      <c r="I177" s="334" t="s">
        <v>302</v>
      </c>
    </row>
    <row r="178" spans="1:11" s="233" customFormat="1" ht="38.25" customHeight="1">
      <c r="A178" s="572" t="s">
        <v>909</v>
      </c>
      <c r="B178" s="538" t="s">
        <v>901</v>
      </c>
      <c r="C178" s="333" t="s">
        <v>152</v>
      </c>
      <c r="D178" s="337" t="s">
        <v>424</v>
      </c>
      <c r="E178" s="350">
        <v>9500</v>
      </c>
      <c r="F178" s="357">
        <v>40</v>
      </c>
      <c r="G178" s="409">
        <f t="shared" si="7"/>
        <v>380</v>
      </c>
      <c r="H178" s="502" t="s">
        <v>885</v>
      </c>
      <c r="I178" s="334" t="s">
        <v>302</v>
      </c>
    </row>
    <row r="179" spans="1:11" s="233" customFormat="1" ht="60.75" customHeight="1">
      <c r="A179" s="567" t="s">
        <v>421</v>
      </c>
      <c r="B179" s="338" t="s">
        <v>797</v>
      </c>
      <c r="C179" s="333" t="s">
        <v>152</v>
      </c>
      <c r="D179" s="337" t="s">
        <v>418</v>
      </c>
      <c r="E179" s="350">
        <v>1450</v>
      </c>
      <c r="F179" s="357">
        <v>300</v>
      </c>
      <c r="G179" s="409">
        <f t="shared" si="7"/>
        <v>435</v>
      </c>
      <c r="H179" s="502" t="s">
        <v>885</v>
      </c>
      <c r="I179" s="334" t="s">
        <v>302</v>
      </c>
    </row>
    <row r="180" spans="1:11" s="233" customFormat="1" ht="26.25" customHeight="1">
      <c r="A180" s="567" t="s">
        <v>399</v>
      </c>
      <c r="B180" s="336" t="s">
        <v>426</v>
      </c>
      <c r="C180" s="404" t="s">
        <v>152</v>
      </c>
      <c r="D180" s="230" t="s">
        <v>418</v>
      </c>
      <c r="E180" s="350">
        <v>1100</v>
      </c>
      <c r="F180" s="357">
        <v>100</v>
      </c>
      <c r="G180" s="409">
        <f t="shared" si="7"/>
        <v>110</v>
      </c>
      <c r="H180" s="502" t="s">
        <v>885</v>
      </c>
      <c r="I180" s="334" t="s">
        <v>302</v>
      </c>
    </row>
    <row r="181" spans="1:11" s="233" customFormat="1" ht="24" customHeight="1">
      <c r="A181" s="566" t="s">
        <v>642</v>
      </c>
      <c r="B181" s="121" t="s">
        <v>426</v>
      </c>
      <c r="C181" s="403" t="s">
        <v>152</v>
      </c>
      <c r="D181" s="221" t="s">
        <v>418</v>
      </c>
      <c r="E181" s="320">
        <v>1000</v>
      </c>
      <c r="F181" s="329">
        <v>135</v>
      </c>
      <c r="G181" s="408">
        <f t="shared" si="7"/>
        <v>135</v>
      </c>
      <c r="H181" s="502" t="s">
        <v>885</v>
      </c>
      <c r="I181" s="235" t="s">
        <v>7</v>
      </c>
      <c r="J181" s="407"/>
      <c r="K181" s="532"/>
    </row>
    <row r="182" spans="1:11" s="233" customFormat="1" ht="25.5" customHeight="1">
      <c r="A182" s="556" t="s">
        <v>623</v>
      </c>
      <c r="B182" s="225" t="s">
        <v>624</v>
      </c>
      <c r="C182" s="403" t="s">
        <v>152</v>
      </c>
      <c r="D182" s="221" t="s">
        <v>418</v>
      </c>
      <c r="E182" s="320">
        <v>1515</v>
      </c>
      <c r="F182" s="322">
        <v>170</v>
      </c>
      <c r="G182" s="408">
        <f>E182*F182/1000</f>
        <v>257.55</v>
      </c>
      <c r="H182" s="502" t="s">
        <v>885</v>
      </c>
      <c r="I182" s="235" t="s">
        <v>7</v>
      </c>
      <c r="J182" s="407"/>
      <c r="K182" s="532"/>
    </row>
    <row r="183" spans="1:11" s="233" customFormat="1" ht="23.25" customHeight="1">
      <c r="A183" s="567" t="s">
        <v>419</v>
      </c>
      <c r="B183" s="336" t="s">
        <v>423</v>
      </c>
      <c r="C183" s="333" t="s">
        <v>152</v>
      </c>
      <c r="D183" s="337" t="s">
        <v>424</v>
      </c>
      <c r="E183" s="350">
        <v>1700</v>
      </c>
      <c r="F183" s="357">
        <v>150</v>
      </c>
      <c r="G183" s="409">
        <f t="shared" ref="G183:G199" si="8">E183*F183/1000</f>
        <v>255</v>
      </c>
      <c r="H183" s="502" t="s">
        <v>885</v>
      </c>
      <c r="I183" s="334" t="s">
        <v>302</v>
      </c>
      <c r="J183" s="232"/>
    </row>
    <row r="184" spans="1:11" s="233" customFormat="1" ht="101.25" customHeight="1">
      <c r="A184" s="558" t="s">
        <v>400</v>
      </c>
      <c r="B184" s="121" t="s">
        <v>795</v>
      </c>
      <c r="C184" s="403" t="s">
        <v>152</v>
      </c>
      <c r="D184" s="221" t="s">
        <v>418</v>
      </c>
      <c r="E184" s="320">
        <v>1200</v>
      </c>
      <c r="F184" s="329">
        <v>1225</v>
      </c>
      <c r="G184" s="408">
        <f t="shared" si="8"/>
        <v>1470</v>
      </c>
      <c r="H184" s="502" t="s">
        <v>885</v>
      </c>
      <c r="I184" s="235" t="s">
        <v>7</v>
      </c>
      <c r="J184" s="407"/>
      <c r="K184" s="532"/>
    </row>
    <row r="185" spans="1:11" s="233" customFormat="1" ht="96.75" customHeight="1">
      <c r="A185" s="558" t="s">
        <v>855</v>
      </c>
      <c r="B185" s="338" t="s">
        <v>427</v>
      </c>
      <c r="C185" s="404" t="s">
        <v>152</v>
      </c>
      <c r="D185" s="230" t="s">
        <v>418</v>
      </c>
      <c r="E185" s="350">
        <v>640</v>
      </c>
      <c r="F185" s="357">
        <v>1645</v>
      </c>
      <c r="G185" s="409">
        <f t="shared" si="8"/>
        <v>1052.8</v>
      </c>
      <c r="H185" s="502" t="s">
        <v>885</v>
      </c>
      <c r="I185" s="334" t="s">
        <v>302</v>
      </c>
    </row>
    <row r="186" spans="1:11" s="233" customFormat="1" ht="21.75" customHeight="1">
      <c r="A186" s="558" t="s">
        <v>401</v>
      </c>
      <c r="B186" s="227" t="s">
        <v>415</v>
      </c>
      <c r="C186" s="403" t="s">
        <v>152</v>
      </c>
      <c r="D186" s="221" t="s">
        <v>129</v>
      </c>
      <c r="E186" s="320">
        <v>25000</v>
      </c>
      <c r="F186" s="329">
        <v>41</v>
      </c>
      <c r="G186" s="408">
        <f t="shared" si="8"/>
        <v>1025</v>
      </c>
      <c r="H186" s="502" t="s">
        <v>885</v>
      </c>
      <c r="I186" s="235" t="s">
        <v>7</v>
      </c>
      <c r="J186" s="407"/>
      <c r="K186" s="532"/>
    </row>
    <row r="187" spans="1:11" s="233" customFormat="1" ht="18.75" customHeight="1">
      <c r="A187" s="558" t="s">
        <v>402</v>
      </c>
      <c r="B187" s="227" t="s">
        <v>415</v>
      </c>
      <c r="C187" s="403" t="s">
        <v>152</v>
      </c>
      <c r="D187" s="221" t="s">
        <v>129</v>
      </c>
      <c r="E187" s="320">
        <v>19000</v>
      </c>
      <c r="F187" s="322">
        <v>41</v>
      </c>
      <c r="G187" s="408">
        <f t="shared" si="8"/>
        <v>779</v>
      </c>
      <c r="H187" s="502" t="s">
        <v>885</v>
      </c>
      <c r="I187" s="235" t="s">
        <v>7</v>
      </c>
      <c r="J187" s="407"/>
      <c r="K187" s="532"/>
    </row>
    <row r="188" spans="1:11" s="233" customFormat="1" ht="18.75" customHeight="1">
      <c r="A188" s="558" t="s">
        <v>403</v>
      </c>
      <c r="B188" s="227" t="s">
        <v>415</v>
      </c>
      <c r="C188" s="403" t="s">
        <v>152</v>
      </c>
      <c r="D188" s="221" t="s">
        <v>129</v>
      </c>
      <c r="E188" s="320">
        <v>31000</v>
      </c>
      <c r="F188" s="329">
        <v>17</v>
      </c>
      <c r="G188" s="408">
        <f t="shared" si="8"/>
        <v>527</v>
      </c>
      <c r="H188" s="502" t="s">
        <v>885</v>
      </c>
      <c r="I188" s="235" t="s">
        <v>7</v>
      </c>
      <c r="J188" s="407"/>
      <c r="K188" s="532"/>
    </row>
    <row r="189" spans="1:11" s="233" customFormat="1" ht="18.75" customHeight="1">
      <c r="A189" s="558" t="s">
        <v>404</v>
      </c>
      <c r="B189" s="228" t="s">
        <v>416</v>
      </c>
      <c r="C189" s="403" t="s">
        <v>152</v>
      </c>
      <c r="D189" s="221" t="s">
        <v>129</v>
      </c>
      <c r="E189" s="320">
        <v>13000</v>
      </c>
      <c r="F189" s="322">
        <v>44</v>
      </c>
      <c r="G189" s="408">
        <f t="shared" si="8"/>
        <v>572</v>
      </c>
      <c r="H189" s="502" t="s">
        <v>885</v>
      </c>
      <c r="I189" s="235" t="s">
        <v>7</v>
      </c>
      <c r="J189" s="407"/>
      <c r="K189" s="532"/>
    </row>
    <row r="190" spans="1:11" s="233" customFormat="1" ht="18.75" customHeight="1">
      <c r="A190" s="558" t="s">
        <v>405</v>
      </c>
      <c r="B190" s="228" t="s">
        <v>416</v>
      </c>
      <c r="C190" s="403" t="s">
        <v>152</v>
      </c>
      <c r="D190" s="221" t="s">
        <v>129</v>
      </c>
      <c r="E190" s="320">
        <v>18500</v>
      </c>
      <c r="F190" s="329">
        <v>112</v>
      </c>
      <c r="G190" s="408">
        <f t="shared" si="8"/>
        <v>2072</v>
      </c>
      <c r="H190" s="502" t="s">
        <v>885</v>
      </c>
      <c r="I190" s="235" t="s">
        <v>7</v>
      </c>
      <c r="J190" s="407"/>
      <c r="K190" s="532"/>
    </row>
    <row r="191" spans="1:11" s="233" customFormat="1" ht="18.75" customHeight="1">
      <c r="A191" s="558" t="s">
        <v>406</v>
      </c>
      <c r="B191" s="228" t="s">
        <v>416</v>
      </c>
      <c r="C191" s="403" t="s">
        <v>152</v>
      </c>
      <c r="D191" s="221" t="s">
        <v>129</v>
      </c>
      <c r="E191" s="320">
        <v>32000</v>
      </c>
      <c r="F191" s="322">
        <v>36</v>
      </c>
      <c r="G191" s="408">
        <f t="shared" si="8"/>
        <v>1152</v>
      </c>
      <c r="H191" s="502" t="s">
        <v>885</v>
      </c>
      <c r="I191" s="235" t="s">
        <v>7</v>
      </c>
      <c r="J191" s="407"/>
      <c r="K191" s="532"/>
    </row>
    <row r="192" spans="1:11" s="233" customFormat="1" ht="18.75" customHeight="1">
      <c r="A192" s="558" t="s">
        <v>407</v>
      </c>
      <c r="B192" s="228" t="s">
        <v>416</v>
      </c>
      <c r="C192" s="403" t="s">
        <v>152</v>
      </c>
      <c r="D192" s="221" t="s">
        <v>129</v>
      </c>
      <c r="E192" s="320">
        <v>15000</v>
      </c>
      <c r="F192" s="329">
        <v>50</v>
      </c>
      <c r="G192" s="408">
        <f t="shared" si="8"/>
        <v>750</v>
      </c>
      <c r="H192" s="502" t="s">
        <v>885</v>
      </c>
      <c r="I192" s="235" t="s">
        <v>7</v>
      </c>
      <c r="J192" s="232"/>
    </row>
    <row r="193" spans="1:10" s="233" customFormat="1" ht="18.75" customHeight="1">
      <c r="A193" s="558" t="s">
        <v>408</v>
      </c>
      <c r="B193" s="228" t="s">
        <v>416</v>
      </c>
      <c r="C193" s="403" t="s">
        <v>152</v>
      </c>
      <c r="D193" s="221" t="s">
        <v>129</v>
      </c>
      <c r="E193" s="320">
        <v>41000</v>
      </c>
      <c r="F193" s="322">
        <v>16</v>
      </c>
      <c r="G193" s="408">
        <f t="shared" si="8"/>
        <v>656</v>
      </c>
      <c r="H193" s="502" t="s">
        <v>885</v>
      </c>
      <c r="I193" s="235" t="s">
        <v>7</v>
      </c>
      <c r="J193" s="232"/>
    </row>
    <row r="194" spans="1:10" s="233" customFormat="1" ht="18.75" customHeight="1">
      <c r="A194" s="558" t="s">
        <v>409</v>
      </c>
      <c r="B194" s="228" t="s">
        <v>416</v>
      </c>
      <c r="C194" s="403" t="s">
        <v>152</v>
      </c>
      <c r="D194" s="221" t="s">
        <v>129</v>
      </c>
      <c r="E194" s="320">
        <v>28000</v>
      </c>
      <c r="F194" s="322">
        <v>24</v>
      </c>
      <c r="G194" s="408">
        <f t="shared" si="8"/>
        <v>672</v>
      </c>
      <c r="H194" s="502" t="s">
        <v>885</v>
      </c>
      <c r="I194" s="235" t="s">
        <v>7</v>
      </c>
      <c r="J194" s="232"/>
    </row>
    <row r="195" spans="1:10" s="233" customFormat="1" ht="18.75" customHeight="1">
      <c r="A195" s="558" t="s">
        <v>410</v>
      </c>
      <c r="B195" s="228" t="s">
        <v>416</v>
      </c>
      <c r="C195" s="403" t="s">
        <v>152</v>
      </c>
      <c r="D195" s="221" t="s">
        <v>129</v>
      </c>
      <c r="E195" s="320">
        <v>30000</v>
      </c>
      <c r="F195" s="322">
        <v>12</v>
      </c>
      <c r="G195" s="408">
        <f t="shared" si="8"/>
        <v>360</v>
      </c>
      <c r="H195" s="502" t="s">
        <v>885</v>
      </c>
      <c r="I195" s="235" t="s">
        <v>7</v>
      </c>
      <c r="J195" s="232"/>
    </row>
    <row r="196" spans="1:10" s="233" customFormat="1" ht="18.75" customHeight="1">
      <c r="A196" s="558" t="s">
        <v>411</v>
      </c>
      <c r="B196" s="228" t="s">
        <v>416</v>
      </c>
      <c r="C196" s="403" t="s">
        <v>152</v>
      </c>
      <c r="D196" s="221" t="s">
        <v>129</v>
      </c>
      <c r="E196" s="320">
        <v>13000</v>
      </c>
      <c r="F196" s="322">
        <v>28</v>
      </c>
      <c r="G196" s="408">
        <f t="shared" si="8"/>
        <v>364</v>
      </c>
      <c r="H196" s="502" t="s">
        <v>885</v>
      </c>
      <c r="I196" s="235" t="s">
        <v>7</v>
      </c>
      <c r="J196" s="232"/>
    </row>
    <row r="197" spans="1:10" s="233" customFormat="1">
      <c r="A197" s="558" t="s">
        <v>412</v>
      </c>
      <c r="B197" s="228" t="s">
        <v>416</v>
      </c>
      <c r="C197" s="403" t="s">
        <v>152</v>
      </c>
      <c r="D197" s="221" t="s">
        <v>129</v>
      </c>
      <c r="E197" s="320">
        <v>62000</v>
      </c>
      <c r="F197" s="322">
        <v>8</v>
      </c>
      <c r="G197" s="408">
        <f t="shared" si="8"/>
        <v>496</v>
      </c>
      <c r="H197" s="502" t="s">
        <v>885</v>
      </c>
      <c r="I197" s="235" t="s">
        <v>7</v>
      </c>
      <c r="J197" s="232"/>
    </row>
    <row r="198" spans="1:10" s="233" customFormat="1" ht="18.75" customHeight="1">
      <c r="A198" s="567" t="s">
        <v>413</v>
      </c>
      <c r="B198" s="336" t="s">
        <v>798</v>
      </c>
      <c r="C198" s="404" t="s">
        <v>152</v>
      </c>
      <c r="D198" s="230" t="s">
        <v>263</v>
      </c>
      <c r="E198" s="350">
        <f>4000000+599700</f>
        <v>4599700</v>
      </c>
      <c r="F198" s="357">
        <v>1</v>
      </c>
      <c r="G198" s="409">
        <f t="shared" si="8"/>
        <v>4599.7</v>
      </c>
      <c r="H198" s="502" t="s">
        <v>885</v>
      </c>
      <c r="I198" s="334" t="s">
        <v>302</v>
      </c>
    </row>
    <row r="199" spans="1:10" s="233" customFormat="1" ht="18.75" customHeight="1">
      <c r="A199" s="566" t="s">
        <v>796</v>
      </c>
      <c r="B199" s="406" t="s">
        <v>417</v>
      </c>
      <c r="C199" s="403" t="s">
        <v>152</v>
      </c>
      <c r="D199" s="221" t="s">
        <v>263</v>
      </c>
      <c r="E199" s="528">
        <v>6000050</v>
      </c>
      <c r="F199" s="322">
        <v>1</v>
      </c>
      <c r="G199" s="408">
        <f t="shared" si="8"/>
        <v>6000.05</v>
      </c>
      <c r="H199" s="502" t="s">
        <v>885</v>
      </c>
      <c r="I199" s="235" t="s">
        <v>7</v>
      </c>
      <c r="J199" s="232"/>
    </row>
    <row r="200" spans="1:10" s="315" customFormat="1" ht="18.75" hidden="1" customHeight="1">
      <c r="A200" s="573" t="s">
        <v>429</v>
      </c>
      <c r="B200" s="231" t="s">
        <v>428</v>
      </c>
      <c r="C200" s="506"/>
      <c r="D200" s="221"/>
      <c r="E200" s="352"/>
      <c r="F200" s="362"/>
      <c r="G200" s="559">
        <f>SUM(G201:G217)</f>
        <v>2230.2999999999997</v>
      </c>
      <c r="H200" s="502"/>
      <c r="I200" s="314"/>
    </row>
    <row r="201" spans="1:10" s="233" customFormat="1" ht="18.75" customHeight="1">
      <c r="A201" s="558" t="s">
        <v>499</v>
      </c>
      <c r="B201" s="227" t="s">
        <v>516</v>
      </c>
      <c r="C201" s="403" t="s">
        <v>152</v>
      </c>
      <c r="D201" s="221" t="s">
        <v>129</v>
      </c>
      <c r="E201" s="323">
        <v>200</v>
      </c>
      <c r="F201" s="322">
        <v>545</v>
      </c>
      <c r="G201" s="408">
        <f t="shared" ref="G201:G217" si="9">E201*F201/1000</f>
        <v>109</v>
      </c>
      <c r="H201" s="502" t="s">
        <v>429</v>
      </c>
      <c r="I201" s="235" t="s">
        <v>7</v>
      </c>
      <c r="J201" s="232"/>
    </row>
    <row r="202" spans="1:10" s="233" customFormat="1" ht="18.75" customHeight="1">
      <c r="A202" s="558" t="s">
        <v>500</v>
      </c>
      <c r="B202" s="227" t="s">
        <v>516</v>
      </c>
      <c r="C202" s="403" t="s">
        <v>152</v>
      </c>
      <c r="D202" s="221" t="s">
        <v>129</v>
      </c>
      <c r="E202" s="323">
        <v>125</v>
      </c>
      <c r="F202" s="322">
        <v>545</v>
      </c>
      <c r="G202" s="408">
        <f t="shared" si="9"/>
        <v>68.125</v>
      </c>
      <c r="H202" s="502" t="s">
        <v>429</v>
      </c>
      <c r="I202" s="235" t="s">
        <v>7</v>
      </c>
      <c r="J202" s="232"/>
    </row>
    <row r="203" spans="1:10" s="233" customFormat="1" ht="18.75" customHeight="1">
      <c r="A203" s="558" t="s">
        <v>501</v>
      </c>
      <c r="B203" s="227" t="s">
        <v>517</v>
      </c>
      <c r="C203" s="403" t="s">
        <v>152</v>
      </c>
      <c r="D203" s="221" t="s">
        <v>129</v>
      </c>
      <c r="E203" s="323">
        <v>15</v>
      </c>
      <c r="F203" s="322">
        <v>1135</v>
      </c>
      <c r="G203" s="408">
        <f>E203*F203/1000</f>
        <v>17.024999999999999</v>
      </c>
      <c r="H203" s="502" t="s">
        <v>429</v>
      </c>
      <c r="I203" s="235" t="s">
        <v>7</v>
      </c>
      <c r="J203" s="232"/>
    </row>
    <row r="204" spans="1:10" s="233" customFormat="1" ht="25.5" customHeight="1">
      <c r="A204" s="558" t="s">
        <v>514</v>
      </c>
      <c r="B204" s="227" t="s">
        <v>716</v>
      </c>
      <c r="C204" s="403" t="s">
        <v>152</v>
      </c>
      <c r="D204" s="221" t="s">
        <v>129</v>
      </c>
      <c r="E204" s="323">
        <f>+G204/F204*1000</f>
        <v>2370.4912280701756</v>
      </c>
      <c r="F204" s="322">
        <v>57</v>
      </c>
      <c r="G204" s="408">
        <v>135.11799999999999</v>
      </c>
      <c r="H204" s="502" t="s">
        <v>429</v>
      </c>
      <c r="I204" s="235" t="s">
        <v>7</v>
      </c>
      <c r="J204" s="232"/>
    </row>
    <row r="205" spans="1:10" s="233" customFormat="1" ht="18.75" customHeight="1">
      <c r="A205" s="558" t="s">
        <v>512</v>
      </c>
      <c r="B205" s="227" t="s">
        <v>799</v>
      </c>
      <c r="C205" s="403" t="s">
        <v>152</v>
      </c>
      <c r="D205" s="221" t="s">
        <v>129</v>
      </c>
      <c r="E205" s="323">
        <v>10000</v>
      </c>
      <c r="F205" s="322">
        <v>56</v>
      </c>
      <c r="G205" s="408">
        <f t="shared" si="9"/>
        <v>560</v>
      </c>
      <c r="H205" s="502" t="s">
        <v>429</v>
      </c>
      <c r="I205" s="235" t="s">
        <v>7</v>
      </c>
      <c r="J205" s="232"/>
    </row>
    <row r="206" spans="1:10" s="233" customFormat="1" ht="38.25" customHeight="1">
      <c r="A206" s="558" t="s">
        <v>505</v>
      </c>
      <c r="B206" s="227" t="s">
        <v>521</v>
      </c>
      <c r="C206" s="403" t="s">
        <v>152</v>
      </c>
      <c r="D206" s="221" t="s">
        <v>129</v>
      </c>
      <c r="E206" s="323">
        <v>3950</v>
      </c>
      <c r="F206" s="322">
        <v>56</v>
      </c>
      <c r="G206" s="408">
        <f t="shared" si="9"/>
        <v>221.2</v>
      </c>
      <c r="H206" s="502" t="s">
        <v>429</v>
      </c>
      <c r="I206" s="235" t="s">
        <v>7</v>
      </c>
      <c r="J206" s="232"/>
    </row>
    <row r="207" spans="1:10" s="233" customFormat="1" ht="42.75" customHeight="1">
      <c r="A207" s="558" t="s">
        <v>506</v>
      </c>
      <c r="B207" s="227" t="s">
        <v>521</v>
      </c>
      <c r="C207" s="403" t="s">
        <v>152</v>
      </c>
      <c r="D207" s="221" t="s">
        <v>129</v>
      </c>
      <c r="E207" s="323">
        <v>500</v>
      </c>
      <c r="F207" s="322">
        <v>56</v>
      </c>
      <c r="G207" s="408">
        <f t="shared" si="9"/>
        <v>28</v>
      </c>
      <c r="H207" s="502" t="s">
        <v>429</v>
      </c>
      <c r="I207" s="235" t="s">
        <v>7</v>
      </c>
      <c r="J207" s="232"/>
    </row>
    <row r="208" spans="1:10" s="233" customFormat="1" ht="110.25" customHeight="1">
      <c r="A208" s="558" t="s">
        <v>509</v>
      </c>
      <c r="B208" s="227" t="s">
        <v>800</v>
      </c>
      <c r="C208" s="403" t="s">
        <v>152</v>
      </c>
      <c r="D208" s="221" t="s">
        <v>129</v>
      </c>
      <c r="E208" s="323">
        <v>1370</v>
      </c>
      <c r="F208" s="322">
        <v>636</v>
      </c>
      <c r="G208" s="408">
        <f t="shared" si="9"/>
        <v>871.32</v>
      </c>
      <c r="H208" s="502" t="s">
        <v>429</v>
      </c>
      <c r="I208" s="235" t="s">
        <v>7</v>
      </c>
      <c r="J208" s="232"/>
    </row>
    <row r="209" spans="1:10" s="233" customFormat="1" ht="22.5" customHeight="1">
      <c r="A209" s="558" t="s">
        <v>503</v>
      </c>
      <c r="B209" s="227" t="s">
        <v>519</v>
      </c>
      <c r="C209" s="403" t="s">
        <v>152</v>
      </c>
      <c r="D209" s="221" t="s">
        <v>129</v>
      </c>
      <c r="E209" s="323">
        <v>200</v>
      </c>
      <c r="F209" s="322">
        <v>56</v>
      </c>
      <c r="G209" s="408">
        <f t="shared" si="9"/>
        <v>11.2</v>
      </c>
      <c r="H209" s="502" t="s">
        <v>429</v>
      </c>
      <c r="I209" s="235" t="s">
        <v>7</v>
      </c>
      <c r="J209" s="232"/>
    </row>
    <row r="210" spans="1:10" s="233" customFormat="1" ht="59.25" customHeight="1">
      <c r="A210" s="558" t="s">
        <v>502</v>
      </c>
      <c r="B210" s="227" t="s">
        <v>518</v>
      </c>
      <c r="C210" s="403" t="s">
        <v>152</v>
      </c>
      <c r="D210" s="221" t="s">
        <v>129</v>
      </c>
      <c r="E210" s="323">
        <v>230</v>
      </c>
      <c r="F210" s="322">
        <v>83</v>
      </c>
      <c r="G210" s="408">
        <f t="shared" si="9"/>
        <v>19.09</v>
      </c>
      <c r="H210" s="502" t="s">
        <v>429</v>
      </c>
      <c r="I210" s="235" t="s">
        <v>7</v>
      </c>
      <c r="J210" s="232"/>
    </row>
    <row r="211" spans="1:10" s="233" customFormat="1" ht="48" customHeight="1">
      <c r="A211" s="558" t="s">
        <v>504</v>
      </c>
      <c r="B211" s="227" t="s">
        <v>520</v>
      </c>
      <c r="C211" s="403" t="s">
        <v>152</v>
      </c>
      <c r="D211" s="221" t="s">
        <v>129</v>
      </c>
      <c r="E211" s="323">
        <v>302</v>
      </c>
      <c r="F211" s="322">
        <v>46</v>
      </c>
      <c r="G211" s="408">
        <f t="shared" si="9"/>
        <v>13.891999999999999</v>
      </c>
      <c r="H211" s="502" t="s">
        <v>429</v>
      </c>
      <c r="I211" s="235" t="s">
        <v>7</v>
      </c>
      <c r="J211" s="232"/>
    </row>
    <row r="212" spans="1:10" s="233" customFormat="1" ht="24.75" customHeight="1">
      <c r="A212" s="558" t="s">
        <v>507</v>
      </c>
      <c r="B212" s="227" t="s">
        <v>522</v>
      </c>
      <c r="C212" s="403" t="s">
        <v>152</v>
      </c>
      <c r="D212" s="221" t="s">
        <v>360</v>
      </c>
      <c r="E212" s="323">
        <v>260</v>
      </c>
      <c r="F212" s="322">
        <v>56</v>
      </c>
      <c r="G212" s="408">
        <f t="shared" si="9"/>
        <v>14.56</v>
      </c>
      <c r="H212" s="502" t="s">
        <v>429</v>
      </c>
      <c r="I212" s="235" t="s">
        <v>7</v>
      </c>
      <c r="J212" s="232"/>
    </row>
    <row r="213" spans="1:10" s="233" customFormat="1" ht="24.75" customHeight="1">
      <c r="A213" s="558" t="s">
        <v>515</v>
      </c>
      <c r="B213" s="227" t="s">
        <v>527</v>
      </c>
      <c r="C213" s="403" t="s">
        <v>152</v>
      </c>
      <c r="D213" s="221" t="s">
        <v>528</v>
      </c>
      <c r="E213" s="323">
        <v>150</v>
      </c>
      <c r="F213" s="322">
        <v>568</v>
      </c>
      <c r="G213" s="408">
        <f t="shared" si="9"/>
        <v>85.2</v>
      </c>
      <c r="H213" s="502" t="s">
        <v>429</v>
      </c>
      <c r="I213" s="235" t="s">
        <v>7</v>
      </c>
      <c r="J213" s="232"/>
    </row>
    <row r="214" spans="1:10" s="233" customFormat="1" ht="39" customHeight="1">
      <c r="A214" s="558" t="s">
        <v>508</v>
      </c>
      <c r="B214" s="227" t="s">
        <v>523</v>
      </c>
      <c r="C214" s="403" t="s">
        <v>152</v>
      </c>
      <c r="D214" s="221" t="s">
        <v>129</v>
      </c>
      <c r="E214" s="323">
        <v>265</v>
      </c>
      <c r="F214" s="322">
        <v>56</v>
      </c>
      <c r="G214" s="408">
        <f t="shared" si="9"/>
        <v>14.84</v>
      </c>
      <c r="H214" s="502" t="s">
        <v>429</v>
      </c>
      <c r="I214" s="235" t="s">
        <v>7</v>
      </c>
      <c r="J214" s="232"/>
    </row>
    <row r="215" spans="1:10" s="233" customFormat="1" ht="41.25" customHeight="1">
      <c r="A215" s="558" t="s">
        <v>511</v>
      </c>
      <c r="B215" s="227" t="s">
        <v>525</v>
      </c>
      <c r="C215" s="403" t="s">
        <v>152</v>
      </c>
      <c r="D215" s="221" t="s">
        <v>129</v>
      </c>
      <c r="E215" s="323">
        <v>170</v>
      </c>
      <c r="F215" s="322">
        <v>56</v>
      </c>
      <c r="G215" s="408">
        <f t="shared" si="9"/>
        <v>9.52</v>
      </c>
      <c r="H215" s="502" t="s">
        <v>429</v>
      </c>
      <c r="I215" s="235" t="s">
        <v>7</v>
      </c>
      <c r="J215" s="232"/>
    </row>
    <row r="216" spans="1:10" s="233" customFormat="1" ht="25.5" customHeight="1">
      <c r="A216" s="558" t="s">
        <v>510</v>
      </c>
      <c r="B216" s="227" t="s">
        <v>524</v>
      </c>
      <c r="C216" s="403" t="s">
        <v>152</v>
      </c>
      <c r="D216" s="221" t="s">
        <v>129</v>
      </c>
      <c r="E216" s="323">
        <v>855</v>
      </c>
      <c r="F216" s="322">
        <v>46</v>
      </c>
      <c r="G216" s="408">
        <f t="shared" si="9"/>
        <v>39.33</v>
      </c>
      <c r="H216" s="502" t="s">
        <v>429</v>
      </c>
      <c r="I216" s="235" t="s">
        <v>7</v>
      </c>
      <c r="J216" s="232"/>
    </row>
    <row r="217" spans="1:10" s="233" customFormat="1" ht="41.25" customHeight="1">
      <c r="A217" s="558" t="s">
        <v>513</v>
      </c>
      <c r="B217" s="227" t="s">
        <v>526</v>
      </c>
      <c r="C217" s="403" t="s">
        <v>152</v>
      </c>
      <c r="D217" s="221" t="s">
        <v>129</v>
      </c>
      <c r="E217" s="323">
        <v>280</v>
      </c>
      <c r="F217" s="322">
        <v>46</v>
      </c>
      <c r="G217" s="408">
        <f t="shared" si="9"/>
        <v>12.88</v>
      </c>
      <c r="H217" s="502" t="s">
        <v>429</v>
      </c>
      <c r="I217" s="235" t="s">
        <v>7</v>
      </c>
      <c r="J217" s="232"/>
    </row>
    <row r="218" spans="1:10" s="233" customFormat="1" ht="20.25" hidden="1" customHeight="1">
      <c r="A218" s="574"/>
      <c r="B218" s="207" t="s">
        <v>153</v>
      </c>
      <c r="C218" s="206"/>
      <c r="D218" s="104"/>
      <c r="E218" s="329"/>
      <c r="F218" s="356"/>
      <c r="G218" s="563">
        <f>SUM(G219:G244)</f>
        <v>36999.6996</v>
      </c>
      <c r="H218" s="502"/>
      <c r="I218" s="234"/>
    </row>
    <row r="219" spans="1:10" s="233" customFormat="1" ht="18.75" customHeight="1">
      <c r="A219" s="556" t="s">
        <v>430</v>
      </c>
      <c r="B219" s="225" t="s">
        <v>801</v>
      </c>
      <c r="C219" s="504" t="s">
        <v>152</v>
      </c>
      <c r="D219" s="221" t="s">
        <v>359</v>
      </c>
      <c r="E219" s="320">
        <v>65</v>
      </c>
      <c r="F219" s="322">
        <f>+G219/E219*1000</f>
        <v>1940.6153846153845</v>
      </c>
      <c r="G219" s="410">
        <v>126.14</v>
      </c>
      <c r="H219" s="502" t="s">
        <v>886</v>
      </c>
      <c r="I219" s="235" t="s">
        <v>7</v>
      </c>
      <c r="J219" s="232"/>
    </row>
    <row r="220" spans="1:10" s="233" customFormat="1" ht="39.75" customHeight="1">
      <c r="A220" s="558" t="s">
        <v>431</v>
      </c>
      <c r="B220" s="225" t="s">
        <v>441</v>
      </c>
      <c r="C220" s="504" t="s">
        <v>152</v>
      </c>
      <c r="D220" s="221" t="s">
        <v>359</v>
      </c>
      <c r="E220" s="320">
        <v>1600</v>
      </c>
      <c r="F220" s="322">
        <v>19404</v>
      </c>
      <c r="G220" s="410">
        <f t="shared" ref="G220:G229" si="10">E220*F220/1000</f>
        <v>31046.400000000001</v>
      </c>
      <c r="H220" s="502" t="s">
        <v>886</v>
      </c>
      <c r="I220" s="235" t="s">
        <v>7</v>
      </c>
      <c r="J220" s="232"/>
    </row>
    <row r="221" spans="1:10" s="233" customFormat="1" ht="18.75" customHeight="1">
      <c r="A221" s="558" t="s">
        <v>432</v>
      </c>
      <c r="B221" s="225" t="s">
        <v>442</v>
      </c>
      <c r="C221" s="504" t="s">
        <v>152</v>
      </c>
      <c r="D221" s="221" t="s">
        <v>359</v>
      </c>
      <c r="E221" s="320">
        <v>85</v>
      </c>
      <c r="F221" s="322">
        <v>3881</v>
      </c>
      <c r="G221" s="410">
        <f t="shared" si="10"/>
        <v>329.88499999999999</v>
      </c>
      <c r="H221" s="502" t="s">
        <v>886</v>
      </c>
      <c r="I221" s="235" t="s">
        <v>7</v>
      </c>
      <c r="J221" s="232"/>
    </row>
    <row r="222" spans="1:10" s="233" customFormat="1" ht="20.25" customHeight="1">
      <c r="A222" s="558" t="s">
        <v>433</v>
      </c>
      <c r="B222" s="225" t="s">
        <v>443</v>
      </c>
      <c r="C222" s="504" t="s">
        <v>152</v>
      </c>
      <c r="D222" s="221" t="s">
        <v>359</v>
      </c>
      <c r="E222" s="320">
        <v>950</v>
      </c>
      <c r="F222" s="322">
        <v>291.06</v>
      </c>
      <c r="G222" s="410">
        <f t="shared" si="10"/>
        <v>276.50700000000001</v>
      </c>
      <c r="H222" s="502" t="s">
        <v>886</v>
      </c>
      <c r="I222" s="235" t="s">
        <v>7</v>
      </c>
      <c r="J222" s="232"/>
    </row>
    <row r="223" spans="1:10" s="233" customFormat="1" ht="18.75" customHeight="1">
      <c r="A223" s="558" t="s">
        <v>434</v>
      </c>
      <c r="B223" s="225" t="s">
        <v>444</v>
      </c>
      <c r="C223" s="504" t="s">
        <v>152</v>
      </c>
      <c r="D223" s="221" t="s">
        <v>359</v>
      </c>
      <c r="E223" s="320">
        <v>208</v>
      </c>
      <c r="F223" s="322">
        <v>11642.4</v>
      </c>
      <c r="G223" s="410">
        <f t="shared" si="10"/>
        <v>2421.6191999999996</v>
      </c>
      <c r="H223" s="502" t="s">
        <v>886</v>
      </c>
      <c r="I223" s="235" t="s">
        <v>7</v>
      </c>
      <c r="J223" s="232"/>
    </row>
    <row r="224" spans="1:10" s="233" customFormat="1" ht="18.75" customHeight="1">
      <c r="A224" s="558" t="s">
        <v>435</v>
      </c>
      <c r="B224" s="225" t="s">
        <v>445</v>
      </c>
      <c r="C224" s="504" t="s">
        <v>152</v>
      </c>
      <c r="D224" s="221" t="s">
        <v>359</v>
      </c>
      <c r="E224" s="320">
        <v>140</v>
      </c>
      <c r="F224" s="322">
        <v>291.06</v>
      </c>
      <c r="G224" s="410">
        <f t="shared" si="10"/>
        <v>40.748400000000004</v>
      </c>
      <c r="H224" s="502" t="s">
        <v>886</v>
      </c>
      <c r="I224" s="235" t="s">
        <v>7</v>
      </c>
      <c r="J224" s="232"/>
    </row>
    <row r="225" spans="1:257" s="233" customFormat="1" ht="18.75" customHeight="1">
      <c r="A225" s="558" t="s">
        <v>802</v>
      </c>
      <c r="B225" s="225" t="s">
        <v>803</v>
      </c>
      <c r="C225" s="504" t="s">
        <v>152</v>
      </c>
      <c r="D225" s="221" t="s">
        <v>129</v>
      </c>
      <c r="E225" s="320">
        <v>5000</v>
      </c>
      <c r="F225" s="320">
        <v>4</v>
      </c>
      <c r="G225" s="410">
        <f t="shared" si="10"/>
        <v>20</v>
      </c>
      <c r="H225" s="502" t="s">
        <v>886</v>
      </c>
      <c r="I225" s="235" t="s">
        <v>7</v>
      </c>
      <c r="J225" s="232"/>
      <c r="K225" s="539"/>
      <c r="L225" s="539"/>
      <c r="M225" s="539"/>
      <c r="N225" s="539"/>
      <c r="O225" s="539"/>
      <c r="P225" s="539"/>
      <c r="Q225" s="539"/>
      <c r="R225" s="539"/>
      <c r="S225" s="539"/>
      <c r="T225" s="539"/>
      <c r="U225" s="539"/>
      <c r="V225" s="539"/>
      <c r="W225" s="539"/>
      <c r="X225" s="539"/>
      <c r="Y225" s="539"/>
      <c r="Z225" s="539"/>
      <c r="AA225" s="539"/>
      <c r="AB225" s="539"/>
      <c r="AC225" s="539"/>
      <c r="AD225" s="539"/>
      <c r="AE225" s="539"/>
      <c r="AF225" s="539"/>
      <c r="AG225" s="539"/>
      <c r="AH225" s="539"/>
      <c r="AI225" s="539"/>
      <c r="AJ225" s="539"/>
      <c r="AK225" s="539"/>
      <c r="AL225" s="539"/>
      <c r="AM225" s="539"/>
      <c r="AN225" s="539"/>
      <c r="AO225" s="539"/>
      <c r="AP225" s="539"/>
      <c r="AQ225" s="539"/>
      <c r="AR225" s="539"/>
      <c r="AS225" s="539"/>
      <c r="AT225" s="539"/>
      <c r="AU225" s="539"/>
      <c r="AV225" s="539"/>
      <c r="AW225" s="539"/>
      <c r="AX225" s="539"/>
      <c r="AY225" s="539"/>
      <c r="AZ225" s="539"/>
      <c r="BA225" s="539"/>
      <c r="BB225" s="539"/>
      <c r="BC225" s="539"/>
      <c r="BD225" s="539"/>
      <c r="BE225" s="539"/>
      <c r="BF225" s="539"/>
      <c r="BG225" s="539"/>
      <c r="BH225" s="539"/>
      <c r="BI225" s="539"/>
      <c r="BJ225" s="539"/>
      <c r="BK225" s="539"/>
      <c r="BL225" s="539"/>
      <c r="BM225" s="539"/>
      <c r="BN225" s="539"/>
      <c r="BO225" s="539"/>
      <c r="BP225" s="539"/>
      <c r="BQ225" s="539"/>
      <c r="BR225" s="539"/>
      <c r="BS225" s="539"/>
      <c r="BT225" s="539"/>
      <c r="BU225" s="539"/>
      <c r="BV225" s="539"/>
      <c r="BW225" s="539"/>
      <c r="BX225" s="539"/>
      <c r="BY225" s="539"/>
      <c r="BZ225" s="539"/>
      <c r="CA225" s="539"/>
      <c r="CB225" s="539"/>
      <c r="CC225" s="539"/>
      <c r="CD225" s="539"/>
      <c r="CE225" s="539"/>
      <c r="CF225" s="539"/>
      <c r="CG225" s="539"/>
      <c r="CH225" s="539"/>
      <c r="CI225" s="539"/>
      <c r="CJ225" s="539"/>
      <c r="CK225" s="539"/>
      <c r="CL225" s="539"/>
      <c r="CM225" s="539"/>
      <c r="CN225" s="539"/>
      <c r="CO225" s="539"/>
      <c r="CP225" s="539"/>
      <c r="CQ225" s="539"/>
      <c r="CR225" s="539"/>
      <c r="CS225" s="539"/>
      <c r="CT225" s="539"/>
      <c r="CU225" s="539"/>
      <c r="CV225" s="539"/>
      <c r="CW225" s="539"/>
      <c r="CX225" s="539"/>
      <c r="CY225" s="539"/>
      <c r="CZ225" s="539"/>
      <c r="DA225" s="539"/>
      <c r="DB225" s="539"/>
      <c r="DC225" s="539"/>
      <c r="DD225" s="539"/>
      <c r="DE225" s="539"/>
      <c r="DF225" s="539"/>
      <c r="DG225" s="539"/>
      <c r="DH225" s="539"/>
      <c r="DI225" s="539"/>
      <c r="DJ225" s="539"/>
      <c r="DK225" s="539"/>
      <c r="DL225" s="539"/>
      <c r="DM225" s="539"/>
      <c r="DN225" s="539"/>
      <c r="DO225" s="539"/>
      <c r="DP225" s="539"/>
      <c r="DQ225" s="539"/>
      <c r="DR225" s="539"/>
      <c r="DS225" s="539"/>
      <c r="DT225" s="539"/>
      <c r="DU225" s="539"/>
      <c r="DV225" s="539"/>
      <c r="DW225" s="539"/>
      <c r="DX225" s="539"/>
      <c r="DY225" s="539"/>
      <c r="DZ225" s="539"/>
      <c r="EA225" s="539"/>
      <c r="EB225" s="539"/>
      <c r="EC225" s="539"/>
      <c r="ED225" s="539"/>
      <c r="EE225" s="539"/>
      <c r="EF225" s="539"/>
      <c r="EG225" s="539"/>
      <c r="EH225" s="539"/>
      <c r="EI225" s="539"/>
      <c r="EJ225" s="539"/>
      <c r="EK225" s="539"/>
      <c r="EL225" s="539"/>
      <c r="EM225" s="539"/>
      <c r="EN225" s="539"/>
      <c r="EO225" s="539"/>
      <c r="EP225" s="539"/>
      <c r="EQ225" s="539"/>
      <c r="ER225" s="539"/>
      <c r="ES225" s="539"/>
      <c r="ET225" s="539"/>
      <c r="EU225" s="539"/>
      <c r="EV225" s="539"/>
      <c r="EW225" s="539"/>
      <c r="EX225" s="539"/>
      <c r="EY225" s="539"/>
      <c r="EZ225" s="539"/>
      <c r="FA225" s="539"/>
      <c r="FB225" s="539"/>
      <c r="FC225" s="539"/>
      <c r="FD225" s="539"/>
      <c r="FE225" s="539"/>
      <c r="FF225" s="539"/>
      <c r="FG225" s="539"/>
      <c r="FH225" s="539"/>
      <c r="FI225" s="539"/>
      <c r="FJ225" s="539"/>
      <c r="FK225" s="539"/>
      <c r="FL225" s="539"/>
      <c r="FM225" s="539"/>
      <c r="FN225" s="539"/>
      <c r="FO225" s="539"/>
      <c r="FP225" s="539"/>
      <c r="FQ225" s="539"/>
      <c r="FR225" s="539"/>
      <c r="FS225" s="539"/>
      <c r="FT225" s="539"/>
      <c r="FU225" s="539"/>
      <c r="FV225" s="539"/>
      <c r="FW225" s="539"/>
      <c r="FX225" s="539"/>
      <c r="FY225" s="539"/>
      <c r="FZ225" s="539"/>
      <c r="GA225" s="539"/>
      <c r="GB225" s="539"/>
      <c r="GC225" s="539"/>
      <c r="GD225" s="539"/>
      <c r="GE225" s="539"/>
      <c r="GF225" s="539"/>
      <c r="GG225" s="539"/>
      <c r="GH225" s="539"/>
      <c r="GI225" s="539"/>
      <c r="GJ225" s="539"/>
      <c r="GK225" s="539"/>
      <c r="GL225" s="539"/>
      <c r="GM225" s="539"/>
      <c r="GN225" s="539"/>
      <c r="GO225" s="539"/>
      <c r="GP225" s="539"/>
      <c r="GQ225" s="539"/>
      <c r="GR225" s="539"/>
      <c r="GS225" s="539"/>
      <c r="GT225" s="539"/>
      <c r="GU225" s="539"/>
      <c r="GV225" s="539"/>
      <c r="GW225" s="539"/>
      <c r="GX225" s="539"/>
      <c r="GY225" s="539"/>
      <c r="GZ225" s="539"/>
      <c r="HA225" s="539"/>
      <c r="HB225" s="539"/>
      <c r="HC225" s="539"/>
      <c r="HD225" s="539"/>
      <c r="HE225" s="539"/>
      <c r="HF225" s="539"/>
      <c r="HG225" s="539"/>
      <c r="HH225" s="539"/>
      <c r="HI225" s="539"/>
      <c r="HJ225" s="539"/>
      <c r="HK225" s="539"/>
      <c r="HL225" s="539"/>
      <c r="HM225" s="539"/>
      <c r="HN225" s="539"/>
      <c r="HO225" s="539"/>
      <c r="HP225" s="539"/>
      <c r="HQ225" s="539"/>
      <c r="HR225" s="539"/>
      <c r="HS225" s="539"/>
      <c r="HT225" s="539"/>
      <c r="HU225" s="539"/>
      <c r="HV225" s="539"/>
      <c r="HW225" s="539"/>
      <c r="HX225" s="539"/>
      <c r="HY225" s="539"/>
      <c r="HZ225" s="539"/>
      <c r="IA225" s="539"/>
      <c r="IB225" s="539"/>
      <c r="IC225" s="539"/>
      <c r="ID225" s="539"/>
      <c r="IE225" s="539"/>
      <c r="IF225" s="539"/>
      <c r="IG225" s="539"/>
      <c r="IH225" s="539"/>
      <c r="II225" s="539"/>
      <c r="IJ225" s="539"/>
      <c r="IK225" s="539"/>
      <c r="IL225" s="539"/>
      <c r="IM225" s="539"/>
      <c r="IN225" s="539"/>
      <c r="IO225" s="539"/>
      <c r="IP225" s="539"/>
      <c r="IQ225" s="539"/>
      <c r="IR225" s="539"/>
      <c r="IS225" s="539"/>
      <c r="IT225" s="539"/>
      <c r="IU225" s="539"/>
      <c r="IV225" s="539"/>
      <c r="IW225" s="539"/>
    </row>
    <row r="226" spans="1:257" s="539" customFormat="1" ht="36.75" customHeight="1">
      <c r="A226" s="558" t="s">
        <v>436</v>
      </c>
      <c r="B226" s="225" t="s">
        <v>446</v>
      </c>
      <c r="C226" s="504" t="s">
        <v>152</v>
      </c>
      <c r="D226" s="221" t="s">
        <v>129</v>
      </c>
      <c r="E226" s="320">
        <v>100</v>
      </c>
      <c r="F226" s="320">
        <v>710</v>
      </c>
      <c r="G226" s="410">
        <f t="shared" si="10"/>
        <v>71</v>
      </c>
      <c r="H226" s="502" t="s">
        <v>886</v>
      </c>
      <c r="I226" s="235" t="s">
        <v>7</v>
      </c>
      <c r="J226" s="232"/>
      <c r="K226" s="233"/>
      <c r="L226" s="233"/>
      <c r="M226" s="233"/>
      <c r="N226" s="233"/>
      <c r="O226" s="233"/>
      <c r="P226" s="233"/>
      <c r="Q226" s="233"/>
      <c r="R226" s="233"/>
      <c r="S226" s="233"/>
      <c r="T226" s="233"/>
      <c r="U226" s="233"/>
      <c r="V226" s="233"/>
      <c r="W226" s="233"/>
      <c r="X226" s="233"/>
      <c r="Y226" s="233"/>
      <c r="Z226" s="233"/>
      <c r="AA226" s="233"/>
      <c r="AB226" s="233"/>
      <c r="AC226" s="233"/>
      <c r="AD226" s="233"/>
      <c r="AE226" s="233"/>
      <c r="AF226" s="233"/>
      <c r="AG226" s="233"/>
      <c r="AH226" s="233"/>
      <c r="AI226" s="233"/>
      <c r="AJ226" s="233"/>
      <c r="AK226" s="233"/>
      <c r="AL226" s="233"/>
      <c r="AM226" s="233"/>
      <c r="AN226" s="233"/>
      <c r="AO226" s="233"/>
      <c r="AP226" s="233"/>
      <c r="AQ226" s="233"/>
      <c r="AR226" s="233"/>
      <c r="AS226" s="233"/>
      <c r="AT226" s="233"/>
      <c r="AU226" s="233"/>
      <c r="AV226" s="233"/>
      <c r="AW226" s="233"/>
      <c r="AX226" s="233"/>
      <c r="AY226" s="233"/>
      <c r="AZ226" s="233"/>
      <c r="BA226" s="233"/>
      <c r="BB226" s="233"/>
      <c r="BC226" s="233"/>
      <c r="BD226" s="233"/>
      <c r="BE226" s="233"/>
      <c r="BF226" s="233"/>
      <c r="BG226" s="233"/>
      <c r="BH226" s="233"/>
      <c r="BI226" s="233"/>
      <c r="BJ226" s="233"/>
      <c r="BK226" s="233"/>
      <c r="BL226" s="233"/>
      <c r="BM226" s="233"/>
      <c r="BN226" s="233"/>
      <c r="BO226" s="233"/>
      <c r="BP226" s="233"/>
      <c r="BQ226" s="233"/>
      <c r="BR226" s="233"/>
      <c r="BS226" s="233"/>
      <c r="BT226" s="233"/>
      <c r="BU226" s="233"/>
      <c r="BV226" s="233"/>
      <c r="BW226" s="233"/>
      <c r="BX226" s="233"/>
      <c r="BY226" s="233"/>
      <c r="BZ226" s="233"/>
      <c r="CA226" s="233"/>
      <c r="CB226" s="233"/>
      <c r="CC226" s="233"/>
      <c r="CD226" s="233"/>
      <c r="CE226" s="233"/>
      <c r="CF226" s="233"/>
      <c r="CG226" s="233"/>
      <c r="CH226" s="233"/>
      <c r="CI226" s="233"/>
      <c r="CJ226" s="233"/>
      <c r="CK226" s="233"/>
      <c r="CL226" s="233"/>
      <c r="CM226" s="233"/>
      <c r="CN226" s="233"/>
      <c r="CO226" s="233"/>
      <c r="CP226" s="233"/>
      <c r="CQ226" s="233"/>
      <c r="CR226" s="233"/>
      <c r="CS226" s="233"/>
      <c r="CT226" s="233"/>
      <c r="CU226" s="233"/>
      <c r="CV226" s="233"/>
      <c r="CW226" s="233"/>
      <c r="CX226" s="233"/>
      <c r="CY226" s="233"/>
      <c r="CZ226" s="233"/>
      <c r="DA226" s="233"/>
      <c r="DB226" s="233"/>
      <c r="DC226" s="233"/>
      <c r="DD226" s="233"/>
      <c r="DE226" s="233"/>
      <c r="DF226" s="233"/>
      <c r="DG226" s="233"/>
      <c r="DH226" s="233"/>
      <c r="DI226" s="233"/>
      <c r="DJ226" s="233"/>
      <c r="DK226" s="233"/>
      <c r="DL226" s="233"/>
      <c r="DM226" s="233"/>
      <c r="DN226" s="233"/>
      <c r="DO226" s="233"/>
      <c r="DP226" s="233"/>
      <c r="DQ226" s="233"/>
      <c r="DR226" s="233"/>
      <c r="DS226" s="233"/>
      <c r="DT226" s="233"/>
      <c r="DU226" s="233"/>
      <c r="DV226" s="233"/>
      <c r="DW226" s="233"/>
      <c r="DX226" s="233"/>
      <c r="DY226" s="233"/>
      <c r="DZ226" s="233"/>
      <c r="EA226" s="233"/>
      <c r="EB226" s="233"/>
      <c r="EC226" s="233"/>
      <c r="ED226" s="233"/>
      <c r="EE226" s="233"/>
      <c r="EF226" s="233"/>
      <c r="EG226" s="233"/>
      <c r="EH226" s="233"/>
      <c r="EI226" s="233"/>
      <c r="EJ226" s="233"/>
      <c r="EK226" s="233"/>
      <c r="EL226" s="233"/>
      <c r="EM226" s="233"/>
      <c r="EN226" s="233"/>
      <c r="EO226" s="233"/>
      <c r="EP226" s="233"/>
      <c r="EQ226" s="233"/>
      <c r="ER226" s="233"/>
      <c r="ES226" s="233"/>
      <c r="ET226" s="233"/>
      <c r="EU226" s="233"/>
      <c r="EV226" s="233"/>
      <c r="EW226" s="233"/>
      <c r="EX226" s="233"/>
      <c r="EY226" s="233"/>
      <c r="EZ226" s="233"/>
      <c r="FA226" s="233"/>
      <c r="FB226" s="233"/>
      <c r="FC226" s="233"/>
      <c r="FD226" s="233"/>
      <c r="FE226" s="233"/>
      <c r="FF226" s="233"/>
      <c r="FG226" s="233"/>
      <c r="FH226" s="233"/>
      <c r="FI226" s="233"/>
      <c r="FJ226" s="233"/>
      <c r="FK226" s="233"/>
      <c r="FL226" s="233"/>
      <c r="FM226" s="233"/>
      <c r="FN226" s="233"/>
      <c r="FO226" s="233"/>
      <c r="FP226" s="233"/>
      <c r="FQ226" s="233"/>
      <c r="FR226" s="233"/>
      <c r="FS226" s="233"/>
      <c r="FT226" s="233"/>
      <c r="FU226" s="233"/>
      <c r="FV226" s="233"/>
      <c r="FW226" s="233"/>
      <c r="FX226" s="233"/>
      <c r="FY226" s="233"/>
      <c r="FZ226" s="233"/>
      <c r="GA226" s="233"/>
      <c r="GB226" s="233"/>
      <c r="GC226" s="233"/>
      <c r="GD226" s="233"/>
      <c r="GE226" s="233"/>
      <c r="GF226" s="233"/>
      <c r="GG226" s="233"/>
      <c r="GH226" s="233"/>
      <c r="GI226" s="233"/>
      <c r="GJ226" s="233"/>
      <c r="GK226" s="233"/>
      <c r="GL226" s="233"/>
      <c r="GM226" s="233"/>
      <c r="GN226" s="233"/>
      <c r="GO226" s="233"/>
      <c r="GP226" s="233"/>
      <c r="GQ226" s="233"/>
      <c r="GR226" s="233"/>
      <c r="GS226" s="233"/>
      <c r="GT226" s="233"/>
      <c r="GU226" s="233"/>
      <c r="GV226" s="233"/>
      <c r="GW226" s="233"/>
      <c r="GX226" s="233"/>
      <c r="GY226" s="233"/>
      <c r="GZ226" s="233"/>
      <c r="HA226" s="233"/>
      <c r="HB226" s="233"/>
      <c r="HC226" s="233"/>
      <c r="HD226" s="233"/>
      <c r="HE226" s="233"/>
      <c r="HF226" s="233"/>
      <c r="HG226" s="233"/>
      <c r="HH226" s="233"/>
      <c r="HI226" s="233"/>
      <c r="HJ226" s="233"/>
      <c r="HK226" s="233"/>
      <c r="HL226" s="233"/>
      <c r="HM226" s="233"/>
      <c r="HN226" s="233"/>
      <c r="HO226" s="233"/>
      <c r="HP226" s="233"/>
      <c r="HQ226" s="233"/>
      <c r="HR226" s="233"/>
      <c r="HS226" s="233"/>
      <c r="HT226" s="233"/>
      <c r="HU226" s="233"/>
      <c r="HV226" s="233"/>
      <c r="HW226" s="233"/>
      <c r="HX226" s="233"/>
      <c r="HY226" s="233"/>
      <c r="HZ226" s="233"/>
      <c r="IA226" s="233"/>
      <c r="IB226" s="233"/>
      <c r="IC226" s="233"/>
      <c r="ID226" s="233"/>
      <c r="IE226" s="233"/>
      <c r="IF226" s="233"/>
      <c r="IG226" s="233"/>
      <c r="IH226" s="233"/>
      <c r="II226" s="233"/>
      <c r="IJ226" s="233"/>
      <c r="IK226" s="233"/>
      <c r="IL226" s="233"/>
      <c r="IM226" s="233"/>
      <c r="IN226" s="233"/>
      <c r="IO226" s="233"/>
      <c r="IP226" s="233"/>
      <c r="IQ226" s="233"/>
      <c r="IR226" s="233"/>
      <c r="IS226" s="233"/>
      <c r="IT226" s="233"/>
      <c r="IU226" s="233"/>
      <c r="IV226" s="233"/>
      <c r="IW226" s="233"/>
    </row>
    <row r="227" spans="1:257" s="233" customFormat="1">
      <c r="A227" s="558" t="s">
        <v>437</v>
      </c>
      <c r="B227" s="225" t="s">
        <v>447</v>
      </c>
      <c r="C227" s="504" t="s">
        <v>152</v>
      </c>
      <c r="D227" s="221" t="s">
        <v>129</v>
      </c>
      <c r="E227" s="320">
        <v>2200</v>
      </c>
      <c r="F227" s="322">
        <v>105</v>
      </c>
      <c r="G227" s="410">
        <f t="shared" si="10"/>
        <v>231</v>
      </c>
      <c r="H227" s="502" t="s">
        <v>886</v>
      </c>
      <c r="I227" s="235" t="s">
        <v>7</v>
      </c>
      <c r="J227" s="232"/>
      <c r="K227" s="539"/>
      <c r="L227" s="539"/>
      <c r="M227" s="539"/>
      <c r="N227" s="539"/>
      <c r="O227" s="539"/>
      <c r="P227" s="539"/>
      <c r="Q227" s="539"/>
      <c r="R227" s="539"/>
      <c r="S227" s="539"/>
      <c r="T227" s="539"/>
      <c r="U227" s="539"/>
      <c r="V227" s="539"/>
      <c r="W227" s="539"/>
      <c r="X227" s="539"/>
      <c r="Y227" s="539"/>
      <c r="Z227" s="539"/>
      <c r="AA227" s="539"/>
      <c r="AB227" s="539"/>
      <c r="AC227" s="539"/>
      <c r="AD227" s="539"/>
      <c r="AE227" s="539"/>
      <c r="AF227" s="539"/>
      <c r="AG227" s="539"/>
      <c r="AH227" s="539"/>
      <c r="AI227" s="539"/>
      <c r="AJ227" s="539"/>
      <c r="AK227" s="539"/>
      <c r="AL227" s="539"/>
      <c r="AM227" s="539"/>
      <c r="AN227" s="539"/>
      <c r="AO227" s="539"/>
      <c r="AP227" s="539"/>
      <c r="AQ227" s="539"/>
      <c r="AR227" s="539"/>
      <c r="AS227" s="539"/>
      <c r="AT227" s="539"/>
      <c r="AU227" s="539"/>
      <c r="AV227" s="539"/>
      <c r="AW227" s="539"/>
      <c r="AX227" s="539"/>
      <c r="AY227" s="539"/>
      <c r="AZ227" s="539"/>
      <c r="BA227" s="539"/>
      <c r="BB227" s="539"/>
      <c r="BC227" s="539"/>
      <c r="BD227" s="539"/>
      <c r="BE227" s="539"/>
      <c r="BF227" s="539"/>
      <c r="BG227" s="539"/>
      <c r="BH227" s="539"/>
      <c r="BI227" s="539"/>
      <c r="BJ227" s="539"/>
      <c r="BK227" s="539"/>
      <c r="BL227" s="539"/>
      <c r="BM227" s="539"/>
      <c r="BN227" s="539"/>
      <c r="BO227" s="539"/>
      <c r="BP227" s="539"/>
      <c r="BQ227" s="539"/>
      <c r="BR227" s="539"/>
      <c r="BS227" s="539"/>
      <c r="BT227" s="539"/>
      <c r="BU227" s="539"/>
      <c r="BV227" s="539"/>
      <c r="BW227" s="539"/>
      <c r="BX227" s="539"/>
      <c r="BY227" s="539"/>
      <c r="BZ227" s="539"/>
      <c r="CA227" s="539"/>
      <c r="CB227" s="539"/>
      <c r="CC227" s="539"/>
      <c r="CD227" s="539"/>
      <c r="CE227" s="539"/>
      <c r="CF227" s="539"/>
      <c r="CG227" s="539"/>
      <c r="CH227" s="539"/>
      <c r="CI227" s="539"/>
      <c r="CJ227" s="539"/>
      <c r="CK227" s="539"/>
      <c r="CL227" s="539"/>
      <c r="CM227" s="539"/>
      <c r="CN227" s="539"/>
      <c r="CO227" s="539"/>
      <c r="CP227" s="539"/>
      <c r="CQ227" s="539"/>
      <c r="CR227" s="539"/>
      <c r="CS227" s="539"/>
      <c r="CT227" s="539"/>
      <c r="CU227" s="539"/>
      <c r="CV227" s="539"/>
      <c r="CW227" s="539"/>
      <c r="CX227" s="539"/>
      <c r="CY227" s="539"/>
      <c r="CZ227" s="539"/>
      <c r="DA227" s="539"/>
      <c r="DB227" s="539"/>
      <c r="DC227" s="539"/>
      <c r="DD227" s="539"/>
      <c r="DE227" s="539"/>
      <c r="DF227" s="539"/>
      <c r="DG227" s="539"/>
      <c r="DH227" s="539"/>
      <c r="DI227" s="539"/>
      <c r="DJ227" s="539"/>
      <c r="DK227" s="539"/>
      <c r="DL227" s="539"/>
      <c r="DM227" s="539"/>
      <c r="DN227" s="539"/>
      <c r="DO227" s="539"/>
      <c r="DP227" s="539"/>
      <c r="DQ227" s="539"/>
      <c r="DR227" s="539"/>
      <c r="DS227" s="539"/>
      <c r="DT227" s="539"/>
      <c r="DU227" s="539"/>
      <c r="DV227" s="539"/>
      <c r="DW227" s="539"/>
      <c r="DX227" s="539"/>
      <c r="DY227" s="539"/>
      <c r="DZ227" s="539"/>
      <c r="EA227" s="539"/>
      <c r="EB227" s="539"/>
      <c r="EC227" s="539"/>
      <c r="ED227" s="539"/>
      <c r="EE227" s="539"/>
      <c r="EF227" s="539"/>
      <c r="EG227" s="539"/>
      <c r="EH227" s="539"/>
      <c r="EI227" s="539"/>
      <c r="EJ227" s="539"/>
      <c r="EK227" s="539"/>
      <c r="EL227" s="539"/>
      <c r="EM227" s="539"/>
      <c r="EN227" s="539"/>
      <c r="EO227" s="539"/>
      <c r="EP227" s="539"/>
      <c r="EQ227" s="539"/>
      <c r="ER227" s="539"/>
      <c r="ES227" s="539"/>
      <c r="ET227" s="539"/>
      <c r="EU227" s="539"/>
      <c r="EV227" s="539"/>
      <c r="EW227" s="539"/>
      <c r="EX227" s="539"/>
      <c r="EY227" s="539"/>
      <c r="EZ227" s="539"/>
      <c r="FA227" s="539"/>
      <c r="FB227" s="539"/>
      <c r="FC227" s="539"/>
      <c r="FD227" s="539"/>
      <c r="FE227" s="539"/>
      <c r="FF227" s="539"/>
      <c r="FG227" s="539"/>
      <c r="FH227" s="539"/>
      <c r="FI227" s="539"/>
      <c r="FJ227" s="539"/>
      <c r="FK227" s="539"/>
      <c r="FL227" s="539"/>
      <c r="FM227" s="539"/>
      <c r="FN227" s="539"/>
      <c r="FO227" s="539"/>
      <c r="FP227" s="539"/>
      <c r="FQ227" s="539"/>
      <c r="FR227" s="539"/>
      <c r="FS227" s="539"/>
      <c r="FT227" s="539"/>
      <c r="FU227" s="539"/>
      <c r="FV227" s="539"/>
      <c r="FW227" s="539"/>
      <c r="FX227" s="539"/>
      <c r="FY227" s="539"/>
      <c r="FZ227" s="539"/>
      <c r="GA227" s="539"/>
      <c r="GB227" s="539"/>
      <c r="GC227" s="539"/>
      <c r="GD227" s="539"/>
      <c r="GE227" s="539"/>
      <c r="GF227" s="539"/>
      <c r="GG227" s="539"/>
      <c r="GH227" s="539"/>
      <c r="GI227" s="539"/>
      <c r="GJ227" s="539"/>
      <c r="GK227" s="539"/>
      <c r="GL227" s="539"/>
      <c r="GM227" s="539"/>
      <c r="GN227" s="539"/>
      <c r="GO227" s="539"/>
      <c r="GP227" s="539"/>
      <c r="GQ227" s="539"/>
      <c r="GR227" s="539"/>
      <c r="GS227" s="539"/>
      <c r="GT227" s="539"/>
      <c r="GU227" s="539"/>
      <c r="GV227" s="539"/>
      <c r="GW227" s="539"/>
      <c r="GX227" s="539"/>
      <c r="GY227" s="539"/>
      <c r="GZ227" s="539"/>
      <c r="HA227" s="539"/>
      <c r="HB227" s="539"/>
      <c r="HC227" s="539"/>
      <c r="HD227" s="539"/>
      <c r="HE227" s="539"/>
      <c r="HF227" s="539"/>
      <c r="HG227" s="539"/>
      <c r="HH227" s="539"/>
      <c r="HI227" s="539"/>
      <c r="HJ227" s="539"/>
      <c r="HK227" s="539"/>
      <c r="HL227" s="539"/>
      <c r="HM227" s="539"/>
      <c r="HN227" s="539"/>
      <c r="HO227" s="539"/>
      <c r="HP227" s="539"/>
      <c r="HQ227" s="539"/>
      <c r="HR227" s="539"/>
      <c r="HS227" s="539"/>
      <c r="HT227" s="539"/>
      <c r="HU227" s="539"/>
      <c r="HV227" s="539"/>
      <c r="HW227" s="539"/>
      <c r="HX227" s="539"/>
      <c r="HY227" s="539"/>
      <c r="HZ227" s="539"/>
      <c r="IA227" s="539"/>
      <c r="IB227" s="539"/>
      <c r="IC227" s="539"/>
      <c r="ID227" s="539"/>
      <c r="IE227" s="539"/>
      <c r="IF227" s="539"/>
      <c r="IG227" s="539"/>
      <c r="IH227" s="539"/>
      <c r="II227" s="539"/>
      <c r="IJ227" s="539"/>
      <c r="IK227" s="539"/>
      <c r="IL227" s="539"/>
      <c r="IM227" s="539"/>
      <c r="IN227" s="539"/>
      <c r="IO227" s="539"/>
      <c r="IP227" s="539"/>
      <c r="IQ227" s="539"/>
      <c r="IR227" s="539"/>
      <c r="IS227" s="539"/>
      <c r="IT227" s="539"/>
      <c r="IU227" s="539"/>
      <c r="IV227" s="539"/>
      <c r="IW227" s="539"/>
    </row>
    <row r="228" spans="1:257" s="233" customFormat="1" ht="22.5" customHeight="1">
      <c r="A228" s="558" t="s">
        <v>804</v>
      </c>
      <c r="B228" s="225" t="s">
        <v>805</v>
      </c>
      <c r="C228" s="504" t="s">
        <v>152</v>
      </c>
      <c r="D228" s="221" t="s">
        <v>129</v>
      </c>
      <c r="E228" s="320">
        <v>300</v>
      </c>
      <c r="F228" s="322">
        <v>50</v>
      </c>
      <c r="G228" s="410">
        <f t="shared" si="10"/>
        <v>15</v>
      </c>
      <c r="H228" s="502" t="s">
        <v>886</v>
      </c>
      <c r="I228" s="235" t="s">
        <v>7</v>
      </c>
      <c r="J228" s="407"/>
      <c r="K228" s="232"/>
      <c r="L228" s="232"/>
      <c r="M228" s="232"/>
      <c r="N228" s="232"/>
      <c r="O228" s="232"/>
      <c r="P228" s="232"/>
      <c r="Q228" s="232"/>
      <c r="R228" s="232"/>
      <c r="S228" s="232"/>
      <c r="T228" s="232"/>
      <c r="U228" s="232"/>
      <c r="V228" s="232"/>
      <c r="W228" s="232"/>
      <c r="X228" s="232"/>
      <c r="Y228" s="232"/>
      <c r="Z228" s="232"/>
      <c r="AA228" s="232"/>
      <c r="AB228" s="232"/>
      <c r="AC228" s="232"/>
      <c r="AD228" s="232"/>
      <c r="AE228" s="232"/>
      <c r="AF228" s="232"/>
      <c r="AG228" s="232"/>
      <c r="AH228" s="232"/>
      <c r="AI228" s="232"/>
      <c r="AJ228" s="232"/>
      <c r="AK228" s="232"/>
      <c r="AL228" s="232"/>
      <c r="AM228" s="232"/>
      <c r="AN228" s="232"/>
      <c r="AO228" s="232"/>
      <c r="AP228" s="232"/>
      <c r="AQ228" s="232"/>
      <c r="AR228" s="232"/>
      <c r="AS228" s="232"/>
      <c r="AT228" s="232"/>
      <c r="AU228" s="232"/>
      <c r="AV228" s="232"/>
      <c r="AW228" s="232"/>
      <c r="AX228" s="232"/>
      <c r="AY228" s="232"/>
      <c r="AZ228" s="232"/>
      <c r="BA228" s="232"/>
      <c r="BB228" s="232"/>
      <c r="BC228" s="232"/>
      <c r="BD228" s="232"/>
      <c r="BE228" s="232"/>
      <c r="BF228" s="232"/>
      <c r="BG228" s="232"/>
      <c r="BH228" s="232"/>
      <c r="BI228" s="232"/>
      <c r="BJ228" s="232"/>
      <c r="BK228" s="232"/>
      <c r="BL228" s="232"/>
      <c r="BM228" s="232"/>
      <c r="BN228" s="232"/>
      <c r="BO228" s="232"/>
      <c r="BP228" s="232"/>
      <c r="BQ228" s="232"/>
      <c r="BR228" s="232"/>
      <c r="BS228" s="232"/>
      <c r="BT228" s="232"/>
      <c r="BU228" s="232"/>
      <c r="BV228" s="232"/>
      <c r="BW228" s="232"/>
      <c r="BX228" s="232"/>
      <c r="BY228" s="232"/>
      <c r="BZ228" s="232"/>
      <c r="CA228" s="232"/>
      <c r="CB228" s="232"/>
      <c r="CC228" s="232"/>
      <c r="CD228" s="232"/>
      <c r="CE228" s="232"/>
      <c r="CF228" s="232"/>
      <c r="CG228" s="232"/>
      <c r="CH228" s="232"/>
      <c r="CI228" s="232"/>
      <c r="CJ228" s="232"/>
      <c r="CK228" s="232"/>
      <c r="CL228" s="232"/>
      <c r="CM228" s="232"/>
      <c r="CN228" s="232"/>
      <c r="CO228" s="232"/>
      <c r="CP228" s="232"/>
      <c r="CQ228" s="232"/>
      <c r="CR228" s="232"/>
      <c r="CS228" s="232"/>
      <c r="CT228" s="232"/>
      <c r="CU228" s="232"/>
      <c r="CV228" s="232"/>
      <c r="CW228" s="232"/>
      <c r="CX228" s="232"/>
      <c r="CY228" s="232"/>
      <c r="CZ228" s="232"/>
      <c r="DA228" s="232"/>
      <c r="DB228" s="232"/>
      <c r="DC228" s="232"/>
      <c r="DD228" s="232"/>
      <c r="DE228" s="232"/>
      <c r="DF228" s="232"/>
      <c r="DG228" s="232"/>
      <c r="DH228" s="232"/>
      <c r="DI228" s="232"/>
      <c r="DJ228" s="232"/>
      <c r="DK228" s="232"/>
      <c r="DL228" s="232"/>
      <c r="DM228" s="232"/>
      <c r="DN228" s="232"/>
      <c r="DO228" s="232"/>
      <c r="DP228" s="232"/>
      <c r="DQ228" s="232"/>
      <c r="DR228" s="232"/>
      <c r="DS228" s="232"/>
      <c r="DT228" s="232"/>
      <c r="DU228" s="232"/>
      <c r="DV228" s="232"/>
      <c r="DW228" s="232"/>
      <c r="DX228" s="232"/>
      <c r="DY228" s="232"/>
      <c r="DZ228" s="232"/>
      <c r="EA228" s="232"/>
      <c r="EB228" s="232"/>
      <c r="EC228" s="232"/>
      <c r="ED228" s="232"/>
      <c r="EE228" s="232"/>
      <c r="EF228" s="232"/>
      <c r="EG228" s="232"/>
      <c r="EH228" s="232"/>
      <c r="EI228" s="232"/>
      <c r="EJ228" s="232"/>
      <c r="EK228" s="232"/>
      <c r="EL228" s="232"/>
      <c r="EM228" s="232"/>
      <c r="EN228" s="232"/>
      <c r="EO228" s="232"/>
      <c r="EP228" s="232"/>
      <c r="EQ228" s="232"/>
      <c r="ER228" s="232"/>
      <c r="ES228" s="232"/>
      <c r="ET228" s="232"/>
      <c r="EU228" s="232"/>
      <c r="EV228" s="232"/>
      <c r="EW228" s="232"/>
      <c r="EX228" s="232"/>
      <c r="EY228" s="232"/>
      <c r="EZ228" s="232"/>
      <c r="FA228" s="232"/>
      <c r="FB228" s="232"/>
      <c r="FC228" s="232"/>
      <c r="FD228" s="232"/>
      <c r="FE228" s="232"/>
      <c r="FF228" s="232"/>
      <c r="FG228" s="232"/>
      <c r="FH228" s="232"/>
      <c r="FI228" s="232"/>
      <c r="FJ228" s="232"/>
      <c r="FK228" s="232"/>
      <c r="FL228" s="232"/>
      <c r="FM228" s="232"/>
      <c r="FN228" s="232"/>
      <c r="FO228" s="232"/>
      <c r="FP228" s="232"/>
      <c r="FQ228" s="232"/>
      <c r="FR228" s="232"/>
      <c r="FS228" s="232"/>
      <c r="FT228" s="232"/>
      <c r="FU228" s="232"/>
      <c r="FV228" s="232"/>
      <c r="FW228" s="232"/>
      <c r="FX228" s="232"/>
      <c r="FY228" s="232"/>
      <c r="FZ228" s="232"/>
      <c r="GA228" s="232"/>
      <c r="GB228" s="232"/>
      <c r="GC228" s="232"/>
      <c r="GD228" s="232"/>
      <c r="GE228" s="232"/>
      <c r="GF228" s="232"/>
      <c r="GG228" s="232"/>
      <c r="GH228" s="232"/>
      <c r="GI228" s="232"/>
      <c r="GJ228" s="232"/>
      <c r="GK228" s="232"/>
      <c r="GL228" s="232"/>
      <c r="GM228" s="232"/>
      <c r="GN228" s="232"/>
      <c r="GO228" s="232"/>
      <c r="GP228" s="232"/>
      <c r="GQ228" s="232"/>
      <c r="GR228" s="232"/>
      <c r="GS228" s="232"/>
      <c r="GT228" s="232"/>
      <c r="GU228" s="232"/>
      <c r="GV228" s="232"/>
      <c r="GW228" s="232"/>
      <c r="GX228" s="232"/>
      <c r="GY228" s="232"/>
      <c r="GZ228" s="232"/>
      <c r="HA228" s="232"/>
      <c r="HB228" s="232"/>
      <c r="HC228" s="232"/>
      <c r="HD228" s="232"/>
      <c r="HE228" s="232"/>
      <c r="HF228" s="232"/>
      <c r="HG228" s="232"/>
      <c r="HH228" s="232"/>
      <c r="HI228" s="232"/>
      <c r="HJ228" s="232"/>
      <c r="HK228" s="232"/>
      <c r="HL228" s="232"/>
      <c r="HM228" s="232"/>
      <c r="HN228" s="232"/>
      <c r="HO228" s="232"/>
      <c r="HP228" s="232"/>
      <c r="HQ228" s="232"/>
      <c r="HR228" s="232"/>
      <c r="HS228" s="232"/>
      <c r="HT228" s="232"/>
      <c r="HU228" s="232"/>
      <c r="HV228" s="232"/>
      <c r="HW228" s="232"/>
      <c r="HX228" s="232"/>
      <c r="HY228" s="232"/>
      <c r="HZ228" s="232"/>
      <c r="IA228" s="232"/>
      <c r="IB228" s="232"/>
      <c r="IC228" s="232"/>
      <c r="ID228" s="232"/>
      <c r="IE228" s="232"/>
      <c r="IF228" s="232"/>
      <c r="IG228" s="232"/>
      <c r="IH228" s="232"/>
      <c r="II228" s="232"/>
      <c r="IJ228" s="232"/>
      <c r="IK228" s="232"/>
      <c r="IL228" s="232"/>
      <c r="IM228" s="232"/>
      <c r="IN228" s="232"/>
      <c r="IO228" s="232"/>
      <c r="IP228" s="232"/>
      <c r="IQ228" s="232"/>
      <c r="IR228" s="232"/>
      <c r="IS228" s="232"/>
      <c r="IT228" s="232"/>
      <c r="IU228" s="232"/>
      <c r="IV228" s="232"/>
      <c r="IW228" s="232"/>
    </row>
    <row r="229" spans="1:257" s="540" customFormat="1">
      <c r="A229" s="558" t="s">
        <v>806</v>
      </c>
      <c r="B229" s="225" t="s">
        <v>807</v>
      </c>
      <c r="C229" s="504" t="s">
        <v>152</v>
      </c>
      <c r="D229" s="221" t="s">
        <v>129</v>
      </c>
      <c r="E229" s="320">
        <v>400</v>
      </c>
      <c r="F229" s="322">
        <v>100</v>
      </c>
      <c r="G229" s="410">
        <f t="shared" si="10"/>
        <v>40</v>
      </c>
      <c r="H229" s="502" t="s">
        <v>886</v>
      </c>
      <c r="I229" s="235" t="s">
        <v>7</v>
      </c>
      <c r="J229" s="407"/>
      <c r="K229" s="232"/>
      <c r="L229" s="232"/>
      <c r="M229" s="232"/>
      <c r="N229" s="232"/>
      <c r="O229" s="232"/>
      <c r="P229" s="232"/>
      <c r="Q229" s="232"/>
      <c r="R229" s="232"/>
      <c r="S229" s="232"/>
      <c r="T229" s="232"/>
      <c r="U229" s="232"/>
      <c r="V229" s="232"/>
      <c r="W229" s="232"/>
      <c r="X229" s="232"/>
      <c r="Y229" s="232"/>
      <c r="Z229" s="232"/>
      <c r="AA229" s="232"/>
      <c r="AB229" s="232"/>
      <c r="AC229" s="232"/>
      <c r="AD229" s="232"/>
      <c r="AE229" s="232"/>
      <c r="AF229" s="232"/>
      <c r="AG229" s="232"/>
      <c r="AH229" s="232"/>
      <c r="AI229" s="232"/>
      <c r="AJ229" s="232"/>
      <c r="AK229" s="232"/>
      <c r="AL229" s="232"/>
      <c r="AM229" s="232"/>
      <c r="AN229" s="232"/>
      <c r="AO229" s="232"/>
      <c r="AP229" s="232"/>
      <c r="AQ229" s="232"/>
      <c r="AR229" s="232"/>
      <c r="AS229" s="232"/>
      <c r="AT229" s="232"/>
      <c r="AU229" s="232"/>
      <c r="AV229" s="232"/>
      <c r="AW229" s="232"/>
      <c r="AX229" s="232"/>
      <c r="AY229" s="232"/>
      <c r="AZ229" s="232"/>
      <c r="BA229" s="232"/>
      <c r="BB229" s="232"/>
      <c r="BC229" s="232"/>
      <c r="BD229" s="232"/>
      <c r="BE229" s="232"/>
      <c r="BF229" s="232"/>
      <c r="BG229" s="232"/>
      <c r="BH229" s="232"/>
      <c r="BI229" s="232"/>
      <c r="BJ229" s="232"/>
      <c r="BK229" s="232"/>
      <c r="BL229" s="232"/>
      <c r="BM229" s="232"/>
      <c r="BN229" s="232"/>
      <c r="BO229" s="232"/>
      <c r="BP229" s="232"/>
      <c r="BQ229" s="232"/>
      <c r="BR229" s="232"/>
      <c r="BS229" s="232"/>
      <c r="BT229" s="232"/>
      <c r="BU229" s="232"/>
      <c r="BV229" s="232"/>
      <c r="BW229" s="232"/>
      <c r="BX229" s="232"/>
      <c r="BY229" s="232"/>
      <c r="BZ229" s="232"/>
      <c r="CA229" s="232"/>
      <c r="CB229" s="232"/>
      <c r="CC229" s="232"/>
      <c r="CD229" s="232"/>
      <c r="CE229" s="232"/>
      <c r="CF229" s="232"/>
      <c r="CG229" s="232"/>
      <c r="CH229" s="232"/>
      <c r="CI229" s="232"/>
      <c r="CJ229" s="232"/>
      <c r="CK229" s="232"/>
      <c r="CL229" s="232"/>
      <c r="CM229" s="232"/>
      <c r="CN229" s="232"/>
      <c r="CO229" s="232"/>
      <c r="CP229" s="232"/>
      <c r="CQ229" s="232"/>
      <c r="CR229" s="232"/>
      <c r="CS229" s="232"/>
      <c r="CT229" s="232"/>
      <c r="CU229" s="232"/>
      <c r="CV229" s="232"/>
      <c r="CW229" s="232"/>
      <c r="CX229" s="232"/>
      <c r="CY229" s="232"/>
      <c r="CZ229" s="232"/>
      <c r="DA229" s="232"/>
      <c r="DB229" s="232"/>
      <c r="DC229" s="232"/>
      <c r="DD229" s="232"/>
      <c r="DE229" s="232"/>
      <c r="DF229" s="232"/>
      <c r="DG229" s="232"/>
      <c r="DH229" s="232"/>
      <c r="DI229" s="232"/>
      <c r="DJ229" s="232"/>
      <c r="DK229" s="232"/>
      <c r="DL229" s="232"/>
      <c r="DM229" s="232"/>
      <c r="DN229" s="232"/>
      <c r="DO229" s="232"/>
      <c r="DP229" s="232"/>
      <c r="DQ229" s="232"/>
      <c r="DR229" s="232"/>
      <c r="DS229" s="232"/>
      <c r="DT229" s="232"/>
      <c r="DU229" s="232"/>
      <c r="DV229" s="232"/>
      <c r="DW229" s="232"/>
      <c r="DX229" s="232"/>
      <c r="DY229" s="232"/>
      <c r="DZ229" s="232"/>
      <c r="EA229" s="232"/>
      <c r="EB229" s="232"/>
      <c r="EC229" s="232"/>
      <c r="ED229" s="232"/>
      <c r="EE229" s="232"/>
      <c r="EF229" s="232"/>
      <c r="EG229" s="232"/>
      <c r="EH229" s="232"/>
      <c r="EI229" s="232"/>
      <c r="EJ229" s="232"/>
      <c r="EK229" s="232"/>
      <c r="EL229" s="232"/>
      <c r="EM229" s="232"/>
      <c r="EN229" s="232"/>
      <c r="EO229" s="232"/>
      <c r="EP229" s="232"/>
      <c r="EQ229" s="232"/>
      <c r="ER229" s="232"/>
      <c r="ES229" s="232"/>
      <c r="ET229" s="232"/>
      <c r="EU229" s="232"/>
      <c r="EV229" s="232"/>
      <c r="EW229" s="232"/>
      <c r="EX229" s="232"/>
      <c r="EY229" s="232"/>
      <c r="EZ229" s="232"/>
      <c r="FA229" s="232"/>
      <c r="FB229" s="232"/>
      <c r="FC229" s="232"/>
      <c r="FD229" s="232"/>
      <c r="FE229" s="232"/>
      <c r="FF229" s="232"/>
      <c r="FG229" s="232"/>
      <c r="FH229" s="232"/>
      <c r="FI229" s="232"/>
      <c r="FJ229" s="232"/>
      <c r="FK229" s="232"/>
      <c r="FL229" s="232"/>
      <c r="FM229" s="232"/>
      <c r="FN229" s="232"/>
      <c r="FO229" s="232"/>
      <c r="FP229" s="232"/>
      <c r="FQ229" s="232"/>
      <c r="FR229" s="232"/>
      <c r="FS229" s="232"/>
      <c r="FT229" s="232"/>
      <c r="FU229" s="232"/>
      <c r="FV229" s="232"/>
      <c r="FW229" s="232"/>
      <c r="FX229" s="232"/>
      <c r="FY229" s="232"/>
      <c r="FZ229" s="232"/>
      <c r="GA229" s="232"/>
      <c r="GB229" s="232"/>
      <c r="GC229" s="232"/>
      <c r="GD229" s="232"/>
      <c r="GE229" s="232"/>
      <c r="GF229" s="232"/>
      <c r="GG229" s="232"/>
      <c r="GH229" s="232"/>
      <c r="GI229" s="232"/>
      <c r="GJ229" s="232"/>
      <c r="GK229" s="232"/>
      <c r="GL229" s="232"/>
      <c r="GM229" s="232"/>
      <c r="GN229" s="232"/>
      <c r="GO229" s="232"/>
      <c r="GP229" s="232"/>
      <c r="GQ229" s="232"/>
      <c r="GR229" s="232"/>
      <c r="GS229" s="232"/>
      <c r="GT229" s="232"/>
      <c r="GU229" s="232"/>
      <c r="GV229" s="232"/>
      <c r="GW229" s="232"/>
      <c r="GX229" s="232"/>
      <c r="GY229" s="232"/>
      <c r="GZ229" s="232"/>
      <c r="HA229" s="232"/>
      <c r="HB229" s="232"/>
      <c r="HC229" s="232"/>
      <c r="HD229" s="232"/>
      <c r="HE229" s="232"/>
      <c r="HF229" s="232"/>
      <c r="HG229" s="232"/>
      <c r="HH229" s="232"/>
      <c r="HI229" s="232"/>
      <c r="HJ229" s="232"/>
      <c r="HK229" s="232"/>
      <c r="HL229" s="232"/>
      <c r="HM229" s="232"/>
      <c r="HN229" s="232"/>
      <c r="HO229" s="232"/>
      <c r="HP229" s="232"/>
      <c r="HQ229" s="232"/>
      <c r="HR229" s="232"/>
      <c r="HS229" s="232"/>
      <c r="HT229" s="232"/>
      <c r="HU229" s="232"/>
      <c r="HV229" s="232"/>
      <c r="HW229" s="232"/>
      <c r="HX229" s="232"/>
      <c r="HY229" s="232"/>
      <c r="HZ229" s="232"/>
      <c r="IA229" s="232"/>
      <c r="IB229" s="232"/>
      <c r="IC229" s="232"/>
      <c r="ID229" s="232"/>
      <c r="IE229" s="232"/>
      <c r="IF229" s="232"/>
      <c r="IG229" s="232"/>
      <c r="IH229" s="232"/>
      <c r="II229" s="232"/>
      <c r="IJ229" s="232"/>
      <c r="IK229" s="232"/>
      <c r="IL229" s="232"/>
      <c r="IM229" s="232"/>
      <c r="IN229" s="232"/>
      <c r="IO229" s="232"/>
      <c r="IP229" s="232"/>
      <c r="IQ229" s="232"/>
      <c r="IR229" s="232"/>
      <c r="IS229" s="232"/>
      <c r="IT229" s="232"/>
      <c r="IU229" s="232"/>
      <c r="IV229" s="232"/>
      <c r="IW229" s="232"/>
    </row>
    <row r="230" spans="1:257" s="534" customFormat="1">
      <c r="A230" s="567" t="s">
        <v>450</v>
      </c>
      <c r="B230" s="336" t="s">
        <v>462</v>
      </c>
      <c r="C230" s="337" t="s">
        <v>152</v>
      </c>
      <c r="D230" s="337" t="s">
        <v>129</v>
      </c>
      <c r="E230" s="350">
        <v>800</v>
      </c>
      <c r="F230" s="357">
        <v>25</v>
      </c>
      <c r="G230" s="411">
        <f t="shared" ref="G230:G241" si="11">(E230*F230)/1000</f>
        <v>20</v>
      </c>
      <c r="H230" s="502" t="s">
        <v>886</v>
      </c>
      <c r="I230" s="334" t="s">
        <v>302</v>
      </c>
      <c r="J230" s="232"/>
      <c r="K230" s="232"/>
      <c r="L230" s="232"/>
      <c r="M230" s="232"/>
      <c r="N230" s="232"/>
      <c r="O230" s="232"/>
      <c r="P230" s="232"/>
      <c r="Q230" s="232"/>
      <c r="R230" s="232"/>
      <c r="S230" s="232"/>
      <c r="T230" s="232"/>
      <c r="U230" s="232"/>
      <c r="V230" s="232"/>
      <c r="W230" s="232"/>
      <c r="X230" s="232"/>
      <c r="Y230" s="232"/>
      <c r="Z230" s="232"/>
      <c r="AA230" s="232"/>
      <c r="AB230" s="232"/>
      <c r="AC230" s="232"/>
      <c r="AD230" s="232"/>
      <c r="AE230" s="232"/>
      <c r="AF230" s="232"/>
      <c r="AG230" s="232"/>
      <c r="AH230" s="232"/>
      <c r="AI230" s="232"/>
      <c r="AJ230" s="232"/>
      <c r="AK230" s="232"/>
      <c r="AL230" s="232"/>
      <c r="AM230" s="232"/>
      <c r="AN230" s="232"/>
      <c r="AO230" s="232"/>
      <c r="AP230" s="232"/>
      <c r="AQ230" s="232"/>
      <c r="AR230" s="232"/>
      <c r="AS230" s="232"/>
      <c r="AT230" s="232"/>
      <c r="AU230" s="232"/>
      <c r="AV230" s="232"/>
      <c r="AW230" s="232"/>
      <c r="AX230" s="232"/>
      <c r="AY230" s="232"/>
      <c r="AZ230" s="232"/>
      <c r="BA230" s="232"/>
      <c r="BB230" s="232"/>
      <c r="BC230" s="232"/>
      <c r="BD230" s="232"/>
      <c r="BE230" s="232"/>
      <c r="BF230" s="232"/>
      <c r="BG230" s="232"/>
      <c r="BH230" s="232"/>
      <c r="BI230" s="232"/>
      <c r="BJ230" s="232"/>
      <c r="BK230" s="232"/>
      <c r="BL230" s="232"/>
      <c r="BM230" s="232"/>
      <c r="BN230" s="232"/>
      <c r="BO230" s="232"/>
      <c r="BP230" s="232"/>
      <c r="BQ230" s="232"/>
      <c r="BR230" s="232"/>
      <c r="BS230" s="232"/>
      <c r="BT230" s="232"/>
      <c r="BU230" s="232"/>
      <c r="BV230" s="232"/>
      <c r="BW230" s="232"/>
      <c r="BX230" s="232"/>
      <c r="BY230" s="232"/>
      <c r="BZ230" s="232"/>
      <c r="CA230" s="232"/>
      <c r="CB230" s="232"/>
      <c r="CC230" s="232"/>
      <c r="CD230" s="232"/>
      <c r="CE230" s="232"/>
      <c r="CF230" s="232"/>
      <c r="CG230" s="232"/>
      <c r="CH230" s="232"/>
      <c r="CI230" s="232"/>
      <c r="CJ230" s="232"/>
      <c r="CK230" s="232"/>
      <c r="CL230" s="232"/>
      <c r="CM230" s="232"/>
      <c r="CN230" s="232"/>
      <c r="CO230" s="232"/>
      <c r="CP230" s="232"/>
      <c r="CQ230" s="232"/>
      <c r="CR230" s="232"/>
      <c r="CS230" s="232"/>
      <c r="CT230" s="232"/>
      <c r="CU230" s="232"/>
      <c r="CV230" s="232"/>
      <c r="CW230" s="232"/>
      <c r="CX230" s="232"/>
      <c r="CY230" s="232"/>
      <c r="CZ230" s="232"/>
      <c r="DA230" s="232"/>
      <c r="DB230" s="232"/>
      <c r="DC230" s="232"/>
      <c r="DD230" s="232"/>
      <c r="DE230" s="232"/>
      <c r="DF230" s="232"/>
      <c r="DG230" s="232"/>
      <c r="DH230" s="232"/>
      <c r="DI230" s="232"/>
      <c r="DJ230" s="232"/>
      <c r="DK230" s="232"/>
      <c r="DL230" s="232"/>
      <c r="DM230" s="232"/>
      <c r="DN230" s="232"/>
      <c r="DO230" s="232"/>
      <c r="DP230" s="232"/>
      <c r="DQ230" s="232"/>
      <c r="DR230" s="232"/>
      <c r="DS230" s="232"/>
      <c r="DT230" s="232"/>
      <c r="DU230" s="232"/>
      <c r="DV230" s="232"/>
      <c r="DW230" s="232"/>
      <c r="DX230" s="232"/>
      <c r="DY230" s="232"/>
      <c r="DZ230" s="232"/>
      <c r="EA230" s="232"/>
      <c r="EB230" s="232"/>
      <c r="EC230" s="232"/>
      <c r="ED230" s="232"/>
      <c r="EE230" s="232"/>
      <c r="EF230" s="232"/>
      <c r="EG230" s="232"/>
      <c r="EH230" s="232"/>
      <c r="EI230" s="232"/>
      <c r="EJ230" s="232"/>
      <c r="EK230" s="232"/>
      <c r="EL230" s="232"/>
      <c r="EM230" s="232"/>
      <c r="EN230" s="232"/>
      <c r="EO230" s="232"/>
      <c r="EP230" s="232"/>
      <c r="EQ230" s="232"/>
      <c r="ER230" s="232"/>
      <c r="ES230" s="232"/>
      <c r="ET230" s="232"/>
      <c r="EU230" s="232"/>
      <c r="EV230" s="232"/>
      <c r="EW230" s="232"/>
      <c r="EX230" s="232"/>
      <c r="EY230" s="232"/>
      <c r="EZ230" s="232"/>
      <c r="FA230" s="232"/>
      <c r="FB230" s="232"/>
      <c r="FC230" s="232"/>
      <c r="FD230" s="232"/>
      <c r="FE230" s="232"/>
      <c r="FF230" s="232"/>
      <c r="FG230" s="232"/>
      <c r="FH230" s="232"/>
      <c r="FI230" s="232"/>
      <c r="FJ230" s="232"/>
      <c r="FK230" s="232"/>
      <c r="FL230" s="232"/>
      <c r="FM230" s="232"/>
      <c r="FN230" s="232"/>
      <c r="FO230" s="232"/>
      <c r="FP230" s="232"/>
      <c r="FQ230" s="232"/>
      <c r="FR230" s="232"/>
      <c r="FS230" s="232"/>
      <c r="FT230" s="232"/>
      <c r="FU230" s="232"/>
      <c r="FV230" s="232"/>
      <c r="FW230" s="232"/>
      <c r="FX230" s="232"/>
      <c r="FY230" s="232"/>
      <c r="FZ230" s="232"/>
      <c r="GA230" s="232"/>
      <c r="GB230" s="232"/>
      <c r="GC230" s="232"/>
      <c r="GD230" s="232"/>
      <c r="GE230" s="232"/>
      <c r="GF230" s="232"/>
      <c r="GG230" s="232"/>
      <c r="GH230" s="232"/>
      <c r="GI230" s="232"/>
      <c r="GJ230" s="232"/>
      <c r="GK230" s="232"/>
      <c r="GL230" s="232"/>
      <c r="GM230" s="232"/>
      <c r="GN230" s="232"/>
      <c r="GO230" s="232"/>
      <c r="GP230" s="232"/>
      <c r="GQ230" s="232"/>
      <c r="GR230" s="232"/>
      <c r="GS230" s="232"/>
      <c r="GT230" s="232"/>
      <c r="GU230" s="232"/>
      <c r="GV230" s="232"/>
      <c r="GW230" s="232"/>
      <c r="GX230" s="232"/>
      <c r="GY230" s="232"/>
      <c r="GZ230" s="232"/>
      <c r="HA230" s="232"/>
      <c r="HB230" s="232"/>
      <c r="HC230" s="232"/>
      <c r="HD230" s="232"/>
      <c r="HE230" s="232"/>
      <c r="HF230" s="232"/>
      <c r="HG230" s="232"/>
      <c r="HH230" s="232"/>
      <c r="HI230" s="232"/>
      <c r="HJ230" s="232"/>
      <c r="HK230" s="232"/>
      <c r="HL230" s="232"/>
      <c r="HM230" s="232"/>
      <c r="HN230" s="232"/>
      <c r="HO230" s="232"/>
      <c r="HP230" s="232"/>
      <c r="HQ230" s="232"/>
      <c r="HR230" s="232"/>
      <c r="HS230" s="232"/>
      <c r="HT230" s="232"/>
      <c r="HU230" s="232"/>
      <c r="HV230" s="232"/>
      <c r="HW230" s="232"/>
      <c r="HX230" s="232"/>
      <c r="HY230" s="232"/>
      <c r="HZ230" s="232"/>
      <c r="IA230" s="232"/>
      <c r="IB230" s="232"/>
      <c r="IC230" s="232"/>
      <c r="ID230" s="232"/>
      <c r="IE230" s="232"/>
      <c r="IF230" s="232"/>
      <c r="IG230" s="232"/>
      <c r="IH230" s="232"/>
      <c r="II230" s="232"/>
      <c r="IJ230" s="232"/>
      <c r="IK230" s="232"/>
      <c r="IL230" s="232"/>
      <c r="IM230" s="232"/>
      <c r="IN230" s="232"/>
      <c r="IO230" s="232"/>
      <c r="IP230" s="232"/>
      <c r="IQ230" s="232"/>
      <c r="IR230" s="232"/>
      <c r="IS230" s="232"/>
      <c r="IT230" s="232"/>
      <c r="IU230" s="232"/>
      <c r="IV230" s="232"/>
      <c r="IW230" s="232"/>
    </row>
    <row r="231" spans="1:257" s="534" customFormat="1">
      <c r="A231" s="567" t="s">
        <v>451</v>
      </c>
      <c r="B231" s="336" t="s">
        <v>462</v>
      </c>
      <c r="C231" s="337" t="s">
        <v>152</v>
      </c>
      <c r="D231" s="337" t="s">
        <v>129</v>
      </c>
      <c r="E231" s="350">
        <v>9800</v>
      </c>
      <c r="F231" s="357">
        <v>50</v>
      </c>
      <c r="G231" s="411">
        <f t="shared" si="11"/>
        <v>490</v>
      </c>
      <c r="H231" s="502" t="s">
        <v>886</v>
      </c>
      <c r="I231" s="334" t="s">
        <v>302</v>
      </c>
      <c r="J231" s="232"/>
      <c r="K231" s="232"/>
      <c r="L231" s="232"/>
      <c r="M231" s="232"/>
      <c r="N231" s="232"/>
      <c r="O231" s="232"/>
      <c r="P231" s="232"/>
      <c r="Q231" s="232"/>
      <c r="R231" s="232"/>
      <c r="S231" s="232"/>
      <c r="T231" s="232"/>
      <c r="U231" s="232"/>
      <c r="V231" s="232"/>
      <c r="W231" s="232"/>
      <c r="X231" s="232"/>
      <c r="Y231" s="232"/>
      <c r="Z231" s="232"/>
      <c r="AA231" s="232"/>
      <c r="AB231" s="232"/>
      <c r="AC231" s="232"/>
      <c r="AD231" s="232"/>
      <c r="AE231" s="232"/>
      <c r="AF231" s="232"/>
      <c r="AG231" s="232"/>
      <c r="AH231" s="232"/>
      <c r="AI231" s="232"/>
      <c r="AJ231" s="232"/>
      <c r="AK231" s="232"/>
      <c r="AL231" s="232"/>
      <c r="AM231" s="232"/>
      <c r="AN231" s="232"/>
      <c r="AO231" s="232"/>
      <c r="AP231" s="232"/>
      <c r="AQ231" s="232"/>
      <c r="AR231" s="232"/>
      <c r="AS231" s="232"/>
      <c r="AT231" s="232"/>
      <c r="AU231" s="232"/>
      <c r="AV231" s="232"/>
      <c r="AW231" s="232"/>
      <c r="AX231" s="232"/>
      <c r="AY231" s="232"/>
      <c r="AZ231" s="232"/>
      <c r="BA231" s="232"/>
      <c r="BB231" s="232"/>
      <c r="BC231" s="232"/>
      <c r="BD231" s="232"/>
      <c r="BE231" s="232"/>
      <c r="BF231" s="232"/>
      <c r="BG231" s="232"/>
      <c r="BH231" s="232"/>
      <c r="BI231" s="232"/>
      <c r="BJ231" s="232"/>
      <c r="BK231" s="232"/>
      <c r="BL231" s="232"/>
      <c r="BM231" s="232"/>
      <c r="BN231" s="232"/>
      <c r="BO231" s="232"/>
      <c r="BP231" s="232"/>
      <c r="BQ231" s="232"/>
      <c r="BR231" s="232"/>
      <c r="BS231" s="232"/>
      <c r="BT231" s="232"/>
      <c r="BU231" s="232"/>
      <c r="BV231" s="232"/>
      <c r="BW231" s="232"/>
      <c r="BX231" s="232"/>
      <c r="BY231" s="232"/>
      <c r="BZ231" s="232"/>
      <c r="CA231" s="232"/>
      <c r="CB231" s="232"/>
      <c r="CC231" s="232"/>
      <c r="CD231" s="232"/>
      <c r="CE231" s="232"/>
      <c r="CF231" s="232"/>
      <c r="CG231" s="232"/>
      <c r="CH231" s="232"/>
      <c r="CI231" s="232"/>
      <c r="CJ231" s="232"/>
      <c r="CK231" s="232"/>
      <c r="CL231" s="232"/>
      <c r="CM231" s="232"/>
      <c r="CN231" s="232"/>
      <c r="CO231" s="232"/>
      <c r="CP231" s="232"/>
      <c r="CQ231" s="232"/>
      <c r="CR231" s="232"/>
      <c r="CS231" s="232"/>
      <c r="CT231" s="232"/>
      <c r="CU231" s="232"/>
      <c r="CV231" s="232"/>
      <c r="CW231" s="232"/>
      <c r="CX231" s="232"/>
      <c r="CY231" s="232"/>
      <c r="CZ231" s="232"/>
      <c r="DA231" s="232"/>
      <c r="DB231" s="232"/>
      <c r="DC231" s="232"/>
      <c r="DD231" s="232"/>
      <c r="DE231" s="232"/>
      <c r="DF231" s="232"/>
      <c r="DG231" s="232"/>
      <c r="DH231" s="232"/>
      <c r="DI231" s="232"/>
      <c r="DJ231" s="232"/>
      <c r="DK231" s="232"/>
      <c r="DL231" s="232"/>
      <c r="DM231" s="232"/>
      <c r="DN231" s="232"/>
      <c r="DO231" s="232"/>
      <c r="DP231" s="232"/>
      <c r="DQ231" s="232"/>
      <c r="DR231" s="232"/>
      <c r="DS231" s="232"/>
      <c r="DT231" s="232"/>
      <c r="DU231" s="232"/>
      <c r="DV231" s="232"/>
      <c r="DW231" s="232"/>
      <c r="DX231" s="232"/>
      <c r="DY231" s="232"/>
      <c r="DZ231" s="232"/>
      <c r="EA231" s="232"/>
      <c r="EB231" s="232"/>
      <c r="EC231" s="232"/>
      <c r="ED231" s="232"/>
      <c r="EE231" s="232"/>
      <c r="EF231" s="232"/>
      <c r="EG231" s="232"/>
      <c r="EH231" s="232"/>
      <c r="EI231" s="232"/>
      <c r="EJ231" s="232"/>
      <c r="EK231" s="232"/>
      <c r="EL231" s="232"/>
      <c r="EM231" s="232"/>
      <c r="EN231" s="232"/>
      <c r="EO231" s="232"/>
      <c r="EP231" s="232"/>
      <c r="EQ231" s="232"/>
      <c r="ER231" s="232"/>
      <c r="ES231" s="232"/>
      <c r="ET231" s="232"/>
      <c r="EU231" s="232"/>
      <c r="EV231" s="232"/>
      <c r="EW231" s="232"/>
      <c r="EX231" s="232"/>
      <c r="EY231" s="232"/>
      <c r="EZ231" s="232"/>
      <c r="FA231" s="232"/>
      <c r="FB231" s="232"/>
      <c r="FC231" s="232"/>
      <c r="FD231" s="232"/>
      <c r="FE231" s="232"/>
      <c r="FF231" s="232"/>
      <c r="FG231" s="232"/>
      <c r="FH231" s="232"/>
      <c r="FI231" s="232"/>
      <c r="FJ231" s="232"/>
      <c r="FK231" s="232"/>
      <c r="FL231" s="232"/>
      <c r="FM231" s="232"/>
      <c r="FN231" s="232"/>
      <c r="FO231" s="232"/>
      <c r="FP231" s="232"/>
      <c r="FQ231" s="232"/>
      <c r="FR231" s="232"/>
      <c r="FS231" s="232"/>
      <c r="FT231" s="232"/>
      <c r="FU231" s="232"/>
      <c r="FV231" s="232"/>
      <c r="FW231" s="232"/>
      <c r="FX231" s="232"/>
      <c r="FY231" s="232"/>
      <c r="FZ231" s="232"/>
      <c r="GA231" s="232"/>
      <c r="GB231" s="232"/>
      <c r="GC231" s="232"/>
      <c r="GD231" s="232"/>
      <c r="GE231" s="232"/>
      <c r="GF231" s="232"/>
      <c r="GG231" s="232"/>
      <c r="GH231" s="232"/>
      <c r="GI231" s="232"/>
      <c r="GJ231" s="232"/>
      <c r="GK231" s="232"/>
      <c r="GL231" s="232"/>
      <c r="GM231" s="232"/>
      <c r="GN231" s="232"/>
      <c r="GO231" s="232"/>
      <c r="GP231" s="232"/>
      <c r="GQ231" s="232"/>
      <c r="GR231" s="232"/>
      <c r="GS231" s="232"/>
      <c r="GT231" s="232"/>
      <c r="GU231" s="232"/>
      <c r="GV231" s="232"/>
      <c r="GW231" s="232"/>
      <c r="GX231" s="232"/>
      <c r="GY231" s="232"/>
      <c r="GZ231" s="232"/>
      <c r="HA231" s="232"/>
      <c r="HB231" s="232"/>
      <c r="HC231" s="232"/>
      <c r="HD231" s="232"/>
      <c r="HE231" s="232"/>
      <c r="HF231" s="232"/>
      <c r="HG231" s="232"/>
      <c r="HH231" s="232"/>
      <c r="HI231" s="232"/>
      <c r="HJ231" s="232"/>
      <c r="HK231" s="232"/>
      <c r="HL231" s="232"/>
      <c r="HM231" s="232"/>
      <c r="HN231" s="232"/>
      <c r="HO231" s="232"/>
      <c r="HP231" s="232"/>
      <c r="HQ231" s="232"/>
      <c r="HR231" s="232"/>
      <c r="HS231" s="232"/>
      <c r="HT231" s="232"/>
      <c r="HU231" s="232"/>
      <c r="HV231" s="232"/>
      <c r="HW231" s="232"/>
      <c r="HX231" s="232"/>
      <c r="HY231" s="232"/>
      <c r="HZ231" s="232"/>
      <c r="IA231" s="232"/>
      <c r="IB231" s="232"/>
      <c r="IC231" s="232"/>
      <c r="ID231" s="232"/>
      <c r="IE231" s="232"/>
      <c r="IF231" s="232"/>
      <c r="IG231" s="232"/>
      <c r="IH231" s="232"/>
      <c r="II231" s="232"/>
      <c r="IJ231" s="232"/>
      <c r="IK231" s="232"/>
      <c r="IL231" s="232"/>
      <c r="IM231" s="232"/>
      <c r="IN231" s="232"/>
      <c r="IO231" s="232"/>
      <c r="IP231" s="232"/>
      <c r="IQ231" s="232"/>
      <c r="IR231" s="232"/>
      <c r="IS231" s="232"/>
      <c r="IT231" s="232"/>
      <c r="IU231" s="232"/>
      <c r="IV231" s="232"/>
      <c r="IW231" s="232"/>
    </row>
    <row r="232" spans="1:257" s="534" customFormat="1">
      <c r="A232" s="567" t="s">
        <v>452</v>
      </c>
      <c r="B232" s="336" t="s">
        <v>462</v>
      </c>
      <c r="C232" s="337" t="s">
        <v>152</v>
      </c>
      <c r="D232" s="337" t="s">
        <v>129</v>
      </c>
      <c r="E232" s="350">
        <v>1000</v>
      </c>
      <c r="F232" s="357">
        <v>25</v>
      </c>
      <c r="G232" s="411">
        <f t="shared" si="11"/>
        <v>25</v>
      </c>
      <c r="H232" s="502" t="s">
        <v>886</v>
      </c>
      <c r="I232" s="334" t="s">
        <v>302</v>
      </c>
      <c r="J232" s="232"/>
      <c r="K232" s="232"/>
      <c r="L232" s="232"/>
      <c r="M232" s="232"/>
      <c r="N232" s="232"/>
      <c r="O232" s="232"/>
      <c r="P232" s="232"/>
      <c r="Q232" s="232"/>
      <c r="R232" s="232"/>
      <c r="S232" s="232"/>
      <c r="T232" s="232"/>
      <c r="U232" s="232"/>
      <c r="V232" s="232"/>
      <c r="W232" s="232"/>
      <c r="X232" s="232"/>
      <c r="Y232" s="232"/>
      <c r="Z232" s="232"/>
      <c r="AA232" s="232"/>
      <c r="AB232" s="232"/>
      <c r="AC232" s="232"/>
      <c r="AD232" s="232"/>
      <c r="AE232" s="232"/>
      <c r="AF232" s="232"/>
      <c r="AG232" s="232"/>
      <c r="AH232" s="232"/>
      <c r="AI232" s="232"/>
      <c r="AJ232" s="232"/>
      <c r="AK232" s="232"/>
      <c r="AL232" s="232"/>
      <c r="AM232" s="232"/>
      <c r="AN232" s="232"/>
      <c r="AO232" s="232"/>
      <c r="AP232" s="232"/>
      <c r="AQ232" s="232"/>
      <c r="AR232" s="232"/>
      <c r="AS232" s="232"/>
      <c r="AT232" s="232"/>
      <c r="AU232" s="232"/>
      <c r="AV232" s="232"/>
      <c r="AW232" s="232"/>
      <c r="AX232" s="232"/>
      <c r="AY232" s="232"/>
      <c r="AZ232" s="232"/>
      <c r="BA232" s="232"/>
      <c r="BB232" s="232"/>
      <c r="BC232" s="232"/>
      <c r="BD232" s="232"/>
      <c r="BE232" s="232"/>
      <c r="BF232" s="232"/>
      <c r="BG232" s="232"/>
      <c r="BH232" s="232"/>
      <c r="BI232" s="232"/>
      <c r="BJ232" s="232"/>
      <c r="BK232" s="232"/>
      <c r="BL232" s="232"/>
      <c r="BM232" s="232"/>
      <c r="BN232" s="232"/>
      <c r="BO232" s="232"/>
      <c r="BP232" s="232"/>
      <c r="BQ232" s="232"/>
      <c r="BR232" s="232"/>
      <c r="BS232" s="232"/>
      <c r="BT232" s="232"/>
      <c r="BU232" s="232"/>
      <c r="BV232" s="232"/>
      <c r="BW232" s="232"/>
      <c r="BX232" s="232"/>
      <c r="BY232" s="232"/>
      <c r="BZ232" s="232"/>
      <c r="CA232" s="232"/>
      <c r="CB232" s="232"/>
      <c r="CC232" s="232"/>
      <c r="CD232" s="232"/>
      <c r="CE232" s="232"/>
      <c r="CF232" s="232"/>
      <c r="CG232" s="232"/>
      <c r="CH232" s="232"/>
      <c r="CI232" s="232"/>
      <c r="CJ232" s="232"/>
      <c r="CK232" s="232"/>
      <c r="CL232" s="232"/>
      <c r="CM232" s="232"/>
      <c r="CN232" s="232"/>
      <c r="CO232" s="232"/>
      <c r="CP232" s="232"/>
      <c r="CQ232" s="232"/>
      <c r="CR232" s="232"/>
      <c r="CS232" s="232"/>
      <c r="CT232" s="232"/>
      <c r="CU232" s="232"/>
      <c r="CV232" s="232"/>
      <c r="CW232" s="232"/>
      <c r="CX232" s="232"/>
      <c r="CY232" s="232"/>
      <c r="CZ232" s="232"/>
      <c r="DA232" s="232"/>
      <c r="DB232" s="232"/>
      <c r="DC232" s="232"/>
      <c r="DD232" s="232"/>
      <c r="DE232" s="232"/>
      <c r="DF232" s="232"/>
      <c r="DG232" s="232"/>
      <c r="DH232" s="232"/>
      <c r="DI232" s="232"/>
      <c r="DJ232" s="232"/>
      <c r="DK232" s="232"/>
      <c r="DL232" s="232"/>
      <c r="DM232" s="232"/>
      <c r="DN232" s="232"/>
      <c r="DO232" s="232"/>
      <c r="DP232" s="232"/>
      <c r="DQ232" s="232"/>
      <c r="DR232" s="232"/>
      <c r="DS232" s="232"/>
      <c r="DT232" s="232"/>
      <c r="DU232" s="232"/>
      <c r="DV232" s="232"/>
      <c r="DW232" s="232"/>
      <c r="DX232" s="232"/>
      <c r="DY232" s="232"/>
      <c r="DZ232" s="232"/>
      <c r="EA232" s="232"/>
      <c r="EB232" s="232"/>
      <c r="EC232" s="232"/>
      <c r="ED232" s="232"/>
      <c r="EE232" s="232"/>
      <c r="EF232" s="232"/>
      <c r="EG232" s="232"/>
      <c r="EH232" s="232"/>
      <c r="EI232" s="232"/>
      <c r="EJ232" s="232"/>
      <c r="EK232" s="232"/>
      <c r="EL232" s="232"/>
      <c r="EM232" s="232"/>
      <c r="EN232" s="232"/>
      <c r="EO232" s="232"/>
      <c r="EP232" s="232"/>
      <c r="EQ232" s="232"/>
      <c r="ER232" s="232"/>
      <c r="ES232" s="232"/>
      <c r="ET232" s="232"/>
      <c r="EU232" s="232"/>
      <c r="EV232" s="232"/>
      <c r="EW232" s="232"/>
      <c r="EX232" s="232"/>
      <c r="EY232" s="232"/>
      <c r="EZ232" s="232"/>
      <c r="FA232" s="232"/>
      <c r="FB232" s="232"/>
      <c r="FC232" s="232"/>
      <c r="FD232" s="232"/>
      <c r="FE232" s="232"/>
      <c r="FF232" s="232"/>
      <c r="FG232" s="232"/>
      <c r="FH232" s="232"/>
      <c r="FI232" s="232"/>
      <c r="FJ232" s="232"/>
      <c r="FK232" s="232"/>
      <c r="FL232" s="232"/>
      <c r="FM232" s="232"/>
      <c r="FN232" s="232"/>
      <c r="FO232" s="232"/>
      <c r="FP232" s="232"/>
      <c r="FQ232" s="232"/>
      <c r="FR232" s="232"/>
      <c r="FS232" s="232"/>
      <c r="FT232" s="232"/>
      <c r="FU232" s="232"/>
      <c r="FV232" s="232"/>
      <c r="FW232" s="232"/>
      <c r="FX232" s="232"/>
      <c r="FY232" s="232"/>
      <c r="FZ232" s="232"/>
      <c r="GA232" s="232"/>
      <c r="GB232" s="232"/>
      <c r="GC232" s="232"/>
      <c r="GD232" s="232"/>
      <c r="GE232" s="232"/>
      <c r="GF232" s="232"/>
      <c r="GG232" s="232"/>
      <c r="GH232" s="232"/>
      <c r="GI232" s="232"/>
      <c r="GJ232" s="232"/>
      <c r="GK232" s="232"/>
      <c r="GL232" s="232"/>
      <c r="GM232" s="232"/>
      <c r="GN232" s="232"/>
      <c r="GO232" s="232"/>
      <c r="GP232" s="232"/>
      <c r="GQ232" s="232"/>
      <c r="GR232" s="232"/>
      <c r="GS232" s="232"/>
      <c r="GT232" s="232"/>
      <c r="GU232" s="232"/>
      <c r="GV232" s="232"/>
      <c r="GW232" s="232"/>
      <c r="GX232" s="232"/>
      <c r="GY232" s="232"/>
      <c r="GZ232" s="232"/>
      <c r="HA232" s="232"/>
      <c r="HB232" s="232"/>
      <c r="HC232" s="232"/>
      <c r="HD232" s="232"/>
      <c r="HE232" s="232"/>
      <c r="HF232" s="232"/>
      <c r="HG232" s="232"/>
      <c r="HH232" s="232"/>
      <c r="HI232" s="232"/>
      <c r="HJ232" s="232"/>
      <c r="HK232" s="232"/>
      <c r="HL232" s="232"/>
      <c r="HM232" s="232"/>
      <c r="HN232" s="232"/>
      <c r="HO232" s="232"/>
      <c r="HP232" s="232"/>
      <c r="HQ232" s="232"/>
      <c r="HR232" s="232"/>
      <c r="HS232" s="232"/>
      <c r="HT232" s="232"/>
      <c r="HU232" s="232"/>
      <c r="HV232" s="232"/>
      <c r="HW232" s="232"/>
      <c r="HX232" s="232"/>
      <c r="HY232" s="232"/>
      <c r="HZ232" s="232"/>
      <c r="IA232" s="232"/>
      <c r="IB232" s="232"/>
      <c r="IC232" s="232"/>
      <c r="ID232" s="232"/>
      <c r="IE232" s="232"/>
      <c r="IF232" s="232"/>
      <c r="IG232" s="232"/>
      <c r="IH232" s="232"/>
      <c r="II232" s="232"/>
      <c r="IJ232" s="232"/>
      <c r="IK232" s="232"/>
      <c r="IL232" s="232"/>
      <c r="IM232" s="232"/>
      <c r="IN232" s="232"/>
      <c r="IO232" s="232"/>
      <c r="IP232" s="232"/>
      <c r="IQ232" s="232"/>
      <c r="IR232" s="232"/>
      <c r="IS232" s="232"/>
      <c r="IT232" s="232"/>
      <c r="IU232" s="232"/>
      <c r="IV232" s="232"/>
      <c r="IW232" s="232"/>
    </row>
    <row r="233" spans="1:257" ht="17.25" customHeight="1">
      <c r="A233" s="567" t="s">
        <v>453</v>
      </c>
      <c r="B233" s="336" t="s">
        <v>462</v>
      </c>
      <c r="C233" s="337" t="s">
        <v>152</v>
      </c>
      <c r="D233" s="337" t="s">
        <v>129</v>
      </c>
      <c r="E233" s="350">
        <v>3500</v>
      </c>
      <c r="F233" s="357">
        <v>4</v>
      </c>
      <c r="G233" s="411">
        <f t="shared" si="11"/>
        <v>14</v>
      </c>
      <c r="H233" s="502" t="s">
        <v>886</v>
      </c>
      <c r="I233" s="334" t="s">
        <v>302</v>
      </c>
    </row>
    <row r="234" spans="1:257">
      <c r="A234" s="567" t="s">
        <v>454</v>
      </c>
      <c r="B234" s="336" t="s">
        <v>463</v>
      </c>
      <c r="C234" s="337" t="s">
        <v>152</v>
      </c>
      <c r="D234" s="337" t="s">
        <v>129</v>
      </c>
      <c r="E234" s="350">
        <v>1000</v>
      </c>
      <c r="F234" s="357">
        <v>250</v>
      </c>
      <c r="G234" s="411">
        <f t="shared" si="11"/>
        <v>250</v>
      </c>
      <c r="H234" s="502" t="s">
        <v>886</v>
      </c>
      <c r="I234" s="334" t="s">
        <v>302</v>
      </c>
    </row>
    <row r="235" spans="1:257">
      <c r="A235" s="567" t="s">
        <v>459</v>
      </c>
      <c r="B235" s="336" t="s">
        <v>466</v>
      </c>
      <c r="C235" s="337" t="s">
        <v>152</v>
      </c>
      <c r="D235" s="337" t="s">
        <v>129</v>
      </c>
      <c r="E235" s="350">
        <v>2200</v>
      </c>
      <c r="F235" s="357">
        <v>25</v>
      </c>
      <c r="G235" s="411">
        <f t="shared" si="11"/>
        <v>55</v>
      </c>
      <c r="H235" s="502" t="s">
        <v>886</v>
      </c>
      <c r="I235" s="334" t="s">
        <v>302</v>
      </c>
    </row>
    <row r="236" spans="1:257">
      <c r="A236" s="567" t="s">
        <v>460</v>
      </c>
      <c r="B236" s="336" t="s">
        <v>466</v>
      </c>
      <c r="C236" s="337" t="s">
        <v>152</v>
      </c>
      <c r="D236" s="337" t="s">
        <v>129</v>
      </c>
      <c r="E236" s="350">
        <v>4500</v>
      </c>
      <c r="F236" s="357">
        <v>25</v>
      </c>
      <c r="G236" s="411">
        <f t="shared" si="11"/>
        <v>112.5</v>
      </c>
      <c r="H236" s="502" t="s">
        <v>886</v>
      </c>
      <c r="I236" s="334" t="s">
        <v>302</v>
      </c>
    </row>
    <row r="237" spans="1:257">
      <c r="A237" s="567" t="s">
        <v>455</v>
      </c>
      <c r="B237" s="336" t="s">
        <v>464</v>
      </c>
      <c r="C237" s="337" t="s">
        <v>152</v>
      </c>
      <c r="D237" s="337" t="s">
        <v>129</v>
      </c>
      <c r="E237" s="350">
        <v>1000</v>
      </c>
      <c r="F237" s="357">
        <v>250</v>
      </c>
      <c r="G237" s="411">
        <f t="shared" si="11"/>
        <v>250</v>
      </c>
      <c r="H237" s="502" t="s">
        <v>886</v>
      </c>
      <c r="I237" s="334" t="s">
        <v>302</v>
      </c>
    </row>
    <row r="238" spans="1:257">
      <c r="A238" s="567" t="s">
        <v>456</v>
      </c>
      <c r="B238" s="336" t="s">
        <v>464</v>
      </c>
      <c r="C238" s="337" t="s">
        <v>152</v>
      </c>
      <c r="D238" s="337" t="s">
        <v>129</v>
      </c>
      <c r="E238" s="350">
        <v>1000</v>
      </c>
      <c r="F238" s="357">
        <v>250</v>
      </c>
      <c r="G238" s="411">
        <f t="shared" si="11"/>
        <v>250</v>
      </c>
      <c r="H238" s="502" t="s">
        <v>886</v>
      </c>
      <c r="I238" s="334" t="s">
        <v>302</v>
      </c>
    </row>
    <row r="239" spans="1:257">
      <c r="A239" s="567" t="s">
        <v>457</v>
      </c>
      <c r="B239" s="336" t="s">
        <v>465</v>
      </c>
      <c r="C239" s="337" t="s">
        <v>152</v>
      </c>
      <c r="D239" s="337" t="s">
        <v>129</v>
      </c>
      <c r="E239" s="350">
        <v>6800</v>
      </c>
      <c r="F239" s="357">
        <v>50</v>
      </c>
      <c r="G239" s="411">
        <f t="shared" si="11"/>
        <v>340</v>
      </c>
      <c r="H239" s="502" t="s">
        <v>886</v>
      </c>
      <c r="I239" s="334" t="s">
        <v>302</v>
      </c>
    </row>
    <row r="240" spans="1:257">
      <c r="A240" s="567" t="s">
        <v>458</v>
      </c>
      <c r="B240" s="336" t="s">
        <v>465</v>
      </c>
      <c r="C240" s="337" t="s">
        <v>152</v>
      </c>
      <c r="D240" s="337" t="s">
        <v>129</v>
      </c>
      <c r="E240" s="350">
        <v>5800</v>
      </c>
      <c r="F240" s="357">
        <v>50</v>
      </c>
      <c r="G240" s="411">
        <f t="shared" si="11"/>
        <v>290</v>
      </c>
      <c r="H240" s="502" t="s">
        <v>886</v>
      </c>
      <c r="I240" s="334" t="s">
        <v>302</v>
      </c>
    </row>
    <row r="241" spans="1:257">
      <c r="A241" s="567" t="s">
        <v>461</v>
      </c>
      <c r="B241" s="336" t="s">
        <v>467</v>
      </c>
      <c r="C241" s="337" t="s">
        <v>152</v>
      </c>
      <c r="D241" s="337" t="s">
        <v>129</v>
      </c>
      <c r="E241" s="350">
        <v>300</v>
      </c>
      <c r="F241" s="357">
        <v>250</v>
      </c>
      <c r="G241" s="411">
        <f t="shared" si="11"/>
        <v>75</v>
      </c>
      <c r="H241" s="502" t="s">
        <v>886</v>
      </c>
      <c r="I241" s="334" t="s">
        <v>302</v>
      </c>
    </row>
    <row r="242" spans="1:257" ht="57.75" customHeight="1">
      <c r="A242" s="558" t="s">
        <v>438</v>
      </c>
      <c r="B242" s="121" t="s">
        <v>717</v>
      </c>
      <c r="C242" s="504" t="s">
        <v>152</v>
      </c>
      <c r="D242" s="221" t="s">
        <v>359</v>
      </c>
      <c r="E242" s="320">
        <v>1300</v>
      </c>
      <c r="F242" s="322">
        <v>32</v>
      </c>
      <c r="G242" s="410">
        <f>E242*F242/1000</f>
        <v>41.6</v>
      </c>
      <c r="H242" s="502" t="s">
        <v>886</v>
      </c>
      <c r="I242" s="235" t="s">
        <v>7</v>
      </c>
      <c r="J242" s="407"/>
      <c r="K242" s="532"/>
      <c r="L242" s="233"/>
      <c r="M242" s="233"/>
      <c r="N242" s="233"/>
      <c r="O242" s="233"/>
      <c r="P242" s="233"/>
      <c r="Q242" s="233"/>
      <c r="R242" s="233"/>
      <c r="S242" s="233"/>
      <c r="T242" s="233"/>
      <c r="U242" s="233"/>
      <c r="V242" s="233"/>
      <c r="W242" s="233"/>
      <c r="X242" s="233"/>
      <c r="Y242" s="233"/>
      <c r="Z242" s="233"/>
      <c r="AA242" s="233"/>
      <c r="AB242" s="233"/>
      <c r="AC242" s="233"/>
      <c r="AD242" s="233"/>
      <c r="AE242" s="233"/>
      <c r="AF242" s="233"/>
      <c r="AG242" s="233"/>
      <c r="AH242" s="233"/>
      <c r="AI242" s="233"/>
      <c r="AJ242" s="233"/>
      <c r="AK242" s="233"/>
      <c r="AL242" s="233"/>
      <c r="AM242" s="233"/>
      <c r="AN242" s="233"/>
      <c r="AO242" s="233"/>
      <c r="AP242" s="233"/>
      <c r="AQ242" s="233"/>
      <c r="AR242" s="233"/>
      <c r="AS242" s="233"/>
      <c r="AT242" s="233"/>
      <c r="AU242" s="233"/>
      <c r="AV242" s="233"/>
      <c r="AW242" s="233"/>
      <c r="AX242" s="233"/>
      <c r="AY242" s="233"/>
      <c r="AZ242" s="233"/>
      <c r="BA242" s="233"/>
      <c r="BB242" s="233"/>
      <c r="BC242" s="233"/>
      <c r="BD242" s="233"/>
      <c r="BE242" s="233"/>
      <c r="BF242" s="233"/>
      <c r="BG242" s="233"/>
      <c r="BH242" s="233"/>
      <c r="BI242" s="233"/>
      <c r="BJ242" s="233"/>
      <c r="BK242" s="233"/>
      <c r="BL242" s="233"/>
      <c r="BM242" s="233"/>
      <c r="BN242" s="233"/>
      <c r="BO242" s="233"/>
      <c r="BP242" s="233"/>
      <c r="BQ242" s="233"/>
      <c r="BR242" s="233"/>
      <c r="BS242" s="233"/>
      <c r="BT242" s="233"/>
      <c r="BU242" s="233"/>
      <c r="BV242" s="233"/>
      <c r="BW242" s="233"/>
      <c r="BX242" s="233"/>
      <c r="BY242" s="233"/>
      <c r="BZ242" s="233"/>
      <c r="CA242" s="233"/>
      <c r="CB242" s="233"/>
      <c r="CC242" s="233"/>
      <c r="CD242" s="233"/>
      <c r="CE242" s="233"/>
      <c r="CF242" s="233"/>
      <c r="CG242" s="233"/>
      <c r="CH242" s="233"/>
      <c r="CI242" s="233"/>
      <c r="CJ242" s="233"/>
      <c r="CK242" s="233"/>
      <c r="CL242" s="233"/>
      <c r="CM242" s="233"/>
      <c r="CN242" s="233"/>
      <c r="CO242" s="233"/>
      <c r="CP242" s="233"/>
      <c r="CQ242" s="233"/>
      <c r="CR242" s="233"/>
      <c r="CS242" s="233"/>
      <c r="CT242" s="233"/>
      <c r="CU242" s="233"/>
      <c r="CV242" s="233"/>
      <c r="CW242" s="233"/>
      <c r="CX242" s="233"/>
      <c r="CY242" s="233"/>
      <c r="CZ242" s="233"/>
      <c r="DA242" s="233"/>
      <c r="DB242" s="233"/>
      <c r="DC242" s="233"/>
      <c r="DD242" s="233"/>
      <c r="DE242" s="233"/>
      <c r="DF242" s="233"/>
      <c r="DG242" s="233"/>
      <c r="DH242" s="233"/>
      <c r="DI242" s="233"/>
      <c r="DJ242" s="233"/>
      <c r="DK242" s="233"/>
      <c r="DL242" s="233"/>
      <c r="DM242" s="233"/>
      <c r="DN242" s="233"/>
      <c r="DO242" s="233"/>
      <c r="DP242" s="233"/>
      <c r="DQ242" s="233"/>
      <c r="DR242" s="233"/>
      <c r="DS242" s="233"/>
      <c r="DT242" s="233"/>
      <c r="DU242" s="233"/>
      <c r="DV242" s="233"/>
      <c r="DW242" s="233"/>
      <c r="DX242" s="233"/>
      <c r="DY242" s="233"/>
      <c r="DZ242" s="233"/>
      <c r="EA242" s="233"/>
      <c r="EB242" s="233"/>
      <c r="EC242" s="233"/>
      <c r="ED242" s="233"/>
      <c r="EE242" s="233"/>
      <c r="EF242" s="233"/>
      <c r="EG242" s="233"/>
      <c r="EH242" s="233"/>
      <c r="EI242" s="233"/>
      <c r="EJ242" s="233"/>
      <c r="EK242" s="233"/>
      <c r="EL242" s="233"/>
      <c r="EM242" s="233"/>
      <c r="EN242" s="233"/>
      <c r="EO242" s="233"/>
      <c r="EP242" s="233"/>
      <c r="EQ242" s="233"/>
      <c r="ER242" s="233"/>
      <c r="ES242" s="233"/>
      <c r="ET242" s="233"/>
      <c r="EU242" s="233"/>
      <c r="EV242" s="233"/>
      <c r="EW242" s="233"/>
      <c r="EX242" s="233"/>
      <c r="EY242" s="233"/>
      <c r="EZ242" s="233"/>
      <c r="FA242" s="233"/>
      <c r="FB242" s="233"/>
      <c r="FC242" s="233"/>
      <c r="FD242" s="233"/>
      <c r="FE242" s="233"/>
      <c r="FF242" s="233"/>
      <c r="FG242" s="233"/>
      <c r="FH242" s="233"/>
      <c r="FI242" s="233"/>
      <c r="FJ242" s="233"/>
      <c r="FK242" s="233"/>
      <c r="FL242" s="233"/>
      <c r="FM242" s="233"/>
      <c r="FN242" s="233"/>
      <c r="FO242" s="233"/>
      <c r="FP242" s="233"/>
      <c r="FQ242" s="233"/>
      <c r="FR242" s="233"/>
      <c r="FS242" s="233"/>
      <c r="FT242" s="233"/>
      <c r="FU242" s="233"/>
      <c r="FV242" s="233"/>
      <c r="FW242" s="233"/>
      <c r="FX242" s="233"/>
      <c r="FY242" s="233"/>
      <c r="FZ242" s="233"/>
      <c r="GA242" s="233"/>
      <c r="GB242" s="233"/>
      <c r="GC242" s="233"/>
      <c r="GD242" s="233"/>
      <c r="GE242" s="233"/>
      <c r="GF242" s="233"/>
      <c r="GG242" s="233"/>
      <c r="GH242" s="233"/>
      <c r="GI242" s="233"/>
      <c r="GJ242" s="233"/>
      <c r="GK242" s="233"/>
      <c r="GL242" s="233"/>
      <c r="GM242" s="233"/>
      <c r="GN242" s="233"/>
      <c r="GO242" s="233"/>
      <c r="GP242" s="233"/>
      <c r="GQ242" s="233"/>
      <c r="GR242" s="233"/>
      <c r="GS242" s="233"/>
      <c r="GT242" s="233"/>
      <c r="GU242" s="233"/>
      <c r="GV242" s="233"/>
      <c r="GW242" s="233"/>
      <c r="GX242" s="233"/>
      <c r="GY242" s="233"/>
      <c r="GZ242" s="233"/>
      <c r="HA242" s="233"/>
      <c r="HB242" s="233"/>
      <c r="HC242" s="233"/>
      <c r="HD242" s="233"/>
      <c r="HE242" s="233"/>
      <c r="HF242" s="233"/>
      <c r="HG242" s="233"/>
      <c r="HH242" s="233"/>
      <c r="HI242" s="233"/>
      <c r="HJ242" s="233"/>
      <c r="HK242" s="233"/>
      <c r="HL242" s="233"/>
      <c r="HM242" s="233"/>
      <c r="HN242" s="233"/>
      <c r="HO242" s="233"/>
      <c r="HP242" s="233"/>
      <c r="HQ242" s="233"/>
      <c r="HR242" s="233"/>
      <c r="HS242" s="233"/>
      <c r="HT242" s="233"/>
      <c r="HU242" s="233"/>
      <c r="HV242" s="233"/>
      <c r="HW242" s="233"/>
      <c r="HX242" s="233"/>
      <c r="HY242" s="233"/>
      <c r="HZ242" s="233"/>
      <c r="IA242" s="233"/>
      <c r="IB242" s="233"/>
      <c r="IC242" s="233"/>
      <c r="ID242" s="233"/>
      <c r="IE242" s="233"/>
      <c r="IF242" s="233"/>
      <c r="IG242" s="233"/>
      <c r="IH242" s="233"/>
      <c r="II242" s="233"/>
      <c r="IJ242" s="233"/>
      <c r="IK242" s="233"/>
      <c r="IL242" s="233"/>
      <c r="IM242" s="233"/>
      <c r="IN242" s="233"/>
      <c r="IO242" s="233"/>
      <c r="IP242" s="233"/>
      <c r="IQ242" s="233"/>
      <c r="IR242" s="233"/>
      <c r="IS242" s="233"/>
      <c r="IT242" s="233"/>
      <c r="IU242" s="233"/>
      <c r="IV242" s="233"/>
      <c r="IW242" s="233"/>
    </row>
    <row r="243" spans="1:257">
      <c r="A243" s="558" t="s">
        <v>439</v>
      </c>
      <c r="B243" s="225" t="s">
        <v>448</v>
      </c>
      <c r="C243" s="504" t="s">
        <v>152</v>
      </c>
      <c r="D243" s="221" t="s">
        <v>359</v>
      </c>
      <c r="E243" s="320">
        <v>1200</v>
      </c>
      <c r="F243" s="322">
        <v>74</v>
      </c>
      <c r="G243" s="410">
        <f>E243*F243/1000</f>
        <v>88.8</v>
      </c>
      <c r="H243" s="502" t="s">
        <v>886</v>
      </c>
      <c r="I243" s="235" t="s">
        <v>7</v>
      </c>
      <c r="J243" s="407"/>
      <c r="K243" s="532"/>
      <c r="L243" s="233"/>
      <c r="M243" s="233"/>
      <c r="N243" s="233"/>
      <c r="O243" s="233"/>
      <c r="P243" s="233"/>
      <c r="Q243" s="233"/>
      <c r="R243" s="233"/>
      <c r="S243" s="233"/>
      <c r="T243" s="233"/>
      <c r="U243" s="233"/>
      <c r="V243" s="233"/>
      <c r="W243" s="233"/>
      <c r="X243" s="233"/>
      <c r="Y243" s="233"/>
      <c r="Z243" s="233"/>
      <c r="AA243" s="233"/>
      <c r="AB243" s="233"/>
      <c r="AC243" s="233"/>
      <c r="AD243" s="233"/>
      <c r="AE243" s="233"/>
      <c r="AF243" s="233"/>
      <c r="AG243" s="233"/>
      <c r="AH243" s="233"/>
      <c r="AI243" s="233"/>
      <c r="AJ243" s="233"/>
      <c r="AK243" s="233"/>
      <c r="AL243" s="233"/>
      <c r="AM243" s="233"/>
      <c r="AN243" s="233"/>
      <c r="AO243" s="233"/>
      <c r="AP243" s="233"/>
      <c r="AQ243" s="233"/>
      <c r="AR243" s="233"/>
      <c r="AS243" s="233"/>
      <c r="AT243" s="233"/>
      <c r="AU243" s="233"/>
      <c r="AV243" s="233"/>
      <c r="AW243" s="233"/>
      <c r="AX243" s="233"/>
      <c r="AY243" s="233"/>
      <c r="AZ243" s="233"/>
      <c r="BA243" s="233"/>
      <c r="BB243" s="233"/>
      <c r="BC243" s="233"/>
      <c r="BD243" s="233"/>
      <c r="BE243" s="233"/>
      <c r="BF243" s="233"/>
      <c r="BG243" s="233"/>
      <c r="BH243" s="233"/>
      <c r="BI243" s="233"/>
      <c r="BJ243" s="233"/>
      <c r="BK243" s="233"/>
      <c r="BL243" s="233"/>
      <c r="BM243" s="233"/>
      <c r="BN243" s="233"/>
      <c r="BO243" s="233"/>
      <c r="BP243" s="233"/>
      <c r="BQ243" s="233"/>
      <c r="BR243" s="233"/>
      <c r="BS243" s="233"/>
      <c r="BT243" s="233"/>
      <c r="BU243" s="233"/>
      <c r="BV243" s="233"/>
      <c r="BW243" s="233"/>
      <c r="BX243" s="233"/>
      <c r="BY243" s="233"/>
      <c r="BZ243" s="233"/>
      <c r="CA243" s="233"/>
      <c r="CB243" s="233"/>
      <c r="CC243" s="233"/>
      <c r="CD243" s="233"/>
      <c r="CE243" s="233"/>
      <c r="CF243" s="233"/>
      <c r="CG243" s="233"/>
      <c r="CH243" s="233"/>
      <c r="CI243" s="233"/>
      <c r="CJ243" s="233"/>
      <c r="CK243" s="233"/>
      <c r="CL243" s="233"/>
      <c r="CM243" s="233"/>
      <c r="CN243" s="233"/>
      <c r="CO243" s="233"/>
      <c r="CP243" s="233"/>
      <c r="CQ243" s="233"/>
      <c r="CR243" s="233"/>
      <c r="CS243" s="233"/>
      <c r="CT243" s="233"/>
      <c r="CU243" s="233"/>
      <c r="CV243" s="233"/>
      <c r="CW243" s="233"/>
      <c r="CX243" s="233"/>
      <c r="CY243" s="233"/>
      <c r="CZ243" s="233"/>
      <c r="DA243" s="233"/>
      <c r="DB243" s="233"/>
      <c r="DC243" s="233"/>
      <c r="DD243" s="233"/>
      <c r="DE243" s="233"/>
      <c r="DF243" s="233"/>
      <c r="DG243" s="233"/>
      <c r="DH243" s="233"/>
      <c r="DI243" s="233"/>
      <c r="DJ243" s="233"/>
      <c r="DK243" s="233"/>
      <c r="DL243" s="233"/>
      <c r="DM243" s="233"/>
      <c r="DN243" s="233"/>
      <c r="DO243" s="233"/>
      <c r="DP243" s="233"/>
      <c r="DQ243" s="233"/>
      <c r="DR243" s="233"/>
      <c r="DS243" s="233"/>
      <c r="DT243" s="233"/>
      <c r="DU243" s="233"/>
      <c r="DV243" s="233"/>
      <c r="DW243" s="233"/>
      <c r="DX243" s="233"/>
      <c r="DY243" s="233"/>
      <c r="DZ243" s="233"/>
      <c r="EA243" s="233"/>
      <c r="EB243" s="233"/>
      <c r="EC243" s="233"/>
      <c r="ED243" s="233"/>
      <c r="EE243" s="233"/>
      <c r="EF243" s="233"/>
      <c r="EG243" s="233"/>
      <c r="EH243" s="233"/>
      <c r="EI243" s="233"/>
      <c r="EJ243" s="233"/>
      <c r="EK243" s="233"/>
      <c r="EL243" s="233"/>
      <c r="EM243" s="233"/>
      <c r="EN243" s="233"/>
      <c r="EO243" s="233"/>
      <c r="EP243" s="233"/>
      <c r="EQ243" s="233"/>
      <c r="ER243" s="233"/>
      <c r="ES243" s="233"/>
      <c r="ET243" s="233"/>
      <c r="EU243" s="233"/>
      <c r="EV243" s="233"/>
      <c r="EW243" s="233"/>
      <c r="EX243" s="233"/>
      <c r="EY243" s="233"/>
      <c r="EZ243" s="233"/>
      <c r="FA243" s="233"/>
      <c r="FB243" s="233"/>
      <c r="FC243" s="233"/>
      <c r="FD243" s="233"/>
      <c r="FE243" s="233"/>
      <c r="FF243" s="233"/>
      <c r="FG243" s="233"/>
      <c r="FH243" s="233"/>
      <c r="FI243" s="233"/>
      <c r="FJ243" s="233"/>
      <c r="FK243" s="233"/>
      <c r="FL243" s="233"/>
      <c r="FM243" s="233"/>
      <c r="FN243" s="233"/>
      <c r="FO243" s="233"/>
      <c r="FP243" s="233"/>
      <c r="FQ243" s="233"/>
      <c r="FR243" s="233"/>
      <c r="FS243" s="233"/>
      <c r="FT243" s="233"/>
      <c r="FU243" s="233"/>
      <c r="FV243" s="233"/>
      <c r="FW243" s="233"/>
      <c r="FX243" s="233"/>
      <c r="FY243" s="233"/>
      <c r="FZ243" s="233"/>
      <c r="GA243" s="233"/>
      <c r="GB243" s="233"/>
      <c r="GC243" s="233"/>
      <c r="GD243" s="233"/>
      <c r="GE243" s="233"/>
      <c r="GF243" s="233"/>
      <c r="GG243" s="233"/>
      <c r="GH243" s="233"/>
      <c r="GI243" s="233"/>
      <c r="GJ243" s="233"/>
      <c r="GK243" s="233"/>
      <c r="GL243" s="233"/>
      <c r="GM243" s="233"/>
      <c r="GN243" s="233"/>
      <c r="GO243" s="233"/>
      <c r="GP243" s="233"/>
      <c r="GQ243" s="233"/>
      <c r="GR243" s="233"/>
      <c r="GS243" s="233"/>
      <c r="GT243" s="233"/>
      <c r="GU243" s="233"/>
      <c r="GV243" s="233"/>
      <c r="GW243" s="233"/>
      <c r="GX243" s="233"/>
      <c r="GY243" s="233"/>
      <c r="GZ243" s="233"/>
      <c r="HA243" s="233"/>
      <c r="HB243" s="233"/>
      <c r="HC243" s="233"/>
      <c r="HD243" s="233"/>
      <c r="HE243" s="233"/>
      <c r="HF243" s="233"/>
      <c r="HG243" s="233"/>
      <c r="HH243" s="233"/>
      <c r="HI243" s="233"/>
      <c r="HJ243" s="233"/>
      <c r="HK243" s="233"/>
      <c r="HL243" s="233"/>
      <c r="HM243" s="233"/>
      <c r="HN243" s="233"/>
      <c r="HO243" s="233"/>
      <c r="HP243" s="233"/>
      <c r="HQ243" s="233"/>
      <c r="HR243" s="233"/>
      <c r="HS243" s="233"/>
      <c r="HT243" s="233"/>
      <c r="HU243" s="233"/>
      <c r="HV243" s="233"/>
      <c r="HW243" s="233"/>
      <c r="HX243" s="233"/>
      <c r="HY243" s="233"/>
      <c r="HZ243" s="233"/>
      <c r="IA243" s="233"/>
      <c r="IB243" s="233"/>
      <c r="IC243" s="233"/>
      <c r="ID243" s="233"/>
      <c r="IE243" s="233"/>
      <c r="IF243" s="233"/>
      <c r="IG243" s="233"/>
      <c r="IH243" s="233"/>
      <c r="II243" s="233"/>
      <c r="IJ243" s="233"/>
      <c r="IK243" s="233"/>
      <c r="IL243" s="233"/>
      <c r="IM243" s="233"/>
      <c r="IN243" s="233"/>
      <c r="IO243" s="233"/>
      <c r="IP243" s="233"/>
      <c r="IQ243" s="233"/>
      <c r="IR243" s="233"/>
      <c r="IS243" s="233"/>
      <c r="IT243" s="233"/>
      <c r="IU243" s="233"/>
      <c r="IV243" s="233"/>
      <c r="IW243" s="233"/>
    </row>
    <row r="244" spans="1:257">
      <c r="A244" s="558" t="s">
        <v>440</v>
      </c>
      <c r="B244" s="225" t="s">
        <v>449</v>
      </c>
      <c r="C244" s="504" t="s">
        <v>152</v>
      </c>
      <c r="D244" s="221" t="s">
        <v>129</v>
      </c>
      <c r="E244" s="320">
        <v>750</v>
      </c>
      <c r="F244" s="320">
        <v>106</v>
      </c>
      <c r="G244" s="410">
        <f>E244*F244/1000</f>
        <v>79.5</v>
      </c>
      <c r="H244" s="502" t="s">
        <v>886</v>
      </c>
      <c r="I244" s="235" t="s">
        <v>7</v>
      </c>
      <c r="J244" s="407"/>
      <c r="K244" s="541"/>
      <c r="L244" s="540"/>
      <c r="M244" s="540"/>
      <c r="N244" s="540"/>
      <c r="O244" s="540"/>
      <c r="P244" s="540"/>
      <c r="Q244" s="540"/>
      <c r="R244" s="540"/>
      <c r="S244" s="540"/>
      <c r="T244" s="540"/>
      <c r="U244" s="540"/>
      <c r="V244" s="540"/>
      <c r="W244" s="540"/>
      <c r="X244" s="540"/>
      <c r="Y244" s="540"/>
      <c r="Z244" s="540"/>
      <c r="AA244" s="540"/>
      <c r="AB244" s="540"/>
      <c r="AC244" s="540"/>
      <c r="AD244" s="540"/>
      <c r="AE244" s="540"/>
      <c r="AF244" s="540"/>
      <c r="AG244" s="540"/>
      <c r="AH244" s="540"/>
      <c r="AI244" s="540"/>
      <c r="AJ244" s="540"/>
      <c r="AK244" s="540"/>
      <c r="AL244" s="540"/>
      <c r="AM244" s="540"/>
      <c r="AN244" s="540"/>
      <c r="AO244" s="540"/>
      <c r="AP244" s="540"/>
      <c r="AQ244" s="540"/>
      <c r="AR244" s="540"/>
      <c r="AS244" s="540"/>
      <c r="AT244" s="540"/>
      <c r="AU244" s="540"/>
      <c r="AV244" s="540"/>
      <c r="AW244" s="540"/>
      <c r="AX244" s="540"/>
      <c r="AY244" s="540"/>
      <c r="AZ244" s="540"/>
      <c r="BA244" s="540"/>
      <c r="BB244" s="540"/>
      <c r="BC244" s="540"/>
      <c r="BD244" s="540"/>
      <c r="BE244" s="540"/>
      <c r="BF244" s="540"/>
      <c r="BG244" s="540"/>
      <c r="BH244" s="540"/>
      <c r="BI244" s="540"/>
      <c r="BJ244" s="540"/>
      <c r="BK244" s="540"/>
      <c r="BL244" s="540"/>
      <c r="BM244" s="540"/>
      <c r="BN244" s="540"/>
      <c r="BO244" s="540"/>
      <c r="BP244" s="540"/>
      <c r="BQ244" s="540"/>
      <c r="BR244" s="540"/>
      <c r="BS244" s="540"/>
      <c r="BT244" s="540"/>
      <c r="BU244" s="540"/>
      <c r="BV244" s="540"/>
      <c r="BW244" s="540"/>
      <c r="BX244" s="540"/>
      <c r="BY244" s="540"/>
      <c r="BZ244" s="540"/>
      <c r="CA244" s="540"/>
      <c r="CB244" s="540"/>
      <c r="CC244" s="540"/>
      <c r="CD244" s="540"/>
      <c r="CE244" s="540"/>
      <c r="CF244" s="540"/>
      <c r="CG244" s="540"/>
      <c r="CH244" s="540"/>
      <c r="CI244" s="540"/>
      <c r="CJ244" s="540"/>
      <c r="CK244" s="540"/>
      <c r="CL244" s="540"/>
      <c r="CM244" s="540"/>
      <c r="CN244" s="540"/>
      <c r="CO244" s="540"/>
      <c r="CP244" s="540"/>
      <c r="CQ244" s="540"/>
      <c r="CR244" s="540"/>
      <c r="CS244" s="540"/>
      <c r="CT244" s="540"/>
      <c r="CU244" s="540"/>
      <c r="CV244" s="540"/>
      <c r="CW244" s="540"/>
      <c r="CX244" s="540"/>
      <c r="CY244" s="540"/>
      <c r="CZ244" s="540"/>
      <c r="DA244" s="540"/>
      <c r="DB244" s="540"/>
      <c r="DC244" s="540"/>
      <c r="DD244" s="540"/>
      <c r="DE244" s="540"/>
      <c r="DF244" s="540"/>
      <c r="DG244" s="540"/>
      <c r="DH244" s="540"/>
      <c r="DI244" s="540"/>
      <c r="DJ244" s="540"/>
      <c r="DK244" s="540"/>
      <c r="DL244" s="540"/>
      <c r="DM244" s="540"/>
      <c r="DN244" s="540"/>
      <c r="DO244" s="540"/>
      <c r="DP244" s="540"/>
      <c r="DQ244" s="540"/>
      <c r="DR244" s="540"/>
      <c r="DS244" s="540"/>
      <c r="DT244" s="540"/>
      <c r="DU244" s="540"/>
      <c r="DV244" s="540"/>
      <c r="DW244" s="540"/>
      <c r="DX244" s="540"/>
      <c r="DY244" s="540"/>
      <c r="DZ244" s="540"/>
      <c r="EA244" s="540"/>
      <c r="EB244" s="540"/>
      <c r="EC244" s="540"/>
      <c r="ED244" s="540"/>
      <c r="EE244" s="540"/>
      <c r="EF244" s="540"/>
      <c r="EG244" s="540"/>
      <c r="EH244" s="540"/>
      <c r="EI244" s="540"/>
      <c r="EJ244" s="540"/>
      <c r="EK244" s="540"/>
      <c r="EL244" s="540"/>
      <c r="EM244" s="540"/>
      <c r="EN244" s="540"/>
      <c r="EO244" s="540"/>
      <c r="EP244" s="540"/>
      <c r="EQ244" s="540"/>
      <c r="ER244" s="540"/>
      <c r="ES244" s="540"/>
      <c r="ET244" s="540"/>
      <c r="EU244" s="540"/>
      <c r="EV244" s="540"/>
      <c r="EW244" s="540"/>
      <c r="EX244" s="540"/>
      <c r="EY244" s="540"/>
      <c r="EZ244" s="540"/>
      <c r="FA244" s="540"/>
      <c r="FB244" s="540"/>
      <c r="FC244" s="540"/>
      <c r="FD244" s="540"/>
      <c r="FE244" s="540"/>
      <c r="FF244" s="540"/>
      <c r="FG244" s="540"/>
      <c r="FH244" s="540"/>
      <c r="FI244" s="540"/>
      <c r="FJ244" s="540"/>
      <c r="FK244" s="540"/>
      <c r="FL244" s="540"/>
      <c r="FM244" s="540"/>
      <c r="FN244" s="540"/>
      <c r="FO244" s="540"/>
      <c r="FP244" s="540"/>
      <c r="FQ244" s="540"/>
      <c r="FR244" s="540"/>
      <c r="FS244" s="540"/>
      <c r="FT244" s="540"/>
      <c r="FU244" s="540"/>
      <c r="FV244" s="540"/>
      <c r="FW244" s="540"/>
      <c r="FX244" s="540"/>
      <c r="FY244" s="540"/>
      <c r="FZ244" s="540"/>
      <c r="GA244" s="540"/>
      <c r="GB244" s="540"/>
      <c r="GC244" s="540"/>
      <c r="GD244" s="540"/>
      <c r="GE244" s="540"/>
      <c r="GF244" s="540"/>
      <c r="GG244" s="540"/>
      <c r="GH244" s="540"/>
      <c r="GI244" s="540"/>
      <c r="GJ244" s="540"/>
      <c r="GK244" s="540"/>
      <c r="GL244" s="540"/>
      <c r="GM244" s="540"/>
      <c r="GN244" s="540"/>
      <c r="GO244" s="540"/>
      <c r="GP244" s="540"/>
      <c r="GQ244" s="540"/>
      <c r="GR244" s="540"/>
      <c r="GS244" s="540"/>
      <c r="GT244" s="540"/>
      <c r="GU244" s="540"/>
      <c r="GV244" s="540"/>
      <c r="GW244" s="540"/>
      <c r="GX244" s="540"/>
      <c r="GY244" s="540"/>
      <c r="GZ244" s="540"/>
      <c r="HA244" s="540"/>
      <c r="HB244" s="540"/>
      <c r="HC244" s="540"/>
      <c r="HD244" s="540"/>
      <c r="HE244" s="540"/>
      <c r="HF244" s="540"/>
      <c r="HG244" s="540"/>
      <c r="HH244" s="540"/>
      <c r="HI244" s="540"/>
      <c r="HJ244" s="540"/>
      <c r="HK244" s="540"/>
      <c r="HL244" s="540"/>
      <c r="HM244" s="540"/>
      <c r="HN244" s="540"/>
      <c r="HO244" s="540"/>
      <c r="HP244" s="540"/>
      <c r="HQ244" s="540"/>
      <c r="HR244" s="540"/>
      <c r="HS244" s="540"/>
      <c r="HT244" s="540"/>
      <c r="HU244" s="540"/>
      <c r="HV244" s="540"/>
      <c r="HW244" s="540"/>
      <c r="HX244" s="540"/>
      <c r="HY244" s="540"/>
      <c r="HZ244" s="540"/>
      <c r="IA244" s="540"/>
      <c r="IB244" s="540"/>
      <c r="IC244" s="540"/>
      <c r="ID244" s="540"/>
      <c r="IE244" s="540"/>
      <c r="IF244" s="540"/>
      <c r="IG244" s="540"/>
      <c r="IH244" s="540"/>
      <c r="II244" s="540"/>
      <c r="IJ244" s="540"/>
      <c r="IK244" s="540"/>
      <c r="IL244" s="540"/>
      <c r="IM244" s="540"/>
      <c r="IN244" s="540"/>
      <c r="IO244" s="540"/>
      <c r="IP244" s="540"/>
      <c r="IQ244" s="540"/>
      <c r="IR244" s="540"/>
      <c r="IS244" s="540"/>
      <c r="IT244" s="540"/>
      <c r="IU244" s="540"/>
      <c r="IV244" s="540"/>
      <c r="IW244" s="540"/>
    </row>
    <row r="245" spans="1:257" ht="34.5" hidden="1">
      <c r="A245" s="575">
        <v>4269</v>
      </c>
      <c r="B245" s="339" t="s">
        <v>163</v>
      </c>
      <c r="C245" s="308"/>
      <c r="D245" s="308"/>
      <c r="E245" s="353"/>
      <c r="F245" s="358"/>
      <c r="G245" s="555">
        <f>SUM(G246:G252)</f>
        <v>6021.5</v>
      </c>
      <c r="H245" s="502"/>
    </row>
    <row r="246" spans="1:257">
      <c r="A246" s="556" t="s">
        <v>468</v>
      </c>
      <c r="B246" s="227" t="s">
        <v>470</v>
      </c>
      <c r="C246" s="504" t="s">
        <v>152</v>
      </c>
      <c r="D246" s="221" t="s">
        <v>129</v>
      </c>
      <c r="E246" s="320">
        <v>9500</v>
      </c>
      <c r="F246" s="322">
        <v>150</v>
      </c>
      <c r="G246" s="410">
        <f>E246*F246/1000</f>
        <v>1425</v>
      </c>
      <c r="H246" s="502" t="s">
        <v>887</v>
      </c>
      <c r="I246" s="235" t="s">
        <v>7</v>
      </c>
      <c r="J246" s="407"/>
      <c r="K246" s="407"/>
    </row>
    <row r="247" spans="1:257">
      <c r="A247" s="556" t="s">
        <v>469</v>
      </c>
      <c r="B247" s="227" t="s">
        <v>470</v>
      </c>
      <c r="C247" s="504" t="s">
        <v>152</v>
      </c>
      <c r="D247" s="221" t="s">
        <v>129</v>
      </c>
      <c r="E247" s="320">
        <v>400</v>
      </c>
      <c r="F247" s="322">
        <v>826</v>
      </c>
      <c r="G247" s="410">
        <f>E247*F247/1000</f>
        <v>330.4</v>
      </c>
      <c r="H247" s="502" t="s">
        <v>887</v>
      </c>
      <c r="I247" s="235" t="s">
        <v>7</v>
      </c>
      <c r="J247" s="407"/>
      <c r="K247" s="407"/>
    </row>
    <row r="248" spans="1:257">
      <c r="A248" s="576" t="s">
        <v>339</v>
      </c>
      <c r="B248" s="227" t="s">
        <v>471</v>
      </c>
      <c r="C248" s="504" t="s">
        <v>152</v>
      </c>
      <c r="D248" s="221" t="s">
        <v>129</v>
      </c>
      <c r="E248" s="320">
        <v>1500</v>
      </c>
      <c r="F248" s="322">
        <v>1110</v>
      </c>
      <c r="G248" s="410">
        <f>E248*F248/1000</f>
        <v>1665</v>
      </c>
      <c r="H248" s="502" t="s">
        <v>887</v>
      </c>
      <c r="I248" s="235" t="s">
        <v>7</v>
      </c>
      <c r="J248" s="407"/>
      <c r="K248" s="407"/>
    </row>
    <row r="249" spans="1:257">
      <c r="A249" s="567" t="s">
        <v>472</v>
      </c>
      <c r="B249" s="336" t="s">
        <v>474</v>
      </c>
      <c r="C249" s="337" t="s">
        <v>152</v>
      </c>
      <c r="D249" s="337" t="s">
        <v>263</v>
      </c>
      <c r="E249" s="350">
        <v>304000</v>
      </c>
      <c r="F249" s="357">
        <v>1</v>
      </c>
      <c r="G249" s="411">
        <f>(E249*F249)/1000</f>
        <v>304</v>
      </c>
      <c r="H249" s="502" t="s">
        <v>887</v>
      </c>
      <c r="I249" s="334" t="s">
        <v>302</v>
      </c>
      <c r="J249" s="233"/>
      <c r="K249" s="233"/>
      <c r="L249" s="233"/>
      <c r="M249" s="233"/>
      <c r="N249" s="233"/>
      <c r="O249" s="233"/>
      <c r="P249" s="233"/>
      <c r="Q249" s="233"/>
      <c r="R249" s="233"/>
      <c r="S249" s="233"/>
      <c r="T249" s="233"/>
      <c r="U249" s="233"/>
      <c r="V249" s="233"/>
      <c r="W249" s="233"/>
      <c r="X249" s="233"/>
      <c r="Y249" s="233"/>
      <c r="Z249" s="233"/>
      <c r="AA249" s="233"/>
      <c r="AB249" s="233"/>
      <c r="AC249" s="233"/>
      <c r="AD249" s="233"/>
      <c r="AE249" s="233"/>
      <c r="AF249" s="233"/>
      <c r="AG249" s="233"/>
      <c r="AH249" s="233"/>
      <c r="AI249" s="233"/>
      <c r="AJ249" s="233"/>
      <c r="AK249" s="233"/>
      <c r="AL249" s="233"/>
      <c r="AM249" s="233"/>
      <c r="AN249" s="233"/>
      <c r="AO249" s="233"/>
      <c r="AP249" s="233"/>
      <c r="AQ249" s="233"/>
      <c r="AR249" s="233"/>
      <c r="AS249" s="233"/>
      <c r="AT249" s="233"/>
      <c r="AU249" s="233"/>
      <c r="AV249" s="233"/>
      <c r="AW249" s="233"/>
      <c r="AX249" s="233"/>
      <c r="AY249" s="233"/>
      <c r="AZ249" s="233"/>
      <c r="BA249" s="233"/>
      <c r="BB249" s="233"/>
      <c r="BC249" s="233"/>
      <c r="BD249" s="233"/>
      <c r="BE249" s="233"/>
      <c r="BF249" s="233"/>
      <c r="BG249" s="233"/>
      <c r="BH249" s="233"/>
      <c r="BI249" s="233"/>
      <c r="BJ249" s="233"/>
      <c r="BK249" s="233"/>
      <c r="BL249" s="233"/>
      <c r="BM249" s="233"/>
      <c r="BN249" s="233"/>
      <c r="BO249" s="233"/>
      <c r="BP249" s="233"/>
      <c r="BQ249" s="233"/>
      <c r="BR249" s="233"/>
      <c r="BS249" s="233"/>
      <c r="BT249" s="233"/>
      <c r="BU249" s="233"/>
      <c r="BV249" s="233"/>
      <c r="BW249" s="233"/>
      <c r="BX249" s="233"/>
      <c r="BY249" s="233"/>
      <c r="BZ249" s="233"/>
      <c r="CA249" s="233"/>
      <c r="CB249" s="233"/>
      <c r="CC249" s="233"/>
      <c r="CD249" s="233"/>
      <c r="CE249" s="233"/>
      <c r="CF249" s="233"/>
      <c r="CG249" s="233"/>
      <c r="CH249" s="233"/>
      <c r="CI249" s="233"/>
      <c r="CJ249" s="233"/>
      <c r="CK249" s="233"/>
      <c r="CL249" s="233"/>
      <c r="CM249" s="233"/>
      <c r="CN249" s="233"/>
      <c r="CO249" s="233"/>
      <c r="CP249" s="233"/>
      <c r="CQ249" s="233"/>
      <c r="CR249" s="233"/>
      <c r="CS249" s="233"/>
      <c r="CT249" s="233"/>
      <c r="CU249" s="233"/>
      <c r="CV249" s="233"/>
      <c r="CW249" s="233"/>
      <c r="CX249" s="233"/>
      <c r="CY249" s="233"/>
      <c r="CZ249" s="233"/>
      <c r="DA249" s="233"/>
      <c r="DB249" s="233"/>
      <c r="DC249" s="233"/>
      <c r="DD249" s="233"/>
      <c r="DE249" s="233"/>
      <c r="DF249" s="233"/>
      <c r="DG249" s="233"/>
      <c r="DH249" s="233"/>
      <c r="DI249" s="233"/>
      <c r="DJ249" s="233"/>
      <c r="DK249" s="233"/>
      <c r="DL249" s="233"/>
      <c r="DM249" s="233"/>
      <c r="DN249" s="233"/>
      <c r="DO249" s="233"/>
      <c r="DP249" s="233"/>
      <c r="DQ249" s="233"/>
      <c r="DR249" s="233"/>
      <c r="DS249" s="233"/>
      <c r="DT249" s="233"/>
      <c r="DU249" s="233"/>
      <c r="DV249" s="233"/>
      <c r="DW249" s="233"/>
      <c r="DX249" s="233"/>
      <c r="DY249" s="233"/>
      <c r="DZ249" s="233"/>
      <c r="EA249" s="233"/>
      <c r="EB249" s="233"/>
      <c r="EC249" s="233"/>
      <c r="ED249" s="233"/>
      <c r="EE249" s="233"/>
      <c r="EF249" s="233"/>
      <c r="EG249" s="233"/>
      <c r="EH249" s="233"/>
      <c r="EI249" s="233"/>
      <c r="EJ249" s="233"/>
      <c r="EK249" s="233"/>
      <c r="EL249" s="233"/>
      <c r="EM249" s="233"/>
      <c r="EN249" s="233"/>
      <c r="EO249" s="233"/>
      <c r="EP249" s="233"/>
      <c r="EQ249" s="233"/>
      <c r="ER249" s="233"/>
      <c r="ES249" s="233"/>
      <c r="ET249" s="233"/>
      <c r="EU249" s="233"/>
      <c r="EV249" s="233"/>
      <c r="EW249" s="233"/>
      <c r="EX249" s="233"/>
      <c r="EY249" s="233"/>
      <c r="EZ249" s="233"/>
      <c r="FA249" s="233"/>
      <c r="FB249" s="233"/>
      <c r="FC249" s="233"/>
      <c r="FD249" s="233"/>
      <c r="FE249" s="233"/>
      <c r="FF249" s="233"/>
      <c r="FG249" s="233"/>
      <c r="FH249" s="233"/>
      <c r="FI249" s="233"/>
      <c r="FJ249" s="233"/>
      <c r="FK249" s="233"/>
      <c r="FL249" s="233"/>
      <c r="FM249" s="233"/>
      <c r="FN249" s="233"/>
      <c r="FO249" s="233"/>
      <c r="FP249" s="233"/>
      <c r="FQ249" s="233"/>
      <c r="FR249" s="233"/>
      <c r="FS249" s="233"/>
      <c r="FT249" s="233"/>
      <c r="FU249" s="233"/>
      <c r="FV249" s="233"/>
      <c r="FW249" s="233"/>
      <c r="FX249" s="233"/>
      <c r="FY249" s="233"/>
      <c r="FZ249" s="233"/>
      <c r="GA249" s="233"/>
      <c r="GB249" s="233"/>
      <c r="GC249" s="233"/>
      <c r="GD249" s="233"/>
      <c r="GE249" s="233"/>
      <c r="GF249" s="233"/>
      <c r="GG249" s="233"/>
      <c r="GH249" s="233"/>
      <c r="GI249" s="233"/>
      <c r="GJ249" s="233"/>
      <c r="GK249" s="233"/>
      <c r="GL249" s="233"/>
      <c r="GM249" s="233"/>
      <c r="GN249" s="233"/>
      <c r="GO249" s="233"/>
      <c r="GP249" s="233"/>
      <c r="GQ249" s="233"/>
      <c r="GR249" s="233"/>
      <c r="GS249" s="233"/>
      <c r="GT249" s="233"/>
      <c r="GU249" s="233"/>
      <c r="GV249" s="233"/>
      <c r="GW249" s="233"/>
      <c r="GX249" s="233"/>
      <c r="GY249" s="233"/>
      <c r="GZ249" s="233"/>
      <c r="HA249" s="233"/>
      <c r="HB249" s="233"/>
      <c r="HC249" s="233"/>
      <c r="HD249" s="233"/>
      <c r="HE249" s="233"/>
      <c r="HF249" s="233"/>
      <c r="HG249" s="233"/>
      <c r="HH249" s="233"/>
      <c r="HI249" s="233"/>
      <c r="HJ249" s="233"/>
      <c r="HK249" s="233"/>
      <c r="HL249" s="233"/>
      <c r="HM249" s="233"/>
      <c r="HN249" s="233"/>
      <c r="HO249" s="233"/>
      <c r="HP249" s="233"/>
      <c r="HQ249" s="233"/>
      <c r="HR249" s="233"/>
      <c r="HS249" s="233"/>
      <c r="HT249" s="233"/>
      <c r="HU249" s="233"/>
      <c r="HV249" s="233"/>
      <c r="HW249" s="233"/>
      <c r="HX249" s="233"/>
      <c r="HY249" s="233"/>
      <c r="HZ249" s="233"/>
      <c r="IA249" s="233"/>
      <c r="IB249" s="233"/>
      <c r="IC249" s="233"/>
      <c r="ID249" s="233"/>
      <c r="IE249" s="233"/>
      <c r="IF249" s="233"/>
      <c r="IG249" s="233"/>
      <c r="IH249" s="233"/>
      <c r="II249" s="233"/>
      <c r="IJ249" s="233"/>
      <c r="IK249" s="233"/>
      <c r="IL249" s="233"/>
      <c r="IM249" s="233"/>
      <c r="IN249" s="233"/>
      <c r="IO249" s="233"/>
      <c r="IP249" s="233"/>
      <c r="IQ249" s="233"/>
      <c r="IR249" s="233"/>
      <c r="IS249" s="233"/>
      <c r="IT249" s="233"/>
      <c r="IU249" s="233"/>
      <c r="IV249" s="233"/>
      <c r="IW249" s="233"/>
    </row>
    <row r="250" spans="1:257">
      <c r="A250" s="567" t="s">
        <v>808</v>
      </c>
      <c r="B250" s="336" t="s">
        <v>810</v>
      </c>
      <c r="C250" s="337" t="s">
        <v>152</v>
      </c>
      <c r="D250" s="337" t="s">
        <v>129</v>
      </c>
      <c r="E250" s="350">
        <v>45000</v>
      </c>
      <c r="F250" s="357">
        <v>20</v>
      </c>
      <c r="G250" s="411">
        <f>(E250*F250)/1000</f>
        <v>900</v>
      </c>
      <c r="H250" s="502" t="s">
        <v>887</v>
      </c>
      <c r="I250" s="334" t="s">
        <v>302</v>
      </c>
    </row>
    <row r="251" spans="1:257">
      <c r="A251" s="567" t="s">
        <v>473</v>
      </c>
      <c r="B251" s="336" t="s">
        <v>475</v>
      </c>
      <c r="C251" s="337" t="s">
        <v>152</v>
      </c>
      <c r="D251" s="337" t="s">
        <v>129</v>
      </c>
      <c r="E251" s="350">
        <v>7500</v>
      </c>
      <c r="F251" s="357">
        <v>8</v>
      </c>
      <c r="G251" s="411">
        <f>(E251*F251)/1000</f>
        <v>60</v>
      </c>
      <c r="H251" s="502" t="s">
        <v>887</v>
      </c>
      <c r="I251" s="334" t="s">
        <v>302</v>
      </c>
    </row>
    <row r="252" spans="1:257" s="233" customFormat="1" ht="34.5">
      <c r="A252" s="572" t="s">
        <v>856</v>
      </c>
      <c r="B252" s="121" t="s">
        <v>809</v>
      </c>
      <c r="C252" s="333" t="s">
        <v>151</v>
      </c>
      <c r="D252" s="333" t="s">
        <v>347</v>
      </c>
      <c r="E252" s="346">
        <v>445700</v>
      </c>
      <c r="F252" s="359">
        <v>3</v>
      </c>
      <c r="G252" s="411">
        <f>(E252*F252)/1000</f>
        <v>1337.1</v>
      </c>
      <c r="H252" s="502" t="s">
        <v>887</v>
      </c>
      <c r="I252" s="334" t="s">
        <v>302</v>
      </c>
      <c r="J252" s="232"/>
      <c r="K252" s="232"/>
      <c r="L252" s="232"/>
      <c r="M252" s="232"/>
      <c r="N252" s="232"/>
      <c r="O252" s="232"/>
      <c r="P252" s="232"/>
      <c r="Q252" s="232"/>
      <c r="R252" s="232"/>
      <c r="S252" s="232"/>
      <c r="T252" s="232"/>
      <c r="U252" s="232"/>
      <c r="V252" s="232"/>
      <c r="W252" s="232"/>
      <c r="X252" s="232"/>
      <c r="Y252" s="232"/>
      <c r="Z252" s="232"/>
      <c r="AA252" s="232"/>
      <c r="AB252" s="232"/>
      <c r="AC252" s="232"/>
      <c r="AD252" s="232"/>
      <c r="AE252" s="232"/>
      <c r="AF252" s="232"/>
      <c r="AG252" s="232"/>
      <c r="AH252" s="232"/>
      <c r="AI252" s="232"/>
      <c r="AJ252" s="232"/>
      <c r="AK252" s="232"/>
      <c r="AL252" s="232"/>
      <c r="AM252" s="232"/>
      <c r="AN252" s="232"/>
      <c r="AO252" s="232"/>
      <c r="AP252" s="232"/>
      <c r="AQ252" s="232"/>
      <c r="AR252" s="232"/>
      <c r="AS252" s="232"/>
      <c r="AT252" s="232"/>
      <c r="AU252" s="232"/>
      <c r="AV252" s="232"/>
      <c r="AW252" s="232"/>
      <c r="AX252" s="232"/>
      <c r="AY252" s="232"/>
      <c r="AZ252" s="232"/>
      <c r="BA252" s="232"/>
      <c r="BB252" s="232"/>
      <c r="BC252" s="232"/>
      <c r="BD252" s="232"/>
      <c r="BE252" s="232"/>
      <c r="BF252" s="232"/>
      <c r="BG252" s="232"/>
      <c r="BH252" s="232"/>
      <c r="BI252" s="232"/>
      <c r="BJ252" s="232"/>
      <c r="BK252" s="232"/>
      <c r="BL252" s="232"/>
      <c r="BM252" s="232"/>
      <c r="BN252" s="232"/>
      <c r="BO252" s="232"/>
      <c r="BP252" s="232"/>
      <c r="BQ252" s="232"/>
      <c r="BR252" s="232"/>
      <c r="BS252" s="232"/>
      <c r="BT252" s="232"/>
      <c r="BU252" s="232"/>
      <c r="BV252" s="232"/>
      <c r="BW252" s="232"/>
      <c r="BX252" s="232"/>
      <c r="BY252" s="232"/>
      <c r="BZ252" s="232"/>
      <c r="CA252" s="232"/>
      <c r="CB252" s="232"/>
      <c r="CC252" s="232"/>
      <c r="CD252" s="232"/>
      <c r="CE252" s="232"/>
      <c r="CF252" s="232"/>
      <c r="CG252" s="232"/>
      <c r="CH252" s="232"/>
      <c r="CI252" s="232"/>
      <c r="CJ252" s="232"/>
      <c r="CK252" s="232"/>
      <c r="CL252" s="232"/>
      <c r="CM252" s="232"/>
      <c r="CN252" s="232"/>
      <c r="CO252" s="232"/>
      <c r="CP252" s="232"/>
      <c r="CQ252" s="232"/>
      <c r="CR252" s="232"/>
      <c r="CS252" s="232"/>
      <c r="CT252" s="232"/>
      <c r="CU252" s="232"/>
      <c r="CV252" s="232"/>
      <c r="CW252" s="232"/>
      <c r="CX252" s="232"/>
      <c r="CY252" s="232"/>
      <c r="CZ252" s="232"/>
      <c r="DA252" s="232"/>
      <c r="DB252" s="232"/>
      <c r="DC252" s="232"/>
      <c r="DD252" s="232"/>
      <c r="DE252" s="232"/>
      <c r="DF252" s="232"/>
      <c r="DG252" s="232"/>
      <c r="DH252" s="232"/>
      <c r="DI252" s="232"/>
      <c r="DJ252" s="232"/>
      <c r="DK252" s="232"/>
      <c r="DL252" s="232"/>
      <c r="DM252" s="232"/>
      <c r="DN252" s="232"/>
      <c r="DO252" s="232"/>
      <c r="DP252" s="232"/>
      <c r="DQ252" s="232"/>
      <c r="DR252" s="232"/>
      <c r="DS252" s="232"/>
      <c r="DT252" s="232"/>
      <c r="DU252" s="232"/>
      <c r="DV252" s="232"/>
      <c r="DW252" s="232"/>
      <c r="DX252" s="232"/>
      <c r="DY252" s="232"/>
      <c r="DZ252" s="232"/>
      <c r="EA252" s="232"/>
      <c r="EB252" s="232"/>
      <c r="EC252" s="232"/>
      <c r="ED252" s="232"/>
      <c r="EE252" s="232"/>
      <c r="EF252" s="232"/>
      <c r="EG252" s="232"/>
      <c r="EH252" s="232"/>
      <c r="EI252" s="232"/>
      <c r="EJ252" s="232"/>
      <c r="EK252" s="232"/>
      <c r="EL252" s="232"/>
      <c r="EM252" s="232"/>
      <c r="EN252" s="232"/>
      <c r="EO252" s="232"/>
      <c r="EP252" s="232"/>
      <c r="EQ252" s="232"/>
      <c r="ER252" s="232"/>
      <c r="ES252" s="232"/>
      <c r="ET252" s="232"/>
      <c r="EU252" s="232"/>
      <c r="EV252" s="232"/>
      <c r="EW252" s="232"/>
      <c r="EX252" s="232"/>
      <c r="EY252" s="232"/>
      <c r="EZ252" s="232"/>
      <c r="FA252" s="232"/>
      <c r="FB252" s="232"/>
      <c r="FC252" s="232"/>
      <c r="FD252" s="232"/>
      <c r="FE252" s="232"/>
      <c r="FF252" s="232"/>
      <c r="FG252" s="232"/>
      <c r="FH252" s="232"/>
      <c r="FI252" s="232"/>
      <c r="FJ252" s="232"/>
      <c r="FK252" s="232"/>
      <c r="FL252" s="232"/>
      <c r="FM252" s="232"/>
      <c r="FN252" s="232"/>
      <c r="FO252" s="232"/>
      <c r="FP252" s="232"/>
      <c r="FQ252" s="232"/>
      <c r="FR252" s="232"/>
      <c r="FS252" s="232"/>
      <c r="FT252" s="232"/>
      <c r="FU252" s="232"/>
      <c r="FV252" s="232"/>
      <c r="FW252" s="232"/>
      <c r="FX252" s="232"/>
      <c r="FY252" s="232"/>
      <c r="FZ252" s="232"/>
      <c r="GA252" s="232"/>
      <c r="GB252" s="232"/>
      <c r="GC252" s="232"/>
      <c r="GD252" s="232"/>
      <c r="GE252" s="232"/>
      <c r="GF252" s="232"/>
      <c r="GG252" s="232"/>
      <c r="GH252" s="232"/>
      <c r="GI252" s="232"/>
      <c r="GJ252" s="232"/>
      <c r="GK252" s="232"/>
      <c r="GL252" s="232"/>
      <c r="GM252" s="232"/>
      <c r="GN252" s="232"/>
      <c r="GO252" s="232"/>
      <c r="GP252" s="232"/>
      <c r="GQ252" s="232"/>
      <c r="GR252" s="232"/>
      <c r="GS252" s="232"/>
      <c r="GT252" s="232"/>
      <c r="GU252" s="232"/>
      <c r="GV252" s="232"/>
      <c r="GW252" s="232"/>
      <c r="GX252" s="232"/>
      <c r="GY252" s="232"/>
      <c r="GZ252" s="232"/>
      <c r="HA252" s="232"/>
      <c r="HB252" s="232"/>
      <c r="HC252" s="232"/>
      <c r="HD252" s="232"/>
      <c r="HE252" s="232"/>
      <c r="HF252" s="232"/>
      <c r="HG252" s="232"/>
      <c r="HH252" s="232"/>
      <c r="HI252" s="232"/>
      <c r="HJ252" s="232"/>
      <c r="HK252" s="232"/>
      <c r="HL252" s="232"/>
      <c r="HM252" s="232"/>
      <c r="HN252" s="232"/>
      <c r="HO252" s="232"/>
      <c r="HP252" s="232"/>
      <c r="HQ252" s="232"/>
      <c r="HR252" s="232"/>
      <c r="HS252" s="232"/>
      <c r="HT252" s="232"/>
      <c r="HU252" s="232"/>
      <c r="HV252" s="232"/>
      <c r="HW252" s="232"/>
      <c r="HX252" s="232"/>
      <c r="HY252" s="232"/>
      <c r="HZ252" s="232"/>
      <c r="IA252" s="232"/>
      <c r="IB252" s="232"/>
      <c r="IC252" s="232"/>
      <c r="ID252" s="232"/>
      <c r="IE252" s="232"/>
      <c r="IF252" s="232"/>
      <c r="IG252" s="232"/>
      <c r="IH252" s="232"/>
      <c r="II252" s="232"/>
      <c r="IJ252" s="232"/>
      <c r="IK252" s="232"/>
      <c r="IL252" s="232"/>
      <c r="IM252" s="232"/>
      <c r="IN252" s="232"/>
      <c r="IO252" s="232"/>
      <c r="IP252" s="232"/>
      <c r="IQ252" s="232"/>
      <c r="IR252" s="232"/>
      <c r="IS252" s="232"/>
      <c r="IT252" s="232"/>
      <c r="IU252" s="232"/>
      <c r="IV252" s="232"/>
      <c r="IW252" s="232"/>
    </row>
    <row r="253" spans="1:257" s="313" customFormat="1" ht="34.5">
      <c r="A253" s="575">
        <v>5112</v>
      </c>
      <c r="B253" s="339" t="s">
        <v>480</v>
      </c>
      <c r="C253" s="308"/>
      <c r="D253" s="308"/>
      <c r="E253" s="353"/>
      <c r="F253" s="360"/>
      <c r="G253" s="555">
        <f>SUM(G254:G258)</f>
        <v>90560</v>
      </c>
      <c r="H253" s="502"/>
      <c r="I253" s="312"/>
    </row>
    <row r="254" spans="1:257" ht="42" customHeight="1">
      <c r="A254" s="558" t="s">
        <v>476</v>
      </c>
      <c r="B254" s="225" t="s">
        <v>477</v>
      </c>
      <c r="C254" s="504" t="s">
        <v>346</v>
      </c>
      <c r="D254" s="221" t="s">
        <v>263</v>
      </c>
      <c r="E254" s="320">
        <v>68493200</v>
      </c>
      <c r="F254" s="322">
        <v>1</v>
      </c>
      <c r="G254" s="410">
        <f t="shared" ref="G254:G259" si="12">E254*F254/1000</f>
        <v>68493.2</v>
      </c>
      <c r="H254" s="502" t="s">
        <v>888</v>
      </c>
      <c r="I254" s="235" t="s">
        <v>7</v>
      </c>
      <c r="J254" s="407"/>
      <c r="K254" s="407"/>
    </row>
    <row r="255" spans="1:257" ht="42.75" customHeight="1">
      <c r="A255" s="558" t="s">
        <v>811</v>
      </c>
      <c r="B255" s="225" t="s">
        <v>477</v>
      </c>
      <c r="C255" s="333" t="s">
        <v>938</v>
      </c>
      <c r="D255" s="221" t="s">
        <v>263</v>
      </c>
      <c r="E255" s="320">
        <v>20000000</v>
      </c>
      <c r="F255" s="322">
        <v>1</v>
      </c>
      <c r="G255" s="410">
        <f t="shared" si="12"/>
        <v>20000</v>
      </c>
      <c r="H255" s="502" t="s">
        <v>888</v>
      </c>
      <c r="I255" s="235" t="s">
        <v>7</v>
      </c>
      <c r="J255" s="407"/>
      <c r="K255" s="407"/>
    </row>
    <row r="256" spans="1:257" ht="42" customHeight="1">
      <c r="A256" s="558" t="s">
        <v>840</v>
      </c>
      <c r="B256" s="225" t="s">
        <v>478</v>
      </c>
      <c r="C256" s="504" t="s">
        <v>346</v>
      </c>
      <c r="D256" s="221" t="s">
        <v>263</v>
      </c>
      <c r="E256" s="320">
        <v>1232827</v>
      </c>
      <c r="F256" s="322">
        <v>1</v>
      </c>
      <c r="G256" s="410">
        <f t="shared" si="12"/>
        <v>1232.827</v>
      </c>
      <c r="H256" s="502" t="s">
        <v>888</v>
      </c>
      <c r="I256" s="235" t="s">
        <v>7</v>
      </c>
      <c r="J256" s="407"/>
      <c r="K256" s="407"/>
    </row>
    <row r="257" spans="1:257" ht="41.25" customHeight="1">
      <c r="A257" s="558" t="s">
        <v>841</v>
      </c>
      <c r="B257" s="225" t="s">
        <v>478</v>
      </c>
      <c r="C257" s="504" t="s">
        <v>346</v>
      </c>
      <c r="D257" s="221" t="s">
        <v>263</v>
      </c>
      <c r="E257" s="320">
        <v>560000</v>
      </c>
      <c r="F257" s="322">
        <v>1</v>
      </c>
      <c r="G257" s="410">
        <f t="shared" si="12"/>
        <v>560</v>
      </c>
      <c r="H257" s="502" t="s">
        <v>888</v>
      </c>
      <c r="I257" s="235" t="s">
        <v>7</v>
      </c>
      <c r="J257" s="407"/>
      <c r="K257" s="407"/>
    </row>
    <row r="258" spans="1:257" ht="42" customHeight="1">
      <c r="A258" s="558" t="s">
        <v>842</v>
      </c>
      <c r="B258" s="225" t="s">
        <v>479</v>
      </c>
      <c r="C258" s="308" t="s">
        <v>151</v>
      </c>
      <c r="D258" s="221" t="s">
        <v>263</v>
      </c>
      <c r="E258" s="320">
        <v>273973</v>
      </c>
      <c r="F258" s="322">
        <v>1</v>
      </c>
      <c r="G258" s="410">
        <f t="shared" si="12"/>
        <v>273.97300000000001</v>
      </c>
      <c r="H258" s="502" t="s">
        <v>888</v>
      </c>
      <c r="I258" s="235" t="s">
        <v>7</v>
      </c>
      <c r="J258" s="407"/>
      <c r="K258" s="407"/>
    </row>
    <row r="259" spans="1:257" ht="34.5" hidden="1">
      <c r="A259" s="577" t="s">
        <v>843</v>
      </c>
      <c r="B259" s="519" t="s">
        <v>479</v>
      </c>
      <c r="C259" s="520" t="s">
        <v>151</v>
      </c>
      <c r="D259" s="521" t="s">
        <v>263</v>
      </c>
      <c r="E259" s="522">
        <v>168000</v>
      </c>
      <c r="F259" s="523">
        <v>1</v>
      </c>
      <c r="G259" s="578">
        <f t="shared" si="12"/>
        <v>168</v>
      </c>
      <c r="H259" s="502" t="s">
        <v>888</v>
      </c>
      <c r="I259" s="235" t="s">
        <v>7</v>
      </c>
      <c r="J259" s="407"/>
      <c r="K259" s="407"/>
    </row>
    <row r="260" spans="1:257" s="313" customFormat="1" ht="34.5" hidden="1">
      <c r="A260" s="575">
        <v>5121</v>
      </c>
      <c r="B260" s="339" t="s">
        <v>10</v>
      </c>
      <c r="C260" s="308"/>
      <c r="D260" s="308"/>
      <c r="E260" s="353"/>
      <c r="F260" s="360"/>
      <c r="G260" s="555">
        <f>SUM(G261:G262)</f>
        <v>38400</v>
      </c>
      <c r="H260" s="502"/>
      <c r="I260" s="312"/>
    </row>
    <row r="261" spans="1:257">
      <c r="A261" s="579" t="s">
        <v>812</v>
      </c>
      <c r="B261" s="227" t="s">
        <v>813</v>
      </c>
      <c r="C261" s="504" t="s">
        <v>152</v>
      </c>
      <c r="D261" s="223" t="s">
        <v>129</v>
      </c>
      <c r="E261" s="320">
        <v>6000000</v>
      </c>
      <c r="F261" s="361">
        <v>1</v>
      </c>
      <c r="G261" s="412">
        <f>(E261*F261)/1000</f>
        <v>6000</v>
      </c>
      <c r="H261" s="502" t="s">
        <v>889</v>
      </c>
      <c r="I261" s="334" t="s">
        <v>302</v>
      </c>
    </row>
    <row r="262" spans="1:257" ht="34.5">
      <c r="A262" s="580" t="s">
        <v>897</v>
      </c>
      <c r="B262" s="121" t="s">
        <v>898</v>
      </c>
      <c r="C262" s="504" t="s">
        <v>152</v>
      </c>
      <c r="D262" s="223" t="s">
        <v>129</v>
      </c>
      <c r="E262" s="320">
        <v>8100000</v>
      </c>
      <c r="F262" s="361">
        <v>4</v>
      </c>
      <c r="G262" s="412">
        <f>(E262*F262)/1000</f>
        <v>32400</v>
      </c>
      <c r="H262" s="502" t="s">
        <v>889</v>
      </c>
      <c r="I262" s="334" t="s">
        <v>302</v>
      </c>
    </row>
    <row r="263" spans="1:257" s="313" customFormat="1" hidden="1">
      <c r="A263" s="575">
        <v>5122</v>
      </c>
      <c r="B263" s="339" t="s">
        <v>149</v>
      </c>
      <c r="C263" s="308"/>
      <c r="D263" s="223"/>
      <c r="E263" s="353"/>
      <c r="F263" s="360"/>
      <c r="G263" s="581">
        <f>SUM(G264:G284)</f>
        <v>12308.8</v>
      </c>
      <c r="H263" s="502"/>
      <c r="I263" s="312"/>
    </row>
    <row r="264" spans="1:257" s="313" customFormat="1" ht="21" customHeight="1">
      <c r="A264" s="558" t="s">
        <v>719</v>
      </c>
      <c r="B264" s="321" t="s">
        <v>718</v>
      </c>
      <c r="C264" s="405" t="s">
        <v>152</v>
      </c>
      <c r="D264" s="221" t="s">
        <v>129</v>
      </c>
      <c r="E264" s="320">
        <v>150000</v>
      </c>
      <c r="F264" s="350">
        <v>12</v>
      </c>
      <c r="G264" s="410">
        <f>E264*F264/1000</f>
        <v>1800</v>
      </c>
      <c r="H264" s="502" t="s">
        <v>890</v>
      </c>
      <c r="I264" s="235" t="s">
        <v>7</v>
      </c>
      <c r="J264" s="407"/>
      <c r="K264" s="542"/>
    </row>
    <row r="265" spans="1:257" s="313" customFormat="1" ht="21.75" customHeight="1">
      <c r="A265" s="558" t="s">
        <v>857</v>
      </c>
      <c r="B265" s="336" t="s">
        <v>817</v>
      </c>
      <c r="C265" s="337" t="s">
        <v>152</v>
      </c>
      <c r="D265" s="337" t="s">
        <v>129</v>
      </c>
      <c r="E265" s="350">
        <v>207000</v>
      </c>
      <c r="F265" s="357">
        <v>3</v>
      </c>
      <c r="G265" s="411">
        <f>(E265*F265)/1000</f>
        <v>621</v>
      </c>
      <c r="H265" s="502" t="s">
        <v>890</v>
      </c>
      <c r="I265" s="334" t="s">
        <v>302</v>
      </c>
    </row>
    <row r="266" spans="1:257" s="85" customFormat="1" ht="62.25" customHeight="1">
      <c r="A266" s="558" t="s">
        <v>481</v>
      </c>
      <c r="B266" s="121" t="s">
        <v>814</v>
      </c>
      <c r="C266" s="405" t="s">
        <v>152</v>
      </c>
      <c r="D266" s="221" t="s">
        <v>129</v>
      </c>
      <c r="E266" s="320">
        <v>60000</v>
      </c>
      <c r="F266" s="349">
        <v>20</v>
      </c>
      <c r="G266" s="410">
        <f>E266*F266/1000</f>
        <v>1200</v>
      </c>
      <c r="H266" s="502" t="s">
        <v>890</v>
      </c>
      <c r="I266" s="235" t="s">
        <v>7</v>
      </c>
      <c r="J266" s="407"/>
      <c r="K266" s="542"/>
      <c r="L266" s="313"/>
      <c r="M266" s="313"/>
      <c r="N266" s="313"/>
      <c r="O266" s="313"/>
      <c r="P266" s="313"/>
      <c r="Q266" s="313"/>
      <c r="R266" s="313"/>
      <c r="S266" s="313"/>
      <c r="T266" s="313"/>
      <c r="U266" s="313"/>
      <c r="V266" s="313"/>
      <c r="W266" s="313"/>
      <c r="X266" s="313"/>
      <c r="Y266" s="313"/>
      <c r="Z266" s="313"/>
      <c r="AA266" s="313"/>
      <c r="AB266" s="313"/>
      <c r="AC266" s="313"/>
      <c r="AD266" s="313"/>
      <c r="AE266" s="313"/>
      <c r="AF266" s="313"/>
      <c r="AG266" s="313"/>
      <c r="AH266" s="313"/>
      <c r="AI266" s="313"/>
      <c r="AJ266" s="313"/>
      <c r="AK266" s="313"/>
      <c r="AL266" s="313"/>
      <c r="AM266" s="313"/>
      <c r="AN266" s="313"/>
      <c r="AO266" s="313"/>
      <c r="AP266" s="313"/>
      <c r="AQ266" s="313"/>
      <c r="AR266" s="313"/>
      <c r="AS266" s="313"/>
      <c r="AT266" s="313"/>
      <c r="AU266" s="313"/>
      <c r="AV266" s="313"/>
      <c r="AW266" s="313"/>
      <c r="AX266" s="313"/>
      <c r="AY266" s="313"/>
      <c r="AZ266" s="313"/>
      <c r="BA266" s="313"/>
      <c r="BB266" s="313"/>
      <c r="BC266" s="313"/>
      <c r="BD266" s="313"/>
      <c r="BE266" s="313"/>
      <c r="BF266" s="313"/>
      <c r="BG266" s="313"/>
      <c r="BH266" s="313"/>
      <c r="BI266" s="313"/>
      <c r="BJ266" s="313"/>
      <c r="BK266" s="313"/>
      <c r="BL266" s="313"/>
      <c r="BM266" s="313"/>
      <c r="BN266" s="313"/>
      <c r="BO266" s="313"/>
      <c r="BP266" s="313"/>
      <c r="BQ266" s="313"/>
      <c r="BR266" s="313"/>
      <c r="BS266" s="313"/>
      <c r="BT266" s="313"/>
      <c r="BU266" s="313"/>
      <c r="BV266" s="313"/>
      <c r="BW266" s="313"/>
      <c r="BX266" s="313"/>
      <c r="BY266" s="313"/>
      <c r="BZ266" s="313"/>
      <c r="CA266" s="313"/>
      <c r="CB266" s="313"/>
      <c r="CC266" s="313"/>
      <c r="CD266" s="313"/>
      <c r="CE266" s="313"/>
      <c r="CF266" s="313"/>
      <c r="CG266" s="313"/>
      <c r="CH266" s="313"/>
      <c r="CI266" s="313"/>
      <c r="CJ266" s="313"/>
      <c r="CK266" s="313"/>
      <c r="CL266" s="313"/>
      <c r="CM266" s="313"/>
      <c r="CN266" s="313"/>
      <c r="CO266" s="313"/>
      <c r="CP266" s="313"/>
      <c r="CQ266" s="313"/>
      <c r="CR266" s="313"/>
      <c r="CS266" s="313"/>
      <c r="CT266" s="313"/>
      <c r="CU266" s="313"/>
      <c r="CV266" s="313"/>
      <c r="CW266" s="313"/>
      <c r="CX266" s="313"/>
      <c r="CY266" s="313"/>
      <c r="CZ266" s="313"/>
      <c r="DA266" s="313"/>
      <c r="DB266" s="313"/>
      <c r="DC266" s="313"/>
      <c r="DD266" s="313"/>
      <c r="DE266" s="313"/>
      <c r="DF266" s="313"/>
      <c r="DG266" s="313"/>
      <c r="DH266" s="313"/>
      <c r="DI266" s="313"/>
      <c r="DJ266" s="313"/>
      <c r="DK266" s="313"/>
      <c r="DL266" s="313"/>
      <c r="DM266" s="313"/>
      <c r="DN266" s="313"/>
      <c r="DO266" s="313"/>
      <c r="DP266" s="313"/>
      <c r="DQ266" s="313"/>
      <c r="DR266" s="313"/>
      <c r="DS266" s="313"/>
      <c r="DT266" s="313"/>
      <c r="DU266" s="313"/>
      <c r="DV266" s="313"/>
      <c r="DW266" s="313"/>
      <c r="DX266" s="313"/>
      <c r="DY266" s="313"/>
      <c r="DZ266" s="313"/>
      <c r="EA266" s="313"/>
      <c r="EB266" s="313"/>
      <c r="EC266" s="313"/>
      <c r="ED266" s="313"/>
      <c r="EE266" s="313"/>
      <c r="EF266" s="313"/>
      <c r="EG266" s="313"/>
      <c r="EH266" s="313"/>
      <c r="EI266" s="313"/>
      <c r="EJ266" s="313"/>
      <c r="EK266" s="313"/>
      <c r="EL266" s="313"/>
      <c r="EM266" s="313"/>
      <c r="EN266" s="313"/>
      <c r="EO266" s="313"/>
      <c r="EP266" s="313"/>
      <c r="EQ266" s="313"/>
      <c r="ER266" s="313"/>
      <c r="ES266" s="313"/>
      <c r="ET266" s="313"/>
      <c r="EU266" s="313"/>
      <c r="EV266" s="313"/>
      <c r="EW266" s="313"/>
      <c r="EX266" s="313"/>
      <c r="EY266" s="313"/>
      <c r="EZ266" s="313"/>
      <c r="FA266" s="313"/>
      <c r="FB266" s="313"/>
      <c r="FC266" s="313"/>
      <c r="FD266" s="313"/>
      <c r="FE266" s="313"/>
      <c r="FF266" s="313"/>
      <c r="FG266" s="313"/>
      <c r="FH266" s="313"/>
      <c r="FI266" s="313"/>
      <c r="FJ266" s="313"/>
      <c r="FK266" s="313"/>
      <c r="FL266" s="313"/>
      <c r="FM266" s="313"/>
      <c r="FN266" s="313"/>
      <c r="FO266" s="313"/>
      <c r="FP266" s="313"/>
      <c r="FQ266" s="313"/>
      <c r="FR266" s="313"/>
      <c r="FS266" s="313"/>
      <c r="FT266" s="313"/>
      <c r="FU266" s="313"/>
      <c r="FV266" s="313"/>
      <c r="FW266" s="313"/>
      <c r="FX266" s="313"/>
      <c r="FY266" s="313"/>
      <c r="FZ266" s="313"/>
      <c r="GA266" s="313"/>
      <c r="GB266" s="313"/>
      <c r="GC266" s="313"/>
      <c r="GD266" s="313"/>
      <c r="GE266" s="313"/>
      <c r="GF266" s="313"/>
      <c r="GG266" s="313"/>
      <c r="GH266" s="313"/>
      <c r="GI266" s="313"/>
      <c r="GJ266" s="313"/>
      <c r="GK266" s="313"/>
      <c r="GL266" s="313"/>
      <c r="GM266" s="313"/>
      <c r="GN266" s="313"/>
      <c r="GO266" s="313"/>
      <c r="GP266" s="313"/>
      <c r="GQ266" s="313"/>
      <c r="GR266" s="313"/>
      <c r="GS266" s="313"/>
      <c r="GT266" s="313"/>
      <c r="GU266" s="313"/>
      <c r="GV266" s="313"/>
      <c r="GW266" s="313"/>
      <c r="GX266" s="313"/>
      <c r="GY266" s="313"/>
      <c r="GZ266" s="313"/>
      <c r="HA266" s="313"/>
      <c r="HB266" s="313"/>
      <c r="HC266" s="313"/>
      <c r="HD266" s="313"/>
      <c r="HE266" s="313"/>
      <c r="HF266" s="313"/>
      <c r="HG266" s="313"/>
      <c r="HH266" s="313"/>
      <c r="HI266" s="313"/>
      <c r="HJ266" s="313"/>
      <c r="HK266" s="313"/>
      <c r="HL266" s="313"/>
      <c r="HM266" s="313"/>
      <c r="HN266" s="313"/>
      <c r="HO266" s="313"/>
      <c r="HP266" s="313"/>
      <c r="HQ266" s="313"/>
      <c r="HR266" s="313"/>
      <c r="HS266" s="313"/>
      <c r="HT266" s="313"/>
      <c r="HU266" s="313"/>
      <c r="HV266" s="313"/>
      <c r="HW266" s="313"/>
      <c r="HX266" s="313"/>
      <c r="HY266" s="313"/>
      <c r="HZ266" s="313"/>
      <c r="IA266" s="313"/>
      <c r="IB266" s="313"/>
      <c r="IC266" s="313"/>
      <c r="ID266" s="313"/>
      <c r="IE266" s="313"/>
      <c r="IF266" s="313"/>
      <c r="IG266" s="313"/>
      <c r="IH266" s="313"/>
      <c r="II266" s="313"/>
      <c r="IJ266" s="313"/>
      <c r="IK266" s="313"/>
      <c r="IL266" s="313"/>
      <c r="IM266" s="313"/>
      <c r="IN266" s="313"/>
      <c r="IO266" s="313"/>
      <c r="IP266" s="313"/>
      <c r="IQ266" s="313"/>
      <c r="IR266" s="313"/>
      <c r="IS266" s="313"/>
      <c r="IT266" s="313"/>
      <c r="IU266" s="313"/>
      <c r="IV266" s="313"/>
      <c r="IW266" s="313"/>
    </row>
    <row r="267" spans="1:257" s="313" customFormat="1" ht="60.75" customHeight="1">
      <c r="A267" s="567" t="s">
        <v>485</v>
      </c>
      <c r="B267" s="338" t="s">
        <v>493</v>
      </c>
      <c r="C267" s="337" t="s">
        <v>152</v>
      </c>
      <c r="D267" s="337" t="s">
        <v>129</v>
      </c>
      <c r="E267" s="350">
        <v>90000</v>
      </c>
      <c r="F267" s="357">
        <v>3</v>
      </c>
      <c r="G267" s="411">
        <f>(E267*F267)/1000</f>
        <v>270</v>
      </c>
      <c r="H267" s="502" t="s">
        <v>890</v>
      </c>
      <c r="I267" s="334" t="s">
        <v>302</v>
      </c>
    </row>
    <row r="268" spans="1:257" s="313" customFormat="1" ht="36.75" customHeight="1">
      <c r="A268" s="582" t="s">
        <v>482</v>
      </c>
      <c r="B268" s="227" t="s">
        <v>484</v>
      </c>
      <c r="C268" s="405" t="s">
        <v>152</v>
      </c>
      <c r="D268" s="221" t="s">
        <v>129</v>
      </c>
      <c r="E268" s="320">
        <v>25000</v>
      </c>
      <c r="F268" s="346">
        <v>4</v>
      </c>
      <c r="G268" s="410">
        <f>E268*F268/1000</f>
        <v>100</v>
      </c>
      <c r="H268" s="502" t="s">
        <v>890</v>
      </c>
      <c r="I268" s="235" t="s">
        <v>7</v>
      </c>
      <c r="J268" s="407"/>
      <c r="K268" s="542"/>
    </row>
    <row r="269" spans="1:257" s="313" customFormat="1" ht="40.5" customHeight="1">
      <c r="A269" s="582" t="s">
        <v>858</v>
      </c>
      <c r="B269" s="227" t="s">
        <v>498</v>
      </c>
      <c r="C269" s="337" t="s">
        <v>152</v>
      </c>
      <c r="D269" s="337" t="s">
        <v>129</v>
      </c>
      <c r="E269" s="350">
        <v>21000</v>
      </c>
      <c r="F269" s="357">
        <v>3</v>
      </c>
      <c r="G269" s="411">
        <f t="shared" ref="G269:G284" si="13">(E269*F269)/1000</f>
        <v>63</v>
      </c>
      <c r="H269" s="502" t="s">
        <v>890</v>
      </c>
      <c r="I269" s="334" t="s">
        <v>302</v>
      </c>
      <c r="J269" s="232"/>
      <c r="K269" s="232"/>
      <c r="L269" s="232"/>
      <c r="M269" s="232"/>
      <c r="N269" s="232"/>
      <c r="O269" s="232"/>
      <c r="P269" s="232"/>
      <c r="Q269" s="232"/>
      <c r="R269" s="232"/>
      <c r="S269" s="232"/>
      <c r="T269" s="232"/>
      <c r="U269" s="232"/>
      <c r="V269" s="232"/>
      <c r="W269" s="232"/>
      <c r="X269" s="232"/>
      <c r="Y269" s="232"/>
      <c r="Z269" s="232"/>
      <c r="AA269" s="232"/>
      <c r="AB269" s="232"/>
      <c r="AC269" s="232"/>
      <c r="AD269" s="232"/>
      <c r="AE269" s="232"/>
      <c r="AF269" s="232"/>
      <c r="AG269" s="232"/>
      <c r="AH269" s="232"/>
      <c r="AI269" s="232"/>
      <c r="AJ269" s="232"/>
      <c r="AK269" s="232"/>
      <c r="AL269" s="232"/>
      <c r="AM269" s="232"/>
      <c r="AN269" s="232"/>
      <c r="AO269" s="232"/>
      <c r="AP269" s="232"/>
      <c r="AQ269" s="232"/>
      <c r="AR269" s="232"/>
      <c r="AS269" s="232"/>
      <c r="AT269" s="232"/>
      <c r="AU269" s="232"/>
      <c r="AV269" s="232"/>
      <c r="AW269" s="232"/>
      <c r="AX269" s="232"/>
      <c r="AY269" s="232"/>
      <c r="AZ269" s="232"/>
      <c r="BA269" s="232"/>
      <c r="BB269" s="232"/>
      <c r="BC269" s="232"/>
      <c r="BD269" s="232"/>
      <c r="BE269" s="232"/>
      <c r="BF269" s="232"/>
      <c r="BG269" s="232"/>
      <c r="BH269" s="232"/>
      <c r="BI269" s="232"/>
      <c r="BJ269" s="232"/>
      <c r="BK269" s="232"/>
      <c r="BL269" s="232"/>
      <c r="BM269" s="232"/>
      <c r="BN269" s="232"/>
      <c r="BO269" s="232"/>
      <c r="BP269" s="232"/>
      <c r="BQ269" s="232"/>
      <c r="BR269" s="232"/>
      <c r="BS269" s="232"/>
      <c r="BT269" s="232"/>
      <c r="BU269" s="232"/>
      <c r="BV269" s="232"/>
      <c r="BW269" s="232"/>
      <c r="BX269" s="232"/>
      <c r="BY269" s="232"/>
      <c r="BZ269" s="232"/>
      <c r="CA269" s="232"/>
      <c r="CB269" s="232"/>
      <c r="CC269" s="232"/>
      <c r="CD269" s="232"/>
      <c r="CE269" s="232"/>
      <c r="CF269" s="232"/>
      <c r="CG269" s="232"/>
      <c r="CH269" s="232"/>
      <c r="CI269" s="232"/>
      <c r="CJ269" s="232"/>
      <c r="CK269" s="232"/>
      <c r="CL269" s="232"/>
      <c r="CM269" s="232"/>
      <c r="CN269" s="232"/>
      <c r="CO269" s="232"/>
      <c r="CP269" s="232"/>
      <c r="CQ269" s="232"/>
      <c r="CR269" s="232"/>
      <c r="CS269" s="232"/>
      <c r="CT269" s="232"/>
      <c r="CU269" s="232"/>
      <c r="CV269" s="232"/>
      <c r="CW269" s="232"/>
      <c r="CX269" s="232"/>
      <c r="CY269" s="232"/>
      <c r="CZ269" s="232"/>
      <c r="DA269" s="232"/>
      <c r="DB269" s="232"/>
      <c r="DC269" s="232"/>
      <c r="DD269" s="232"/>
      <c r="DE269" s="232"/>
      <c r="DF269" s="232"/>
      <c r="DG269" s="232"/>
      <c r="DH269" s="232"/>
      <c r="DI269" s="232"/>
      <c r="DJ269" s="232"/>
      <c r="DK269" s="232"/>
      <c r="DL269" s="232"/>
      <c r="DM269" s="232"/>
      <c r="DN269" s="232"/>
      <c r="DO269" s="232"/>
      <c r="DP269" s="232"/>
      <c r="DQ269" s="232"/>
      <c r="DR269" s="232"/>
      <c r="DS269" s="232"/>
      <c r="DT269" s="232"/>
      <c r="DU269" s="232"/>
      <c r="DV269" s="232"/>
      <c r="DW269" s="232"/>
      <c r="DX269" s="232"/>
      <c r="DY269" s="232"/>
      <c r="DZ269" s="232"/>
      <c r="EA269" s="232"/>
      <c r="EB269" s="232"/>
      <c r="EC269" s="232"/>
      <c r="ED269" s="232"/>
      <c r="EE269" s="232"/>
      <c r="EF269" s="232"/>
      <c r="EG269" s="232"/>
      <c r="EH269" s="232"/>
      <c r="EI269" s="232"/>
      <c r="EJ269" s="232"/>
      <c r="EK269" s="232"/>
      <c r="EL269" s="232"/>
      <c r="EM269" s="232"/>
      <c r="EN269" s="232"/>
      <c r="EO269" s="232"/>
      <c r="EP269" s="232"/>
      <c r="EQ269" s="232"/>
      <c r="ER269" s="232"/>
      <c r="ES269" s="232"/>
      <c r="ET269" s="232"/>
      <c r="EU269" s="232"/>
      <c r="EV269" s="232"/>
      <c r="EW269" s="232"/>
      <c r="EX269" s="232"/>
      <c r="EY269" s="232"/>
      <c r="EZ269" s="232"/>
      <c r="FA269" s="232"/>
      <c r="FB269" s="232"/>
      <c r="FC269" s="232"/>
      <c r="FD269" s="232"/>
      <c r="FE269" s="232"/>
      <c r="FF269" s="232"/>
      <c r="FG269" s="232"/>
      <c r="FH269" s="232"/>
      <c r="FI269" s="232"/>
      <c r="FJ269" s="232"/>
      <c r="FK269" s="232"/>
      <c r="FL269" s="232"/>
      <c r="FM269" s="232"/>
      <c r="FN269" s="232"/>
      <c r="FO269" s="232"/>
      <c r="FP269" s="232"/>
      <c r="FQ269" s="232"/>
      <c r="FR269" s="232"/>
      <c r="FS269" s="232"/>
      <c r="FT269" s="232"/>
      <c r="FU269" s="232"/>
      <c r="FV269" s="232"/>
      <c r="FW269" s="232"/>
      <c r="FX269" s="232"/>
      <c r="FY269" s="232"/>
      <c r="FZ269" s="232"/>
      <c r="GA269" s="232"/>
      <c r="GB269" s="232"/>
      <c r="GC269" s="232"/>
      <c r="GD269" s="232"/>
      <c r="GE269" s="232"/>
      <c r="GF269" s="232"/>
      <c r="GG269" s="232"/>
      <c r="GH269" s="232"/>
      <c r="GI269" s="232"/>
      <c r="GJ269" s="232"/>
      <c r="GK269" s="232"/>
      <c r="GL269" s="232"/>
      <c r="GM269" s="232"/>
      <c r="GN269" s="232"/>
      <c r="GO269" s="232"/>
      <c r="GP269" s="232"/>
      <c r="GQ269" s="232"/>
      <c r="GR269" s="232"/>
      <c r="GS269" s="232"/>
      <c r="GT269" s="232"/>
      <c r="GU269" s="232"/>
      <c r="GV269" s="232"/>
      <c r="GW269" s="232"/>
      <c r="GX269" s="232"/>
      <c r="GY269" s="232"/>
      <c r="GZ269" s="232"/>
      <c r="HA269" s="232"/>
      <c r="HB269" s="232"/>
      <c r="HC269" s="232"/>
      <c r="HD269" s="232"/>
      <c r="HE269" s="232"/>
      <c r="HF269" s="232"/>
      <c r="HG269" s="232"/>
      <c r="HH269" s="232"/>
      <c r="HI269" s="232"/>
      <c r="HJ269" s="232"/>
      <c r="HK269" s="232"/>
      <c r="HL269" s="232"/>
      <c r="HM269" s="232"/>
      <c r="HN269" s="232"/>
      <c r="HO269" s="232"/>
      <c r="HP269" s="232"/>
      <c r="HQ269" s="232"/>
      <c r="HR269" s="232"/>
      <c r="HS269" s="232"/>
      <c r="HT269" s="232"/>
      <c r="HU269" s="232"/>
      <c r="HV269" s="232"/>
      <c r="HW269" s="232"/>
      <c r="HX269" s="232"/>
      <c r="HY269" s="232"/>
      <c r="HZ269" s="232"/>
      <c r="IA269" s="232"/>
      <c r="IB269" s="232"/>
      <c r="IC269" s="232"/>
      <c r="ID269" s="232"/>
      <c r="IE269" s="232"/>
      <c r="IF269" s="232"/>
      <c r="IG269" s="232"/>
      <c r="IH269" s="232"/>
      <c r="II269" s="232"/>
      <c r="IJ269" s="232"/>
      <c r="IK269" s="232"/>
      <c r="IL269" s="232"/>
      <c r="IM269" s="232"/>
      <c r="IN269" s="232"/>
      <c r="IO269" s="232"/>
      <c r="IP269" s="232"/>
      <c r="IQ269" s="232"/>
      <c r="IR269" s="232"/>
      <c r="IS269" s="232"/>
      <c r="IT269" s="232"/>
      <c r="IU269" s="232"/>
      <c r="IV269" s="232"/>
      <c r="IW269" s="232"/>
    </row>
    <row r="270" spans="1:257" s="313" customFormat="1" ht="21.75" customHeight="1">
      <c r="A270" s="567" t="s">
        <v>486</v>
      </c>
      <c r="B270" s="336" t="s">
        <v>494</v>
      </c>
      <c r="C270" s="337" t="s">
        <v>152</v>
      </c>
      <c r="D270" s="337" t="s">
        <v>129</v>
      </c>
      <c r="E270" s="350">
        <v>19500</v>
      </c>
      <c r="F270" s="357">
        <v>50</v>
      </c>
      <c r="G270" s="411">
        <f t="shared" si="13"/>
        <v>975</v>
      </c>
      <c r="H270" s="502" t="s">
        <v>890</v>
      </c>
      <c r="I270" s="334" t="s">
        <v>302</v>
      </c>
    </row>
    <row r="271" spans="1:257" s="313" customFormat="1" ht="42.75" customHeight="1">
      <c r="A271" s="567" t="s">
        <v>487</v>
      </c>
      <c r="B271" s="338" t="s">
        <v>495</v>
      </c>
      <c r="C271" s="337" t="s">
        <v>152</v>
      </c>
      <c r="D271" s="337" t="s">
        <v>129</v>
      </c>
      <c r="E271" s="350">
        <v>17000</v>
      </c>
      <c r="F271" s="357">
        <v>50</v>
      </c>
      <c r="G271" s="411">
        <f t="shared" si="13"/>
        <v>850</v>
      </c>
      <c r="H271" s="502" t="s">
        <v>890</v>
      </c>
      <c r="I271" s="334" t="s">
        <v>302</v>
      </c>
    </row>
    <row r="272" spans="1:257" s="313" customFormat="1">
      <c r="A272" s="567" t="s">
        <v>859</v>
      </c>
      <c r="B272" s="336" t="s">
        <v>818</v>
      </c>
      <c r="C272" s="337" t="s">
        <v>152</v>
      </c>
      <c r="D272" s="337" t="s">
        <v>129</v>
      </c>
      <c r="E272" s="350">
        <v>125000</v>
      </c>
      <c r="F272" s="357">
        <v>2</v>
      </c>
      <c r="G272" s="411">
        <f t="shared" si="13"/>
        <v>250</v>
      </c>
      <c r="H272" s="502" t="s">
        <v>890</v>
      </c>
      <c r="I272" s="334" t="s">
        <v>302</v>
      </c>
    </row>
    <row r="273" spans="1:257" s="313" customFormat="1">
      <c r="A273" s="567" t="s">
        <v>483</v>
      </c>
      <c r="B273" s="336" t="s">
        <v>818</v>
      </c>
      <c r="C273" s="337" t="s">
        <v>152</v>
      </c>
      <c r="D273" s="337" t="s">
        <v>129</v>
      </c>
      <c r="E273" s="350">
        <v>220000</v>
      </c>
      <c r="F273" s="357">
        <v>1</v>
      </c>
      <c r="G273" s="411">
        <f t="shared" si="13"/>
        <v>220</v>
      </c>
      <c r="H273" s="502" t="s">
        <v>890</v>
      </c>
      <c r="I273" s="334" t="s">
        <v>302</v>
      </c>
    </row>
    <row r="274" spans="1:257">
      <c r="A274" s="567" t="s">
        <v>816</v>
      </c>
      <c r="B274" s="336" t="s">
        <v>820</v>
      </c>
      <c r="C274" s="337" t="s">
        <v>152</v>
      </c>
      <c r="D274" s="337" t="s">
        <v>129</v>
      </c>
      <c r="E274" s="350">
        <v>10000</v>
      </c>
      <c r="F274" s="357">
        <v>30</v>
      </c>
      <c r="G274" s="411">
        <f t="shared" si="13"/>
        <v>300</v>
      </c>
      <c r="H274" s="502" t="s">
        <v>890</v>
      </c>
      <c r="I274" s="334" t="s">
        <v>302</v>
      </c>
    </row>
    <row r="275" spans="1:257">
      <c r="A275" s="567" t="s">
        <v>815</v>
      </c>
      <c r="B275" s="336" t="s">
        <v>819</v>
      </c>
      <c r="C275" s="337" t="s">
        <v>152</v>
      </c>
      <c r="D275" s="337" t="s">
        <v>129</v>
      </c>
      <c r="E275" s="350">
        <v>10500</v>
      </c>
      <c r="F275" s="357">
        <v>10</v>
      </c>
      <c r="G275" s="411">
        <f t="shared" si="13"/>
        <v>105</v>
      </c>
      <c r="H275" s="502" t="s">
        <v>890</v>
      </c>
      <c r="I275" s="334" t="s">
        <v>302</v>
      </c>
    </row>
    <row r="276" spans="1:257">
      <c r="A276" s="567" t="s">
        <v>488</v>
      </c>
      <c r="B276" s="338" t="s">
        <v>496</v>
      </c>
      <c r="C276" s="337" t="s">
        <v>152</v>
      </c>
      <c r="D276" s="337" t="s">
        <v>129</v>
      </c>
      <c r="E276" s="350">
        <v>45000</v>
      </c>
      <c r="F276" s="357">
        <v>10</v>
      </c>
      <c r="G276" s="411">
        <f t="shared" si="13"/>
        <v>450</v>
      </c>
      <c r="H276" s="502" t="s">
        <v>890</v>
      </c>
      <c r="I276" s="334" t="s">
        <v>302</v>
      </c>
      <c r="J276" s="313"/>
      <c r="K276" s="313"/>
      <c r="L276" s="313"/>
      <c r="M276" s="313"/>
      <c r="N276" s="313"/>
      <c r="O276" s="313"/>
      <c r="P276" s="313"/>
      <c r="Q276" s="313"/>
      <c r="R276" s="313"/>
      <c r="S276" s="313"/>
      <c r="T276" s="313"/>
      <c r="U276" s="313"/>
      <c r="V276" s="313"/>
      <c r="W276" s="313"/>
      <c r="X276" s="313"/>
      <c r="Y276" s="313"/>
      <c r="Z276" s="313"/>
      <c r="AA276" s="313"/>
      <c r="AB276" s="313"/>
      <c r="AC276" s="313"/>
      <c r="AD276" s="313"/>
      <c r="AE276" s="313"/>
      <c r="AF276" s="313"/>
      <c r="AG276" s="313"/>
      <c r="AH276" s="313"/>
      <c r="AI276" s="313"/>
      <c r="AJ276" s="313"/>
      <c r="AK276" s="313"/>
      <c r="AL276" s="313"/>
      <c r="AM276" s="313"/>
      <c r="AN276" s="313"/>
      <c r="AO276" s="313"/>
      <c r="AP276" s="313"/>
      <c r="AQ276" s="313"/>
      <c r="AR276" s="313"/>
      <c r="AS276" s="313"/>
      <c r="AT276" s="313"/>
      <c r="AU276" s="313"/>
      <c r="AV276" s="313"/>
      <c r="AW276" s="313"/>
      <c r="AX276" s="313"/>
      <c r="AY276" s="313"/>
      <c r="AZ276" s="313"/>
      <c r="BA276" s="313"/>
      <c r="BB276" s="313"/>
      <c r="BC276" s="313"/>
      <c r="BD276" s="313"/>
      <c r="BE276" s="313"/>
      <c r="BF276" s="313"/>
      <c r="BG276" s="313"/>
      <c r="BH276" s="313"/>
      <c r="BI276" s="313"/>
      <c r="BJ276" s="313"/>
      <c r="BK276" s="313"/>
      <c r="BL276" s="313"/>
      <c r="BM276" s="313"/>
      <c r="BN276" s="313"/>
      <c r="BO276" s="313"/>
      <c r="BP276" s="313"/>
      <c r="BQ276" s="313"/>
      <c r="BR276" s="313"/>
      <c r="BS276" s="313"/>
      <c r="BT276" s="313"/>
      <c r="BU276" s="313"/>
      <c r="BV276" s="313"/>
      <c r="BW276" s="313"/>
      <c r="BX276" s="313"/>
      <c r="BY276" s="313"/>
      <c r="BZ276" s="313"/>
      <c r="CA276" s="313"/>
      <c r="CB276" s="313"/>
      <c r="CC276" s="313"/>
      <c r="CD276" s="313"/>
      <c r="CE276" s="313"/>
      <c r="CF276" s="313"/>
      <c r="CG276" s="313"/>
      <c r="CH276" s="313"/>
      <c r="CI276" s="313"/>
      <c r="CJ276" s="313"/>
      <c r="CK276" s="313"/>
      <c r="CL276" s="313"/>
      <c r="CM276" s="313"/>
      <c r="CN276" s="313"/>
      <c r="CO276" s="313"/>
      <c r="CP276" s="313"/>
      <c r="CQ276" s="313"/>
      <c r="CR276" s="313"/>
      <c r="CS276" s="313"/>
      <c r="CT276" s="313"/>
      <c r="CU276" s="313"/>
      <c r="CV276" s="313"/>
      <c r="CW276" s="313"/>
      <c r="CX276" s="313"/>
      <c r="CY276" s="313"/>
      <c r="CZ276" s="313"/>
      <c r="DA276" s="313"/>
      <c r="DB276" s="313"/>
      <c r="DC276" s="313"/>
      <c r="DD276" s="313"/>
      <c r="DE276" s="313"/>
      <c r="DF276" s="313"/>
      <c r="DG276" s="313"/>
      <c r="DH276" s="313"/>
      <c r="DI276" s="313"/>
      <c r="DJ276" s="313"/>
      <c r="DK276" s="313"/>
      <c r="DL276" s="313"/>
      <c r="DM276" s="313"/>
      <c r="DN276" s="313"/>
      <c r="DO276" s="313"/>
      <c r="DP276" s="313"/>
      <c r="DQ276" s="313"/>
      <c r="DR276" s="313"/>
      <c r="DS276" s="313"/>
      <c r="DT276" s="313"/>
      <c r="DU276" s="313"/>
      <c r="DV276" s="313"/>
      <c r="DW276" s="313"/>
      <c r="DX276" s="313"/>
      <c r="DY276" s="313"/>
      <c r="DZ276" s="313"/>
      <c r="EA276" s="313"/>
      <c r="EB276" s="313"/>
      <c r="EC276" s="313"/>
      <c r="ED276" s="313"/>
      <c r="EE276" s="313"/>
      <c r="EF276" s="313"/>
      <c r="EG276" s="313"/>
      <c r="EH276" s="313"/>
      <c r="EI276" s="313"/>
      <c r="EJ276" s="313"/>
      <c r="EK276" s="313"/>
      <c r="EL276" s="313"/>
      <c r="EM276" s="313"/>
      <c r="EN276" s="313"/>
      <c r="EO276" s="313"/>
      <c r="EP276" s="313"/>
      <c r="EQ276" s="313"/>
      <c r="ER276" s="313"/>
      <c r="ES276" s="313"/>
      <c r="ET276" s="313"/>
      <c r="EU276" s="313"/>
      <c r="EV276" s="313"/>
      <c r="EW276" s="313"/>
      <c r="EX276" s="313"/>
      <c r="EY276" s="313"/>
      <c r="EZ276" s="313"/>
      <c r="FA276" s="313"/>
      <c r="FB276" s="313"/>
      <c r="FC276" s="313"/>
      <c r="FD276" s="313"/>
      <c r="FE276" s="313"/>
      <c r="FF276" s="313"/>
      <c r="FG276" s="313"/>
      <c r="FH276" s="313"/>
      <c r="FI276" s="313"/>
      <c r="FJ276" s="313"/>
      <c r="FK276" s="313"/>
      <c r="FL276" s="313"/>
      <c r="FM276" s="313"/>
      <c r="FN276" s="313"/>
      <c r="FO276" s="313"/>
      <c r="FP276" s="313"/>
      <c r="FQ276" s="313"/>
      <c r="FR276" s="313"/>
      <c r="FS276" s="313"/>
      <c r="FT276" s="313"/>
      <c r="FU276" s="313"/>
      <c r="FV276" s="313"/>
      <c r="FW276" s="313"/>
      <c r="FX276" s="313"/>
      <c r="FY276" s="313"/>
      <c r="FZ276" s="313"/>
      <c r="GA276" s="313"/>
      <c r="GB276" s="313"/>
      <c r="GC276" s="313"/>
      <c r="GD276" s="313"/>
      <c r="GE276" s="313"/>
      <c r="GF276" s="313"/>
      <c r="GG276" s="313"/>
      <c r="GH276" s="313"/>
      <c r="GI276" s="313"/>
      <c r="GJ276" s="313"/>
      <c r="GK276" s="313"/>
      <c r="GL276" s="313"/>
      <c r="GM276" s="313"/>
      <c r="GN276" s="313"/>
      <c r="GO276" s="313"/>
      <c r="GP276" s="313"/>
      <c r="GQ276" s="313"/>
      <c r="GR276" s="313"/>
      <c r="GS276" s="313"/>
      <c r="GT276" s="313"/>
      <c r="GU276" s="313"/>
      <c r="GV276" s="313"/>
      <c r="GW276" s="313"/>
      <c r="GX276" s="313"/>
      <c r="GY276" s="313"/>
      <c r="GZ276" s="313"/>
      <c r="HA276" s="313"/>
      <c r="HB276" s="313"/>
      <c r="HC276" s="313"/>
      <c r="HD276" s="313"/>
      <c r="HE276" s="313"/>
      <c r="HF276" s="313"/>
      <c r="HG276" s="313"/>
      <c r="HH276" s="313"/>
      <c r="HI276" s="313"/>
      <c r="HJ276" s="313"/>
      <c r="HK276" s="313"/>
      <c r="HL276" s="313"/>
      <c r="HM276" s="313"/>
      <c r="HN276" s="313"/>
      <c r="HO276" s="313"/>
      <c r="HP276" s="313"/>
      <c r="HQ276" s="313"/>
      <c r="HR276" s="313"/>
      <c r="HS276" s="313"/>
      <c r="HT276" s="313"/>
      <c r="HU276" s="313"/>
      <c r="HV276" s="313"/>
      <c r="HW276" s="313"/>
      <c r="HX276" s="313"/>
      <c r="HY276" s="313"/>
      <c r="HZ276" s="313"/>
      <c r="IA276" s="313"/>
      <c r="IB276" s="313"/>
      <c r="IC276" s="313"/>
      <c r="ID276" s="313"/>
      <c r="IE276" s="313"/>
      <c r="IF276" s="313"/>
      <c r="IG276" s="313"/>
      <c r="IH276" s="313"/>
      <c r="II276" s="313"/>
      <c r="IJ276" s="313"/>
      <c r="IK276" s="313"/>
      <c r="IL276" s="313"/>
      <c r="IM276" s="313"/>
      <c r="IN276" s="313"/>
      <c r="IO276" s="313"/>
      <c r="IP276" s="313"/>
      <c r="IQ276" s="313"/>
      <c r="IR276" s="313"/>
      <c r="IS276" s="313"/>
      <c r="IT276" s="313"/>
      <c r="IU276" s="313"/>
      <c r="IV276" s="313"/>
      <c r="IW276" s="313"/>
    </row>
    <row r="277" spans="1:257">
      <c r="A277" s="567" t="s">
        <v>489</v>
      </c>
      <c r="B277" s="338" t="s">
        <v>496</v>
      </c>
      <c r="C277" s="337" t="s">
        <v>152</v>
      </c>
      <c r="D277" s="337" t="s">
        <v>129</v>
      </c>
      <c r="E277" s="350">
        <v>35000</v>
      </c>
      <c r="F277" s="357">
        <v>10</v>
      </c>
      <c r="G277" s="411">
        <f t="shared" si="13"/>
        <v>350</v>
      </c>
      <c r="H277" s="502" t="s">
        <v>890</v>
      </c>
      <c r="I277" s="334" t="s">
        <v>302</v>
      </c>
    </row>
    <row r="278" spans="1:257">
      <c r="A278" s="567" t="s">
        <v>490</v>
      </c>
      <c r="B278" s="338" t="s">
        <v>497</v>
      </c>
      <c r="C278" s="337" t="s">
        <v>152</v>
      </c>
      <c r="D278" s="337" t="s">
        <v>129</v>
      </c>
      <c r="E278" s="350">
        <v>28000</v>
      </c>
      <c r="F278" s="357">
        <v>8</v>
      </c>
      <c r="G278" s="411">
        <f t="shared" si="13"/>
        <v>224</v>
      </c>
      <c r="H278" s="502" t="s">
        <v>890</v>
      </c>
      <c r="I278" s="334" t="s">
        <v>302</v>
      </c>
    </row>
    <row r="279" spans="1:257">
      <c r="A279" s="567" t="s">
        <v>491</v>
      </c>
      <c r="B279" s="338" t="s">
        <v>497</v>
      </c>
      <c r="C279" s="337" t="s">
        <v>152</v>
      </c>
      <c r="D279" s="337" t="s">
        <v>129</v>
      </c>
      <c r="E279" s="350">
        <v>148000</v>
      </c>
      <c r="F279" s="357">
        <v>4</v>
      </c>
      <c r="G279" s="411">
        <f t="shared" si="13"/>
        <v>592</v>
      </c>
      <c r="H279" s="502" t="s">
        <v>890</v>
      </c>
      <c r="I279" s="334" t="s">
        <v>302</v>
      </c>
    </row>
    <row r="280" spans="1:257">
      <c r="A280" s="580" t="s">
        <v>903</v>
      </c>
      <c r="B280" s="550" t="s">
        <v>907</v>
      </c>
      <c r="C280" s="337" t="s">
        <v>152</v>
      </c>
      <c r="D280" s="337" t="s">
        <v>129</v>
      </c>
      <c r="E280" s="350">
        <v>255000</v>
      </c>
      <c r="F280" s="357">
        <v>3</v>
      </c>
      <c r="G280" s="411">
        <f t="shared" si="13"/>
        <v>765</v>
      </c>
      <c r="H280" s="502" t="s">
        <v>890</v>
      </c>
      <c r="I280" s="334" t="s">
        <v>302</v>
      </c>
    </row>
    <row r="281" spans="1:257" ht="21" customHeight="1">
      <c r="A281" s="580" t="s">
        <v>908</v>
      </c>
      <c r="B281" s="550" t="s">
        <v>905</v>
      </c>
      <c r="C281" s="337" t="s">
        <v>152</v>
      </c>
      <c r="D281" s="337" t="s">
        <v>129</v>
      </c>
      <c r="E281" s="350">
        <v>650000</v>
      </c>
      <c r="F281" s="357">
        <v>1</v>
      </c>
      <c r="G281" s="411">
        <f t="shared" si="13"/>
        <v>650</v>
      </c>
      <c r="H281" s="502" t="s">
        <v>890</v>
      </c>
      <c r="I281" s="334" t="s">
        <v>302</v>
      </c>
    </row>
    <row r="282" spans="1:257" ht="55.5" customHeight="1">
      <c r="A282" s="592" t="s">
        <v>904</v>
      </c>
      <c r="B282" s="550" t="s">
        <v>902</v>
      </c>
      <c r="C282" s="337" t="s">
        <v>152</v>
      </c>
      <c r="D282" s="337" t="s">
        <v>129</v>
      </c>
      <c r="E282" s="350">
        <v>343800</v>
      </c>
      <c r="F282" s="357">
        <v>1</v>
      </c>
      <c r="G282" s="411">
        <f t="shared" si="13"/>
        <v>343.8</v>
      </c>
      <c r="H282" s="502" t="s">
        <v>890</v>
      </c>
      <c r="I282" s="334" t="s">
        <v>302</v>
      </c>
    </row>
    <row r="283" spans="1:257" ht="37.5" customHeight="1">
      <c r="A283" s="572" t="s">
        <v>911</v>
      </c>
      <c r="B283" s="543" t="s">
        <v>910</v>
      </c>
      <c r="C283" s="337" t="s">
        <v>152</v>
      </c>
      <c r="D283" s="337" t="s">
        <v>129</v>
      </c>
      <c r="E283" s="350">
        <v>197500</v>
      </c>
      <c r="F283" s="357">
        <v>8</v>
      </c>
      <c r="G283" s="411">
        <f t="shared" si="13"/>
        <v>1580</v>
      </c>
      <c r="H283" s="502" t="s">
        <v>890</v>
      </c>
      <c r="I283" s="334" t="s">
        <v>302</v>
      </c>
    </row>
    <row r="284" spans="1:257">
      <c r="A284" s="579" t="s">
        <v>492</v>
      </c>
      <c r="B284" s="229" t="s">
        <v>906</v>
      </c>
      <c r="C284" s="337" t="s">
        <v>152</v>
      </c>
      <c r="D284" s="84" t="s">
        <v>129</v>
      </c>
      <c r="E284" s="347">
        <v>200000</v>
      </c>
      <c r="F284" s="357">
        <v>3</v>
      </c>
      <c r="G284" s="412">
        <f t="shared" si="13"/>
        <v>600</v>
      </c>
      <c r="H284" s="502" t="s">
        <v>890</v>
      </c>
      <c r="I284" s="334" t="s">
        <v>302</v>
      </c>
    </row>
    <row r="285" spans="1:257">
      <c r="A285" s="575"/>
      <c r="B285" s="339" t="s">
        <v>821</v>
      </c>
      <c r="C285" s="308"/>
      <c r="D285" s="308"/>
      <c r="E285" s="353"/>
      <c r="F285" s="360"/>
      <c r="G285" s="555">
        <f>G286</f>
        <v>7308</v>
      </c>
      <c r="H285" s="502"/>
    </row>
    <row r="286" spans="1:257" ht="18" thickBot="1">
      <c r="A286" s="583" t="s">
        <v>933</v>
      </c>
      <c r="B286" s="584" t="s">
        <v>822</v>
      </c>
      <c r="C286" s="585" t="s">
        <v>151</v>
      </c>
      <c r="D286" s="585" t="s">
        <v>129</v>
      </c>
      <c r="E286" s="586">
        <f>854000+364000</f>
        <v>1218000</v>
      </c>
      <c r="F286" s="587">
        <v>6</v>
      </c>
      <c r="G286" s="588">
        <f>E286*F286/1000</f>
        <v>7308</v>
      </c>
      <c r="H286" s="502" t="s">
        <v>891</v>
      </c>
      <c r="I286" s="235" t="s">
        <v>7</v>
      </c>
    </row>
  </sheetData>
  <autoFilter ref="A14:I286"/>
  <sortState ref="A16:IW19">
    <sortCondition ref="A15"/>
  </sortState>
  <mergeCells count="11">
    <mergeCell ref="E1:G1"/>
    <mergeCell ref="A6:G6"/>
    <mergeCell ref="A8:A9"/>
    <mergeCell ref="A12:F12"/>
    <mergeCell ref="A13:F13"/>
    <mergeCell ref="F8:G8"/>
    <mergeCell ref="E8:E9"/>
    <mergeCell ref="B8:B9"/>
    <mergeCell ref="C8:C9"/>
    <mergeCell ref="D8:D9"/>
    <mergeCell ref="A11:F11"/>
  </mergeCells>
  <phoneticPr fontId="58" type="noConversion"/>
  <printOptions horizontalCentered="1"/>
  <pageMargins left="0.15" right="0.15748031496063" top="0.21" bottom="0.157" header="0.15748031496063" footer="0.196850393700787"/>
  <pageSetup firstPageNumber="11" orientation="portrait" useFirstPageNumber="1" horizontalDpi="1200" verticalDpi="1200" r:id="rId1"/>
  <headerFooter alignWithMargins="0"/>
  <legacyDrawing r:id="rId2"/>
</worksheet>
</file>

<file path=xl/worksheets/sheet12.xml><?xml version="1.0" encoding="utf-8"?>
<worksheet xmlns="http://schemas.openxmlformats.org/spreadsheetml/2006/main" xmlns:r="http://schemas.openxmlformats.org/officeDocument/2006/relationships">
  <dimension ref="A1:L81"/>
  <sheetViews>
    <sheetView view="pageBreakPreview" zoomScale="60" zoomScaleNormal="85" workbookViewId="0">
      <selection sqref="A1:J82"/>
    </sheetView>
  </sheetViews>
  <sheetFormatPr defaultColWidth="9.140625" defaultRowHeight="17.25"/>
  <cols>
    <col min="1" max="1" width="24" style="516" customWidth="1"/>
    <col min="2" max="2" width="23.42578125" style="516" customWidth="1"/>
    <col min="3" max="3" width="11.42578125" style="516" hidden="1" customWidth="1"/>
    <col min="4" max="4" width="15.42578125" style="516" customWidth="1"/>
    <col min="5" max="5" width="13.5703125" style="516" customWidth="1"/>
    <col min="6" max="6" width="14.28515625" style="516" customWidth="1"/>
    <col min="7" max="7" width="13.42578125" style="516" hidden="1" customWidth="1"/>
    <col min="8" max="8" width="17.140625" style="516" customWidth="1"/>
    <col min="9" max="9" width="16.28515625" style="516" customWidth="1"/>
    <col min="10" max="10" width="15.7109375" style="516" customWidth="1"/>
    <col min="11" max="11" width="9.140625" style="516"/>
    <col min="12" max="12" width="12.42578125" style="516" bestFit="1" customWidth="1"/>
    <col min="13" max="16384" width="9.140625" style="516"/>
  </cols>
  <sheetData>
    <row r="1" spans="1:10">
      <c r="H1" s="690" t="s">
        <v>257</v>
      </c>
      <c r="I1" s="690"/>
      <c r="J1" s="690"/>
    </row>
    <row r="2" spans="1:10" ht="47.25" customHeight="1">
      <c r="G2" s="272"/>
      <c r="H2" s="690" t="s">
        <v>830</v>
      </c>
      <c r="I2" s="690"/>
      <c r="J2" s="690"/>
    </row>
    <row r="3" spans="1:10" ht="24" customHeight="1">
      <c r="G3" s="272"/>
      <c r="H3" s="517"/>
      <c r="I3" s="690" t="s">
        <v>115</v>
      </c>
      <c r="J3" s="690"/>
    </row>
    <row r="4" spans="1:10" ht="50.25" customHeight="1">
      <c r="A4" s="691" t="s">
        <v>931</v>
      </c>
      <c r="B4" s="691"/>
      <c r="C4" s="691"/>
      <c r="D4" s="691"/>
      <c r="E4" s="691"/>
      <c r="F4" s="691"/>
      <c r="G4" s="691"/>
      <c r="H4" s="691"/>
      <c r="I4" s="691"/>
      <c r="J4" s="691"/>
    </row>
    <row r="5" spans="1:10" ht="15" customHeight="1"/>
    <row r="6" spans="1:10" ht="24.75" customHeight="1">
      <c r="A6" s="692" t="s">
        <v>643</v>
      </c>
      <c r="B6" s="692"/>
      <c r="C6" s="692"/>
      <c r="D6" s="692"/>
      <c r="E6" s="692"/>
      <c r="F6" s="692"/>
      <c r="G6" s="692"/>
      <c r="H6" s="692"/>
      <c r="I6" s="692"/>
      <c r="J6" s="692"/>
    </row>
    <row r="7" spans="1:10" ht="12.75" customHeight="1"/>
    <row r="8" spans="1:10" ht="60" customHeight="1">
      <c r="A8" s="693" t="s">
        <v>873</v>
      </c>
      <c r="B8" s="693"/>
      <c r="C8" s="693"/>
      <c r="D8" s="693"/>
      <c r="E8" s="693"/>
      <c r="F8" s="693"/>
      <c r="G8" s="693"/>
      <c r="H8" s="693"/>
      <c r="I8" s="693"/>
      <c r="J8" s="693"/>
    </row>
    <row r="9" spans="1:10" ht="12.75" customHeight="1" thickBot="1"/>
    <row r="10" spans="1:10" ht="18" hidden="1" thickBot="1">
      <c r="A10" s="692" t="s">
        <v>644</v>
      </c>
      <c r="B10" s="692"/>
      <c r="C10" s="692"/>
      <c r="D10" s="692"/>
      <c r="E10" s="692"/>
      <c r="F10" s="692"/>
      <c r="G10" s="692"/>
      <c r="H10" s="692"/>
      <c r="I10" s="692"/>
      <c r="J10" s="692"/>
    </row>
    <row r="11" spans="1:10" ht="7.5" hidden="1" customHeight="1"/>
    <row r="12" spans="1:10" ht="21" hidden="1" customHeight="1">
      <c r="A12" s="680" t="s">
        <v>645</v>
      </c>
      <c r="B12" s="680"/>
      <c r="C12" s="680" t="s">
        <v>646</v>
      </c>
      <c r="D12" s="680"/>
      <c r="E12" s="680"/>
      <c r="F12" s="680"/>
      <c r="G12" s="680"/>
      <c r="H12" s="680"/>
      <c r="I12" s="680"/>
      <c r="J12" s="680"/>
    </row>
    <row r="13" spans="1:10" ht="11.25" hidden="1" customHeight="1">
      <c r="A13" s="680"/>
      <c r="B13" s="680"/>
      <c r="C13" s="680" t="s">
        <v>647</v>
      </c>
      <c r="D13" s="680"/>
      <c r="E13" s="680"/>
      <c r="F13" s="680"/>
      <c r="G13" s="680" t="s">
        <v>648</v>
      </c>
      <c r="H13" s="680"/>
      <c r="I13" s="680"/>
      <c r="J13" s="680"/>
    </row>
    <row r="14" spans="1:10" s="518" customFormat="1" ht="21.75" hidden="1" customHeight="1">
      <c r="A14" s="680"/>
      <c r="B14" s="680"/>
      <c r="C14" s="511" t="s">
        <v>91</v>
      </c>
      <c r="D14" s="511" t="s">
        <v>92</v>
      </c>
      <c r="E14" s="511" t="s">
        <v>93</v>
      </c>
      <c r="F14" s="511" t="s">
        <v>649</v>
      </c>
      <c r="G14" s="511" t="s">
        <v>91</v>
      </c>
      <c r="H14" s="511" t="s">
        <v>92</v>
      </c>
      <c r="I14" s="511" t="s">
        <v>93</v>
      </c>
      <c r="J14" s="511" t="s">
        <v>649</v>
      </c>
    </row>
    <row r="15" spans="1:10" ht="75" hidden="1" customHeight="1">
      <c r="A15" s="513" t="s">
        <v>650</v>
      </c>
      <c r="B15" s="511" t="s">
        <v>651</v>
      </c>
      <c r="C15" s="513"/>
      <c r="D15" s="513"/>
      <c r="E15" s="513"/>
      <c r="F15" s="513"/>
      <c r="G15" s="513"/>
      <c r="H15" s="513"/>
      <c r="I15" s="513"/>
      <c r="J15" s="513"/>
    </row>
    <row r="16" spans="1:10" ht="23.25" hidden="1" customHeight="1">
      <c r="A16" s="273" t="s">
        <v>652</v>
      </c>
      <c r="B16" s="273" t="s">
        <v>653</v>
      </c>
      <c r="C16" s="273"/>
      <c r="D16" s="273"/>
      <c r="E16" s="273"/>
      <c r="F16" s="273"/>
      <c r="G16" s="274">
        <v>460</v>
      </c>
      <c r="H16" s="274">
        <v>925</v>
      </c>
      <c r="I16" s="274">
        <v>1060</v>
      </c>
      <c r="J16" s="274">
        <v>1525</v>
      </c>
    </row>
    <row r="17" spans="1:10" ht="41.25" customHeight="1">
      <c r="A17" s="694" t="s">
        <v>654</v>
      </c>
      <c r="B17" s="695"/>
      <c r="C17" s="695"/>
      <c r="D17" s="695"/>
      <c r="E17" s="695"/>
      <c r="F17" s="695"/>
      <c r="G17" s="695"/>
      <c r="H17" s="695"/>
      <c r="I17" s="695"/>
      <c r="J17" s="696"/>
    </row>
    <row r="18" spans="1:10" s="278" customFormat="1" ht="11.25" hidden="1" customHeight="1">
      <c r="A18" s="275"/>
      <c r="B18" s="276"/>
      <c r="C18" s="276"/>
      <c r="D18" s="276"/>
      <c r="E18" s="276"/>
      <c r="F18" s="276"/>
      <c r="G18" s="276"/>
      <c r="H18" s="276"/>
      <c r="I18" s="276"/>
      <c r="J18" s="277"/>
    </row>
    <row r="19" spans="1:10" ht="20.25" customHeight="1">
      <c r="A19" s="697" t="s">
        <v>655</v>
      </c>
      <c r="B19" s="698"/>
      <c r="C19" s="698"/>
      <c r="D19" s="698"/>
      <c r="E19" s="698"/>
      <c r="F19" s="698"/>
      <c r="G19" s="698"/>
      <c r="H19" s="276"/>
      <c r="I19" s="276"/>
      <c r="J19" s="277"/>
    </row>
    <row r="20" spans="1:10" ht="13.5" hidden="1" customHeight="1">
      <c r="A20" s="514"/>
      <c r="B20" s="515"/>
      <c r="C20" s="515"/>
      <c r="D20" s="515"/>
      <c r="E20" s="515"/>
      <c r="F20" s="515"/>
      <c r="G20" s="515"/>
      <c r="H20" s="276"/>
      <c r="I20" s="276"/>
      <c r="J20" s="277"/>
    </row>
    <row r="21" spans="1:10" ht="20.25" customHeight="1">
      <c r="A21" s="697" t="s">
        <v>656</v>
      </c>
      <c r="B21" s="698"/>
      <c r="C21" s="698"/>
      <c r="D21" s="698"/>
      <c r="E21" s="698"/>
      <c r="F21" s="698"/>
      <c r="G21" s="698"/>
      <c r="H21" s="276"/>
      <c r="I21" s="276"/>
      <c r="J21" s="277"/>
    </row>
    <row r="22" spans="1:10" ht="12" customHeight="1" thickBot="1">
      <c r="A22" s="279"/>
      <c r="B22" s="278"/>
      <c r="C22" s="278"/>
      <c r="D22" s="278"/>
      <c r="E22" s="278"/>
      <c r="F22" s="278"/>
      <c r="G22" s="278"/>
      <c r="H22" s="276"/>
      <c r="I22" s="276"/>
      <c r="J22" s="277"/>
    </row>
    <row r="23" spans="1:10" ht="201" customHeight="1">
      <c r="A23" s="544" t="s">
        <v>657</v>
      </c>
      <c r="B23" s="687" t="s">
        <v>913</v>
      </c>
      <c r="C23" s="687"/>
      <c r="D23" s="687"/>
      <c r="E23" s="687"/>
      <c r="F23" s="687"/>
      <c r="G23" s="687"/>
      <c r="H23" s="687"/>
      <c r="I23" s="687"/>
      <c r="J23" s="688"/>
    </row>
    <row r="24" spans="1:10" ht="45" customHeight="1">
      <c r="A24" s="679" t="s">
        <v>132</v>
      </c>
      <c r="B24" s="680"/>
      <c r="C24" s="680" t="s">
        <v>658</v>
      </c>
      <c r="D24" s="680"/>
      <c r="E24" s="680"/>
      <c r="F24" s="680"/>
      <c r="G24" s="680"/>
      <c r="H24" s="680"/>
      <c r="I24" s="680"/>
      <c r="J24" s="689"/>
    </row>
    <row r="25" spans="1:10" ht="37.5" customHeight="1">
      <c r="A25" s="679"/>
      <c r="B25" s="680"/>
      <c r="C25" s="680" t="s">
        <v>659</v>
      </c>
      <c r="D25" s="680"/>
      <c r="E25" s="680"/>
      <c r="F25" s="680"/>
      <c r="G25" s="680" t="s">
        <v>660</v>
      </c>
      <c r="H25" s="680"/>
      <c r="I25" s="680"/>
      <c r="J25" s="689"/>
    </row>
    <row r="26" spans="1:10" ht="45.75" customHeight="1">
      <c r="A26" s="679"/>
      <c r="B26" s="680"/>
      <c r="C26" s="511" t="s">
        <v>133</v>
      </c>
      <c r="D26" s="511" t="s">
        <v>134</v>
      </c>
      <c r="E26" s="511" t="s">
        <v>135</v>
      </c>
      <c r="F26" s="511" t="s">
        <v>95</v>
      </c>
      <c r="G26" s="511" t="s">
        <v>133</v>
      </c>
      <c r="H26" s="511" t="s">
        <v>134</v>
      </c>
      <c r="I26" s="511" t="s">
        <v>135</v>
      </c>
      <c r="J26" s="512" t="s">
        <v>95</v>
      </c>
    </row>
    <row r="27" spans="1:10" ht="69" customHeight="1" thickBot="1">
      <c r="A27" s="699" t="s">
        <v>661</v>
      </c>
      <c r="B27" s="700"/>
      <c r="C27" s="280" t="s">
        <v>94</v>
      </c>
      <c r="D27" s="280" t="s">
        <v>94</v>
      </c>
      <c r="E27" s="280" t="s">
        <v>94</v>
      </c>
      <c r="F27" s="280" t="s">
        <v>94</v>
      </c>
      <c r="G27" s="281">
        <f>'N 5'!C13</f>
        <v>1816837.4</v>
      </c>
      <c r="H27" s="281">
        <f>'N 5'!D13</f>
        <v>3580413.4</v>
      </c>
      <c r="I27" s="281">
        <f>'N 5'!E13</f>
        <v>5369630.5</v>
      </c>
      <c r="J27" s="281">
        <f>'N 5'!F13</f>
        <v>7139239.0995884212</v>
      </c>
    </row>
    <row r="28" spans="1:10" ht="53.25" customHeight="1">
      <c r="A28" s="701" t="s">
        <v>662</v>
      </c>
      <c r="B28" s="687"/>
      <c r="C28" s="687"/>
      <c r="D28" s="687"/>
      <c r="E28" s="687"/>
      <c r="F28" s="687"/>
      <c r="G28" s="687"/>
      <c r="H28" s="687"/>
      <c r="I28" s="687"/>
      <c r="J28" s="688"/>
    </row>
    <row r="29" spans="1:10" ht="44.25" customHeight="1">
      <c r="A29" s="681" t="s">
        <v>663</v>
      </c>
      <c r="B29" s="682"/>
      <c r="C29" s="682"/>
      <c r="D29" s="682"/>
      <c r="E29" s="682"/>
      <c r="F29" s="682"/>
      <c r="G29" s="682"/>
      <c r="H29" s="682"/>
      <c r="I29" s="682"/>
      <c r="J29" s="683"/>
    </row>
    <row r="30" spans="1:10" ht="44.25" customHeight="1">
      <c r="A30" s="681"/>
      <c r="B30" s="682"/>
      <c r="C30" s="682"/>
      <c r="D30" s="682"/>
      <c r="E30" s="682"/>
      <c r="F30" s="682"/>
      <c r="G30" s="682"/>
      <c r="H30" s="682"/>
      <c r="I30" s="682"/>
      <c r="J30" s="683"/>
    </row>
    <row r="31" spans="1:10" ht="35.25" customHeight="1">
      <c r="A31" s="681" t="s">
        <v>664</v>
      </c>
      <c r="B31" s="682"/>
      <c r="C31" s="682"/>
      <c r="D31" s="682"/>
      <c r="E31" s="682"/>
      <c r="F31" s="682"/>
      <c r="G31" s="682"/>
      <c r="H31" s="682"/>
      <c r="I31" s="682"/>
      <c r="J31" s="683"/>
    </row>
    <row r="32" spans="1:10" ht="35.25" customHeight="1" thickBot="1">
      <c r="A32" s="684"/>
      <c r="B32" s="685"/>
      <c r="C32" s="685"/>
      <c r="D32" s="685"/>
      <c r="E32" s="685"/>
      <c r="F32" s="685"/>
      <c r="G32" s="685"/>
      <c r="H32" s="685"/>
      <c r="I32" s="685"/>
      <c r="J32" s="686"/>
    </row>
    <row r="33" spans="1:12" ht="18" thickBot="1"/>
    <row r="34" spans="1:12" ht="138" customHeight="1">
      <c r="A34" s="544" t="s">
        <v>665</v>
      </c>
      <c r="B34" s="687" t="s">
        <v>914</v>
      </c>
      <c r="C34" s="687"/>
      <c r="D34" s="687"/>
      <c r="E34" s="687"/>
      <c r="F34" s="687"/>
      <c r="G34" s="687"/>
      <c r="H34" s="687"/>
      <c r="I34" s="687"/>
      <c r="J34" s="688"/>
    </row>
    <row r="35" spans="1:12" ht="50.25" customHeight="1">
      <c r="A35" s="679" t="s">
        <v>132</v>
      </c>
      <c r="B35" s="680"/>
      <c r="C35" s="680" t="s">
        <v>666</v>
      </c>
      <c r="D35" s="680"/>
      <c r="E35" s="680"/>
      <c r="F35" s="680"/>
      <c r="G35" s="680"/>
      <c r="H35" s="680"/>
      <c r="I35" s="680"/>
      <c r="J35" s="689"/>
    </row>
    <row r="36" spans="1:12" ht="34.5" customHeight="1">
      <c r="A36" s="679"/>
      <c r="B36" s="680"/>
      <c r="C36" s="680" t="s">
        <v>659</v>
      </c>
      <c r="D36" s="680"/>
      <c r="E36" s="680"/>
      <c r="F36" s="680"/>
      <c r="G36" s="680" t="s">
        <v>660</v>
      </c>
      <c r="H36" s="680"/>
      <c r="I36" s="680"/>
      <c r="J36" s="689"/>
    </row>
    <row r="37" spans="1:12" ht="43.5" customHeight="1">
      <c r="A37" s="679"/>
      <c r="B37" s="680"/>
      <c r="C37" s="511" t="s">
        <v>133</v>
      </c>
      <c r="D37" s="511" t="s">
        <v>134</v>
      </c>
      <c r="E37" s="511" t="s">
        <v>135</v>
      </c>
      <c r="F37" s="511" t="s">
        <v>95</v>
      </c>
      <c r="G37" s="511" t="s">
        <v>133</v>
      </c>
      <c r="H37" s="511" t="s">
        <v>134</v>
      </c>
      <c r="I37" s="511" t="s">
        <v>135</v>
      </c>
      <c r="J37" s="512" t="s">
        <v>95</v>
      </c>
    </row>
    <row r="38" spans="1:12" ht="26.25" customHeight="1">
      <c r="A38" s="679" t="s">
        <v>228</v>
      </c>
      <c r="B38" s="680"/>
      <c r="C38" s="511" t="s">
        <v>94</v>
      </c>
      <c r="D38" s="511" t="s">
        <v>94</v>
      </c>
      <c r="E38" s="511" t="s">
        <v>94</v>
      </c>
      <c r="F38" s="511" t="s">
        <v>94</v>
      </c>
      <c r="G38" s="511" t="s">
        <v>94</v>
      </c>
      <c r="H38" s="511" t="s">
        <v>94</v>
      </c>
      <c r="I38" s="511" t="s">
        <v>94</v>
      </c>
      <c r="J38" s="512" t="s">
        <v>94</v>
      </c>
    </row>
    <row r="39" spans="1:12" ht="79.5" customHeight="1">
      <c r="A39" s="702" t="s">
        <v>713</v>
      </c>
      <c r="B39" s="703"/>
      <c r="C39" s="511">
        <v>1</v>
      </c>
      <c r="D39" s="511">
        <v>1</v>
      </c>
      <c r="E39" s="511">
        <v>1</v>
      </c>
      <c r="F39" s="511">
        <v>1</v>
      </c>
      <c r="G39" s="511" t="s">
        <v>94</v>
      </c>
      <c r="H39" s="511" t="s">
        <v>94</v>
      </c>
      <c r="I39" s="511" t="s">
        <v>94</v>
      </c>
      <c r="J39" s="512" t="s">
        <v>94</v>
      </c>
    </row>
    <row r="40" spans="1:12" ht="61.5" customHeight="1">
      <c r="A40" s="707" t="s">
        <v>834</v>
      </c>
      <c r="B40" s="708"/>
      <c r="C40" s="511">
        <v>0</v>
      </c>
      <c r="D40" s="511">
        <v>1</v>
      </c>
      <c r="E40" s="511">
        <v>1</v>
      </c>
      <c r="F40" s="511">
        <v>1</v>
      </c>
      <c r="G40" s="511"/>
      <c r="H40" s="286"/>
      <c r="I40" s="286"/>
      <c r="J40" s="512"/>
    </row>
    <row r="41" spans="1:12" ht="44.25" customHeight="1">
      <c r="A41" s="679" t="s">
        <v>667</v>
      </c>
      <c r="B41" s="680"/>
      <c r="C41" s="511" t="s">
        <v>94</v>
      </c>
      <c r="D41" s="511" t="s">
        <v>94</v>
      </c>
      <c r="E41" s="511" t="s">
        <v>94</v>
      </c>
      <c r="F41" s="511" t="s">
        <v>94</v>
      </c>
      <c r="G41" s="282">
        <f>'N 6,1'!E105</f>
        <v>22500</v>
      </c>
      <c r="H41" s="282">
        <f>'N 6,1'!F105</f>
        <v>45000</v>
      </c>
      <c r="I41" s="282">
        <f>'N 6,1'!G105</f>
        <v>60000</v>
      </c>
      <c r="J41" s="282">
        <f>'N 6,1'!H105</f>
        <v>90728</v>
      </c>
    </row>
    <row r="42" spans="1:12" ht="41.25" customHeight="1">
      <c r="A42" s="681" t="s">
        <v>668</v>
      </c>
      <c r="B42" s="682"/>
      <c r="C42" s="682"/>
      <c r="D42" s="682"/>
      <c r="E42" s="682"/>
      <c r="F42" s="682"/>
      <c r="G42" s="682"/>
      <c r="H42" s="682"/>
      <c r="I42" s="682"/>
      <c r="J42" s="683"/>
      <c r="L42" s="283"/>
    </row>
    <row r="43" spans="1:12" ht="15" customHeight="1">
      <c r="A43" s="681" t="s">
        <v>702</v>
      </c>
      <c r="B43" s="682"/>
      <c r="C43" s="682"/>
      <c r="D43" s="682"/>
      <c r="E43" s="682"/>
      <c r="F43" s="682"/>
      <c r="G43" s="682"/>
      <c r="H43" s="682"/>
      <c r="I43" s="682"/>
      <c r="J43" s="683"/>
    </row>
    <row r="44" spans="1:12" ht="49.5" customHeight="1">
      <c r="A44" s="681"/>
      <c r="B44" s="682"/>
      <c r="C44" s="682"/>
      <c r="D44" s="682"/>
      <c r="E44" s="682"/>
      <c r="F44" s="682"/>
      <c r="G44" s="682"/>
      <c r="H44" s="682"/>
      <c r="I44" s="682"/>
      <c r="J44" s="683"/>
    </row>
    <row r="45" spans="1:12" ht="17.25" customHeight="1">
      <c r="A45" s="681" t="s">
        <v>664</v>
      </c>
      <c r="B45" s="682"/>
      <c r="C45" s="682"/>
      <c r="D45" s="682"/>
      <c r="E45" s="682"/>
      <c r="F45" s="682"/>
      <c r="G45" s="682"/>
      <c r="H45" s="682"/>
      <c r="I45" s="682"/>
      <c r="J45" s="683"/>
    </row>
    <row r="46" spans="1:12" ht="21.75" customHeight="1" thickBot="1">
      <c r="A46" s="704"/>
      <c r="B46" s="705"/>
      <c r="C46" s="705"/>
      <c r="D46" s="705"/>
      <c r="E46" s="705"/>
      <c r="F46" s="705"/>
      <c r="G46" s="705"/>
      <c r="H46" s="705"/>
      <c r="I46" s="705"/>
      <c r="J46" s="706"/>
    </row>
    <row r="47" spans="1:12" ht="75.75" customHeight="1" thickBot="1">
      <c r="A47" s="546" t="s">
        <v>669</v>
      </c>
      <c r="B47" s="709" t="s">
        <v>912</v>
      </c>
      <c r="C47" s="709"/>
      <c r="D47" s="709"/>
      <c r="E47" s="709"/>
      <c r="F47" s="709"/>
      <c r="G47" s="709"/>
      <c r="H47" s="709"/>
      <c r="I47" s="709"/>
      <c r="J47" s="710"/>
    </row>
    <row r="48" spans="1:12" ht="48" customHeight="1">
      <c r="A48" s="711" t="s">
        <v>132</v>
      </c>
      <c r="B48" s="712"/>
      <c r="C48" s="712" t="s">
        <v>671</v>
      </c>
      <c r="D48" s="712"/>
      <c r="E48" s="712"/>
      <c r="F48" s="712"/>
      <c r="G48" s="712"/>
      <c r="H48" s="712"/>
      <c r="I48" s="712"/>
      <c r="J48" s="713"/>
    </row>
    <row r="49" spans="1:11" ht="42.75" customHeight="1">
      <c r="A49" s="679"/>
      <c r="B49" s="680"/>
      <c r="C49" s="680" t="s">
        <v>659</v>
      </c>
      <c r="D49" s="680"/>
      <c r="E49" s="680"/>
      <c r="F49" s="680"/>
      <c r="G49" s="680" t="s">
        <v>660</v>
      </c>
      <c r="H49" s="680"/>
      <c r="I49" s="680"/>
      <c r="J49" s="689"/>
    </row>
    <row r="50" spans="1:11" ht="39.6" customHeight="1">
      <c r="A50" s="679"/>
      <c r="B50" s="680"/>
      <c r="C50" s="511" t="s">
        <v>133</v>
      </c>
      <c r="D50" s="511" t="s">
        <v>134</v>
      </c>
      <c r="E50" s="511" t="s">
        <v>135</v>
      </c>
      <c r="F50" s="511" t="s">
        <v>95</v>
      </c>
      <c r="G50" s="511" t="s">
        <v>133</v>
      </c>
      <c r="H50" s="511" t="s">
        <v>134</v>
      </c>
      <c r="I50" s="511" t="s">
        <v>135</v>
      </c>
      <c r="J50" s="512" t="s">
        <v>95</v>
      </c>
    </row>
    <row r="51" spans="1:11">
      <c r="A51" s="679" t="s">
        <v>672</v>
      </c>
      <c r="B51" s="680"/>
      <c r="C51" s="285">
        <v>4</v>
      </c>
      <c r="D51" s="285">
        <v>4</v>
      </c>
      <c r="E51" s="285">
        <v>5</v>
      </c>
      <c r="F51" s="285">
        <v>5</v>
      </c>
      <c r="G51" s="511" t="s">
        <v>94</v>
      </c>
      <c r="H51" s="511" t="s">
        <v>94</v>
      </c>
      <c r="I51" s="511" t="s">
        <v>94</v>
      </c>
      <c r="J51" s="284" t="str">
        <f>H51</f>
        <v>x</v>
      </c>
    </row>
    <row r="52" spans="1:11" ht="42" customHeight="1">
      <c r="A52" s="679" t="s">
        <v>667</v>
      </c>
      <c r="B52" s="680"/>
      <c r="C52" s="511" t="s">
        <v>94</v>
      </c>
      <c r="D52" s="511" t="s">
        <v>94</v>
      </c>
      <c r="E52" s="511" t="s">
        <v>94</v>
      </c>
      <c r="F52" s="511" t="s">
        <v>94</v>
      </c>
      <c r="G52" s="282">
        <f>'N 6,1'!E107</f>
        <v>27038.9</v>
      </c>
      <c r="H52" s="282">
        <f>'N 6,1'!F107</f>
        <v>31229.3</v>
      </c>
      <c r="I52" s="282">
        <f>'N 6,1'!G107</f>
        <v>38400</v>
      </c>
      <c r="J52" s="547">
        <f>'N 6,1'!H107</f>
        <v>38400</v>
      </c>
    </row>
    <row r="53" spans="1:11" ht="48.6" customHeight="1">
      <c r="A53" s="681" t="s">
        <v>915</v>
      </c>
      <c r="B53" s="682"/>
      <c r="C53" s="682"/>
      <c r="D53" s="682"/>
      <c r="E53" s="682"/>
      <c r="F53" s="682"/>
      <c r="G53" s="682"/>
      <c r="H53" s="682"/>
      <c r="I53" s="682"/>
      <c r="J53" s="683"/>
    </row>
    <row r="54" spans="1:11">
      <c r="A54" s="681" t="s">
        <v>703</v>
      </c>
      <c r="B54" s="682"/>
      <c r="C54" s="682"/>
      <c r="D54" s="682"/>
      <c r="E54" s="682"/>
      <c r="F54" s="682"/>
      <c r="G54" s="682"/>
      <c r="H54" s="682"/>
      <c r="I54" s="682"/>
      <c r="J54" s="683"/>
    </row>
    <row r="55" spans="1:11" ht="23.45" customHeight="1">
      <c r="A55" s="681"/>
      <c r="B55" s="682"/>
      <c r="C55" s="682"/>
      <c r="D55" s="682"/>
      <c r="E55" s="682"/>
      <c r="F55" s="682"/>
      <c r="G55" s="682"/>
      <c r="H55" s="682"/>
      <c r="I55" s="682"/>
      <c r="J55" s="683"/>
    </row>
    <row r="56" spans="1:11">
      <c r="A56" s="681" t="s">
        <v>673</v>
      </c>
      <c r="B56" s="682"/>
      <c r="C56" s="682"/>
      <c r="D56" s="682"/>
      <c r="E56" s="682"/>
      <c r="F56" s="682"/>
      <c r="G56" s="682"/>
      <c r="H56" s="682"/>
      <c r="I56" s="682"/>
      <c r="J56" s="683"/>
    </row>
    <row r="57" spans="1:11" ht="29.45" customHeight="1" thickBot="1">
      <c r="A57" s="684"/>
      <c r="B57" s="685"/>
      <c r="C57" s="685"/>
      <c r="D57" s="685"/>
      <c r="E57" s="685"/>
      <c r="F57" s="685"/>
      <c r="G57" s="685"/>
      <c r="H57" s="685"/>
      <c r="I57" s="685"/>
      <c r="J57" s="686"/>
    </row>
    <row r="58" spans="1:11" ht="100.5" customHeight="1">
      <c r="A58" s="545" t="s">
        <v>670</v>
      </c>
      <c r="B58" s="687" t="s">
        <v>916</v>
      </c>
      <c r="C58" s="687"/>
      <c r="D58" s="687"/>
      <c r="E58" s="687"/>
      <c r="F58" s="687"/>
      <c r="G58" s="687"/>
      <c r="H58" s="687"/>
      <c r="I58" s="687"/>
      <c r="J58" s="688"/>
    </row>
    <row r="59" spans="1:11" ht="44.25" customHeight="1">
      <c r="A59" s="679" t="s">
        <v>132</v>
      </c>
      <c r="B59" s="680"/>
      <c r="C59" s="680" t="s">
        <v>674</v>
      </c>
      <c r="D59" s="680"/>
      <c r="E59" s="680"/>
      <c r="F59" s="680"/>
      <c r="G59" s="680"/>
      <c r="H59" s="680"/>
      <c r="I59" s="680"/>
      <c r="J59" s="689"/>
    </row>
    <row r="60" spans="1:11" ht="45.75" customHeight="1">
      <c r="A60" s="679"/>
      <c r="B60" s="680"/>
      <c r="C60" s="680" t="s">
        <v>659</v>
      </c>
      <c r="D60" s="680"/>
      <c r="E60" s="680"/>
      <c r="F60" s="680"/>
      <c r="G60" s="680" t="s">
        <v>660</v>
      </c>
      <c r="H60" s="680"/>
      <c r="I60" s="680"/>
      <c r="J60" s="689"/>
    </row>
    <row r="61" spans="1:11" ht="48" customHeight="1">
      <c r="A61" s="679"/>
      <c r="B61" s="680"/>
      <c r="C61" s="511" t="s">
        <v>133</v>
      </c>
      <c r="D61" s="511" t="s">
        <v>134</v>
      </c>
      <c r="E61" s="511" t="s">
        <v>135</v>
      </c>
      <c r="F61" s="511" t="s">
        <v>95</v>
      </c>
      <c r="G61" s="511" t="s">
        <v>133</v>
      </c>
      <c r="H61" s="511" t="s">
        <v>675</v>
      </c>
      <c r="I61" s="511" t="s">
        <v>135</v>
      </c>
      <c r="J61" s="512" t="s">
        <v>95</v>
      </c>
    </row>
    <row r="62" spans="1:11" ht="29.25" customHeight="1">
      <c r="A62" s="679" t="s">
        <v>676</v>
      </c>
      <c r="B62" s="680"/>
      <c r="C62" s="511" t="s">
        <v>94</v>
      </c>
      <c r="D62" s="511" t="s">
        <v>94</v>
      </c>
      <c r="E62" s="511" t="s">
        <v>94</v>
      </c>
      <c r="F62" s="511" t="s">
        <v>94</v>
      </c>
      <c r="G62" s="511" t="s">
        <v>94</v>
      </c>
      <c r="H62" s="511" t="s">
        <v>94</v>
      </c>
      <c r="I62" s="511" t="s">
        <v>94</v>
      </c>
      <c r="J62" s="511" t="s">
        <v>94</v>
      </c>
    </row>
    <row r="63" spans="1:11" ht="34.5" customHeight="1">
      <c r="A63" s="679" t="s">
        <v>704</v>
      </c>
      <c r="B63" s="680"/>
      <c r="C63" s="287">
        <f>F63/4</f>
        <v>18.75</v>
      </c>
      <c r="D63" s="287">
        <f>(F63/4)*2</f>
        <v>37.5</v>
      </c>
      <c r="E63" s="287">
        <f>D63+(F63/4)</f>
        <v>56.25</v>
      </c>
      <c r="F63" s="285">
        <v>75</v>
      </c>
      <c r="G63" s="511" t="s">
        <v>94</v>
      </c>
      <c r="H63" s="511" t="s">
        <v>94</v>
      </c>
      <c r="I63" s="511" t="s">
        <v>94</v>
      </c>
      <c r="J63" s="511" t="s">
        <v>94</v>
      </c>
      <c r="K63" s="288">
        <f>'[5]N 8'!J643</f>
        <v>0</v>
      </c>
    </row>
    <row r="64" spans="1:11" ht="34.5" customHeight="1">
      <c r="A64" s="679" t="s">
        <v>677</v>
      </c>
      <c r="B64" s="680"/>
      <c r="C64" s="287">
        <f>F64/4</f>
        <v>40.25</v>
      </c>
      <c r="D64" s="287">
        <f>(F64/4)*2</f>
        <v>80.5</v>
      </c>
      <c r="E64" s="287">
        <f>D64+(F64/4)</f>
        <v>120.75</v>
      </c>
      <c r="F64" s="285">
        <v>161</v>
      </c>
      <c r="G64" s="511" t="s">
        <v>94</v>
      </c>
      <c r="H64" s="511" t="s">
        <v>94</v>
      </c>
      <c r="I64" s="511" t="s">
        <v>94</v>
      </c>
      <c r="J64" s="511" t="s">
        <v>94</v>
      </c>
      <c r="K64" s="288">
        <f>'[5]N 8'!J642</f>
        <v>0</v>
      </c>
    </row>
    <row r="65" spans="1:10" ht="58.5" customHeight="1">
      <c r="A65" s="679" t="s">
        <v>678</v>
      </c>
      <c r="B65" s="680"/>
      <c r="C65" s="511" t="s">
        <v>94</v>
      </c>
      <c r="D65" s="511" t="s">
        <v>94</v>
      </c>
      <c r="E65" s="511" t="s">
        <v>94</v>
      </c>
      <c r="F65" s="511" t="s">
        <v>94</v>
      </c>
      <c r="G65" s="282">
        <f>'N 6,1'!E108</f>
        <v>5633.5</v>
      </c>
      <c r="H65" s="282">
        <f>'N 6,1'!F108</f>
        <v>7687</v>
      </c>
      <c r="I65" s="282">
        <f>'N 6,1'!G108</f>
        <v>9721.4</v>
      </c>
      <c r="J65" s="282">
        <f>'N 6,1'!H108</f>
        <v>12308.8</v>
      </c>
    </row>
    <row r="66" spans="1:10" ht="43.5" customHeight="1">
      <c r="A66" s="681" t="s">
        <v>706</v>
      </c>
      <c r="B66" s="682"/>
      <c r="C66" s="682"/>
      <c r="D66" s="682"/>
      <c r="E66" s="682"/>
      <c r="F66" s="682"/>
      <c r="G66" s="682"/>
      <c r="H66" s="682"/>
      <c r="I66" s="682"/>
      <c r="J66" s="683"/>
    </row>
    <row r="67" spans="1:10" ht="33.75" customHeight="1">
      <c r="A67" s="681" t="s">
        <v>705</v>
      </c>
      <c r="B67" s="682"/>
      <c r="C67" s="682"/>
      <c r="D67" s="682"/>
      <c r="E67" s="682"/>
      <c r="F67" s="682"/>
      <c r="G67" s="682"/>
      <c r="H67" s="682"/>
      <c r="I67" s="682"/>
      <c r="J67" s="683"/>
    </row>
    <row r="68" spans="1:10" ht="33.75" customHeight="1">
      <c r="A68" s="681"/>
      <c r="B68" s="682"/>
      <c r="C68" s="682"/>
      <c r="D68" s="682"/>
      <c r="E68" s="682"/>
      <c r="F68" s="682"/>
      <c r="G68" s="682"/>
      <c r="H68" s="682"/>
      <c r="I68" s="682"/>
      <c r="J68" s="683"/>
    </row>
    <row r="69" spans="1:10" ht="20.25" customHeight="1">
      <c r="A69" s="681" t="s">
        <v>673</v>
      </c>
      <c r="B69" s="682"/>
      <c r="C69" s="682"/>
      <c r="D69" s="682"/>
      <c r="E69" s="682"/>
      <c r="F69" s="682"/>
      <c r="G69" s="682"/>
      <c r="H69" s="682"/>
      <c r="I69" s="682"/>
      <c r="J69" s="683"/>
    </row>
    <row r="70" spans="1:10" ht="20.25" customHeight="1" thickBot="1">
      <c r="A70" s="704"/>
      <c r="B70" s="705"/>
      <c r="C70" s="705"/>
      <c r="D70" s="705"/>
      <c r="E70" s="705"/>
      <c r="F70" s="705"/>
      <c r="G70" s="705"/>
      <c r="H70" s="705"/>
      <c r="I70" s="705"/>
      <c r="J70" s="706"/>
    </row>
    <row r="71" spans="1:10" ht="108.75" customHeight="1">
      <c r="A71" s="545" t="s">
        <v>714</v>
      </c>
      <c r="B71" s="687" t="s">
        <v>917</v>
      </c>
      <c r="C71" s="687"/>
      <c r="D71" s="687"/>
      <c r="E71" s="687"/>
      <c r="F71" s="687"/>
      <c r="G71" s="687"/>
      <c r="H71" s="687"/>
      <c r="I71" s="687"/>
      <c r="J71" s="688"/>
    </row>
    <row r="72" spans="1:10" ht="45.75" customHeight="1">
      <c r="A72" s="679" t="s">
        <v>132</v>
      </c>
      <c r="B72" s="680"/>
      <c r="C72" s="680" t="s">
        <v>674</v>
      </c>
      <c r="D72" s="680"/>
      <c r="E72" s="680"/>
      <c r="F72" s="680"/>
      <c r="G72" s="680"/>
      <c r="H72" s="680"/>
      <c r="I72" s="680"/>
      <c r="J72" s="689"/>
    </row>
    <row r="73" spans="1:10" ht="36.75" customHeight="1">
      <c r="A73" s="679"/>
      <c r="B73" s="680"/>
      <c r="C73" s="680" t="s">
        <v>659</v>
      </c>
      <c r="D73" s="680"/>
      <c r="E73" s="680"/>
      <c r="F73" s="680"/>
      <c r="G73" s="680" t="s">
        <v>660</v>
      </c>
      <c r="H73" s="680"/>
      <c r="I73" s="680"/>
      <c r="J73" s="689"/>
    </row>
    <row r="74" spans="1:10" ht="62.25" customHeight="1">
      <c r="A74" s="679"/>
      <c r="B74" s="680"/>
      <c r="C74" s="511" t="s">
        <v>133</v>
      </c>
      <c r="D74" s="511" t="s">
        <v>134</v>
      </c>
      <c r="E74" s="511" t="s">
        <v>135</v>
      </c>
      <c r="F74" s="511" t="s">
        <v>95</v>
      </c>
      <c r="G74" s="511" t="s">
        <v>133</v>
      </c>
      <c r="H74" s="511" t="s">
        <v>134</v>
      </c>
      <c r="I74" s="511" t="s">
        <v>135</v>
      </c>
      <c r="J74" s="512" t="s">
        <v>95</v>
      </c>
    </row>
    <row r="75" spans="1:10" ht="48" customHeight="1">
      <c r="A75" s="679" t="s">
        <v>228</v>
      </c>
      <c r="B75" s="680"/>
      <c r="C75" s="511">
        <v>6</v>
      </c>
      <c r="D75" s="511">
        <v>6</v>
      </c>
      <c r="E75" s="511">
        <v>6</v>
      </c>
      <c r="F75" s="511">
        <v>6</v>
      </c>
      <c r="G75" s="511" t="s">
        <v>94</v>
      </c>
      <c r="H75" s="511" t="s">
        <v>94</v>
      </c>
      <c r="I75" s="511" t="s">
        <v>94</v>
      </c>
      <c r="J75" s="512" t="s">
        <v>94</v>
      </c>
    </row>
    <row r="76" spans="1:10" ht="62.25" customHeight="1">
      <c r="A76" s="679" t="s">
        <v>661</v>
      </c>
      <c r="B76" s="680"/>
      <c r="C76" s="511" t="s">
        <v>94</v>
      </c>
      <c r="D76" s="511" t="s">
        <v>94</v>
      </c>
      <c r="E76" s="511" t="s">
        <v>94</v>
      </c>
      <c r="F76" s="511" t="s">
        <v>94</v>
      </c>
      <c r="G76" s="549">
        <f>+'N 6,1'!E110</f>
        <v>7308</v>
      </c>
      <c r="H76" s="549">
        <f>+'N 6,1'!F110</f>
        <v>7308</v>
      </c>
      <c r="I76" s="549">
        <f>+'N 6,1'!G110</f>
        <v>7308</v>
      </c>
      <c r="J76" s="548">
        <f>+'N 6,1'!H110</f>
        <v>7308</v>
      </c>
    </row>
    <row r="77" spans="1:10" ht="63" customHeight="1">
      <c r="A77" s="681" t="s">
        <v>715</v>
      </c>
      <c r="B77" s="682"/>
      <c r="C77" s="682"/>
      <c r="D77" s="682"/>
      <c r="E77" s="682"/>
      <c r="F77" s="682"/>
      <c r="G77" s="682"/>
      <c r="H77" s="682"/>
      <c r="I77" s="682"/>
      <c r="J77" s="683"/>
    </row>
    <row r="78" spans="1:10">
      <c r="A78" s="681" t="s">
        <v>835</v>
      </c>
      <c r="B78" s="682"/>
      <c r="C78" s="682"/>
      <c r="D78" s="682"/>
      <c r="E78" s="682"/>
      <c r="F78" s="682"/>
      <c r="G78" s="682"/>
      <c r="H78" s="682"/>
      <c r="I78" s="682"/>
      <c r="J78" s="683"/>
    </row>
    <row r="79" spans="1:10">
      <c r="A79" s="681"/>
      <c r="B79" s="682"/>
      <c r="C79" s="682"/>
      <c r="D79" s="682"/>
      <c r="E79" s="682"/>
      <c r="F79" s="682"/>
      <c r="G79" s="682"/>
      <c r="H79" s="682"/>
      <c r="I79" s="682"/>
      <c r="J79" s="683"/>
    </row>
    <row r="80" spans="1:10" ht="20.25" customHeight="1">
      <c r="A80" s="681" t="s">
        <v>673</v>
      </c>
      <c r="B80" s="682"/>
      <c r="C80" s="682"/>
      <c r="D80" s="682"/>
      <c r="E80" s="682"/>
      <c r="F80" s="682"/>
      <c r="G80" s="682"/>
      <c r="H80" s="682"/>
      <c r="I80" s="682"/>
      <c r="J80" s="683"/>
    </row>
    <row r="81" spans="1:10" ht="20.25" customHeight="1" thickBot="1">
      <c r="A81" s="684"/>
      <c r="B81" s="685"/>
      <c r="C81" s="685"/>
      <c r="D81" s="685"/>
      <c r="E81" s="685"/>
      <c r="F81" s="685"/>
      <c r="G81" s="685"/>
      <c r="H81" s="685"/>
      <c r="I81" s="685"/>
      <c r="J81" s="686"/>
    </row>
  </sheetData>
  <mergeCells count="67">
    <mergeCell ref="A67:J68"/>
    <mergeCell ref="A69:J70"/>
    <mergeCell ref="A62:B62"/>
    <mergeCell ref="A63:B63"/>
    <mergeCell ref="A64:B64"/>
    <mergeCell ref="A65:B65"/>
    <mergeCell ref="A66:J66"/>
    <mergeCell ref="A56:J57"/>
    <mergeCell ref="B58:J58"/>
    <mergeCell ref="A59:B61"/>
    <mergeCell ref="C59:J59"/>
    <mergeCell ref="C60:F60"/>
    <mergeCell ref="G60:J60"/>
    <mergeCell ref="A51:B51"/>
    <mergeCell ref="A52:B52"/>
    <mergeCell ref="A53:J53"/>
    <mergeCell ref="A54:J55"/>
    <mergeCell ref="B47:J47"/>
    <mergeCell ref="A48:B50"/>
    <mergeCell ref="C48:J48"/>
    <mergeCell ref="C49:F49"/>
    <mergeCell ref="G49:J49"/>
    <mergeCell ref="A39:B39"/>
    <mergeCell ref="A41:B41"/>
    <mergeCell ref="A42:J42"/>
    <mergeCell ref="A43:J44"/>
    <mergeCell ref="A45:J46"/>
    <mergeCell ref="A40:B40"/>
    <mergeCell ref="A35:B37"/>
    <mergeCell ref="C35:J35"/>
    <mergeCell ref="C36:F36"/>
    <mergeCell ref="G36:J36"/>
    <mergeCell ref="A38:B38"/>
    <mergeCell ref="A27:B27"/>
    <mergeCell ref="A28:J28"/>
    <mergeCell ref="A29:J30"/>
    <mergeCell ref="A31:J32"/>
    <mergeCell ref="B34:J34"/>
    <mergeCell ref="A17:J17"/>
    <mergeCell ref="A19:G19"/>
    <mergeCell ref="A21:G21"/>
    <mergeCell ref="B23:J23"/>
    <mergeCell ref="A24:B26"/>
    <mergeCell ref="C24:J24"/>
    <mergeCell ref="C25:F25"/>
    <mergeCell ref="G25:J25"/>
    <mergeCell ref="A8:J8"/>
    <mergeCell ref="A10:J10"/>
    <mergeCell ref="A12:B14"/>
    <mergeCell ref="C12:J12"/>
    <mergeCell ref="C13:F13"/>
    <mergeCell ref="G13:J13"/>
    <mergeCell ref="H1:J1"/>
    <mergeCell ref="H2:J2"/>
    <mergeCell ref="I3:J3"/>
    <mergeCell ref="A4:J4"/>
    <mergeCell ref="A6:J6"/>
    <mergeCell ref="A76:B76"/>
    <mergeCell ref="A77:J77"/>
    <mergeCell ref="A78:J79"/>
    <mergeCell ref="A80:J81"/>
    <mergeCell ref="B71:J71"/>
    <mergeCell ref="A72:B74"/>
    <mergeCell ref="C72:J72"/>
    <mergeCell ref="C73:F73"/>
    <mergeCell ref="G73:J73"/>
    <mergeCell ref="A75:B75"/>
  </mergeCells>
  <pageMargins left="0.2" right="0.2" top="0.31" bottom="0.31" header="0.2" footer="0.19"/>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dimension ref="A1:K202"/>
  <sheetViews>
    <sheetView view="pageBreakPreview" zoomScale="60" zoomScaleNormal="100" workbookViewId="0">
      <selection activeCell="H5" sqref="H5"/>
    </sheetView>
  </sheetViews>
  <sheetFormatPr defaultColWidth="9.140625" defaultRowHeight="17.25"/>
  <cols>
    <col min="1" max="1" width="13.5703125" style="82" customWidth="1"/>
    <col min="2" max="2" width="14.85546875" style="82" customWidth="1"/>
    <col min="3" max="3" width="16.140625" style="82" customWidth="1"/>
    <col min="4" max="4" width="87.5703125" style="143" customWidth="1"/>
    <col min="5" max="5" width="14.42578125" style="82" customWidth="1"/>
    <col min="6" max="6" width="9.140625" style="85"/>
    <col min="7" max="16384" width="9.140625" style="82"/>
  </cols>
  <sheetData>
    <row r="1" spans="1:11" s="291" customFormat="1" ht="19.5" customHeight="1">
      <c r="A1" s="289"/>
      <c r="B1" s="289"/>
      <c r="C1" s="289"/>
      <c r="D1" s="690" t="s">
        <v>257</v>
      </c>
      <c r="E1" s="690"/>
      <c r="F1" s="290"/>
      <c r="G1" s="290"/>
      <c r="H1" s="289"/>
    </row>
    <row r="2" spans="1:11" s="291" customFormat="1" ht="45.75" customHeight="1">
      <c r="A2" s="289"/>
      <c r="B2" s="289"/>
      <c r="C2" s="289"/>
      <c r="D2" s="690" t="s">
        <v>831</v>
      </c>
      <c r="E2" s="690"/>
      <c r="F2" s="289"/>
      <c r="G2" s="289"/>
      <c r="H2" s="292"/>
    </row>
    <row r="3" spans="1:11" s="291" customFormat="1" ht="19.5" customHeight="1">
      <c r="A3" s="289"/>
      <c r="B3" s="289"/>
      <c r="C3" s="289"/>
      <c r="D3" s="496"/>
      <c r="E3" s="496" t="s">
        <v>117</v>
      </c>
      <c r="F3" s="289"/>
      <c r="G3" s="289"/>
      <c r="H3" s="292"/>
    </row>
    <row r="4" spans="1:11" s="291" customFormat="1" ht="57.75" customHeight="1">
      <c r="A4" s="714" t="s">
        <v>932</v>
      </c>
      <c r="B4" s="714"/>
      <c r="C4" s="714"/>
      <c r="D4" s="714"/>
      <c r="E4" s="714"/>
      <c r="F4" s="290"/>
      <c r="G4" s="290"/>
      <c r="H4" s="290"/>
      <c r="I4" s="290"/>
      <c r="J4" s="290"/>
      <c r="K4" s="290"/>
    </row>
    <row r="5" spans="1:11" ht="42.75" customHeight="1">
      <c r="A5" s="172" t="s">
        <v>216</v>
      </c>
      <c r="B5" s="620" t="s">
        <v>218</v>
      </c>
      <c r="C5" s="390" t="s">
        <v>679</v>
      </c>
      <c r="D5" s="390" t="s">
        <v>219</v>
      </c>
      <c r="E5" s="390" t="s">
        <v>832</v>
      </c>
    </row>
    <row r="6" spans="1:11" ht="39" customHeight="1">
      <c r="A6" s="172" t="s">
        <v>217</v>
      </c>
      <c r="B6" s="620"/>
      <c r="C6" s="391" t="s">
        <v>680</v>
      </c>
      <c r="D6" s="392"/>
      <c r="E6" s="392" t="s">
        <v>681</v>
      </c>
    </row>
    <row r="7" spans="1:11">
      <c r="A7" s="110">
        <v>1105</v>
      </c>
      <c r="B7" s="145"/>
      <c r="C7" s="146"/>
      <c r="D7" s="111" t="s">
        <v>221</v>
      </c>
      <c r="E7" s="147"/>
    </row>
    <row r="8" spans="1:11" ht="48.75" customHeight="1">
      <c r="A8" s="715"/>
      <c r="B8" s="715" t="s">
        <v>682</v>
      </c>
      <c r="C8" s="715" t="s">
        <v>224</v>
      </c>
      <c r="D8" s="112" t="s">
        <v>683</v>
      </c>
      <c r="E8" s="718">
        <f>E14+E128</f>
        <v>7287983.899588421</v>
      </c>
    </row>
    <row r="9" spans="1:11" ht="27" customHeight="1">
      <c r="A9" s="716"/>
      <c r="B9" s="716"/>
      <c r="C9" s="716"/>
      <c r="D9" s="395" t="s">
        <v>684</v>
      </c>
      <c r="E9" s="719"/>
    </row>
    <row r="10" spans="1:11" ht="144" customHeight="1">
      <c r="A10" s="716"/>
      <c r="B10" s="716"/>
      <c r="C10" s="716"/>
      <c r="D10" s="153" t="s">
        <v>685</v>
      </c>
      <c r="E10" s="719"/>
    </row>
    <row r="11" spans="1:11" ht="23.25" customHeight="1">
      <c r="A11" s="716"/>
      <c r="B11" s="716"/>
      <c r="C11" s="716"/>
      <c r="D11" s="395" t="s">
        <v>686</v>
      </c>
      <c r="E11" s="719"/>
    </row>
    <row r="12" spans="1:11" ht="95.25" customHeight="1">
      <c r="A12" s="716"/>
      <c r="B12" s="717"/>
      <c r="C12" s="717"/>
      <c r="D12" s="154" t="s">
        <v>687</v>
      </c>
      <c r="E12" s="720"/>
    </row>
    <row r="13" spans="1:11" ht="15" customHeight="1">
      <c r="A13" s="716"/>
      <c r="B13" s="114"/>
      <c r="C13" s="114"/>
      <c r="D13" s="114" t="s">
        <v>222</v>
      </c>
      <c r="E13" s="150"/>
    </row>
    <row r="14" spans="1:11" ht="48" customHeight="1">
      <c r="A14" s="716"/>
      <c r="B14" s="715"/>
      <c r="C14" s="715"/>
      <c r="D14" s="112" t="s">
        <v>683</v>
      </c>
      <c r="E14" s="718">
        <f>'N 9.1'!J27</f>
        <v>7139239.0995884212</v>
      </c>
    </row>
    <row r="15" spans="1:11" ht="24.75" customHeight="1">
      <c r="A15" s="716"/>
      <c r="B15" s="716"/>
      <c r="C15" s="716"/>
      <c r="D15" s="395" t="s">
        <v>688</v>
      </c>
      <c r="E15" s="719"/>
    </row>
    <row r="16" spans="1:11" ht="147" customHeight="1">
      <c r="A16" s="716"/>
      <c r="B16" s="716"/>
      <c r="C16" s="716"/>
      <c r="D16" s="153" t="s">
        <v>685</v>
      </c>
      <c r="E16" s="719"/>
    </row>
    <row r="17" spans="1:5" ht="24" customHeight="1">
      <c r="A17" s="716"/>
      <c r="B17" s="716"/>
      <c r="C17" s="716"/>
      <c r="D17" s="395" t="s">
        <v>689</v>
      </c>
      <c r="E17" s="719"/>
    </row>
    <row r="18" spans="1:5" ht="28.5" customHeight="1">
      <c r="A18" s="716"/>
      <c r="B18" s="717"/>
      <c r="C18" s="717"/>
      <c r="D18" s="158" t="s">
        <v>690</v>
      </c>
      <c r="E18" s="720"/>
    </row>
    <row r="19" spans="1:5" ht="18" hidden="1" customHeight="1">
      <c r="A19" s="716"/>
      <c r="B19" s="715" t="s">
        <v>178</v>
      </c>
      <c r="C19" s="715" t="s">
        <v>179</v>
      </c>
      <c r="D19" s="151" t="s">
        <v>180</v>
      </c>
      <c r="E19" s="721"/>
    </row>
    <row r="20" spans="1:5" ht="17.25" hidden="1" customHeight="1">
      <c r="A20" s="716"/>
      <c r="B20" s="716"/>
      <c r="C20" s="716"/>
      <c r="D20" s="113" t="s">
        <v>181</v>
      </c>
      <c r="E20" s="722"/>
    </row>
    <row r="21" spans="1:5" ht="15.6" hidden="1" customHeight="1">
      <c r="A21" s="716"/>
      <c r="B21" s="717"/>
      <c r="C21" s="717"/>
      <c r="D21" s="117" t="s">
        <v>182</v>
      </c>
      <c r="E21" s="723"/>
    </row>
    <row r="22" spans="1:5" ht="21" hidden="1" customHeight="1">
      <c r="A22" s="716"/>
      <c r="B22" s="394"/>
      <c r="C22" s="394"/>
      <c r="D22" s="114" t="s">
        <v>183</v>
      </c>
      <c r="E22" s="150"/>
    </row>
    <row r="23" spans="1:5" ht="13.5" hidden="1" customHeight="1">
      <c r="A23" s="716"/>
      <c r="B23" s="715" t="s">
        <v>178</v>
      </c>
      <c r="C23" s="715" t="s">
        <v>179</v>
      </c>
      <c r="D23" s="151" t="s">
        <v>184</v>
      </c>
      <c r="E23" s="721"/>
    </row>
    <row r="24" spans="1:5" ht="20.25" hidden="1" customHeight="1">
      <c r="A24" s="716"/>
      <c r="B24" s="716"/>
      <c r="C24" s="716"/>
      <c r="D24" s="113" t="s">
        <v>185</v>
      </c>
      <c r="E24" s="722"/>
    </row>
    <row r="25" spans="1:5" ht="12.75" hidden="1" customHeight="1">
      <c r="A25" s="717"/>
      <c r="B25" s="717"/>
      <c r="C25" s="717"/>
      <c r="D25" s="117" t="s">
        <v>186</v>
      </c>
      <c r="E25" s="723"/>
    </row>
    <row r="26" spans="1:5" hidden="1">
      <c r="A26" s="110">
        <v>1107</v>
      </c>
      <c r="B26" s="145"/>
      <c r="C26" s="146"/>
      <c r="D26" s="111" t="s">
        <v>172</v>
      </c>
      <c r="E26" s="147"/>
    </row>
    <row r="27" spans="1:5" ht="28.5" hidden="1" customHeight="1">
      <c r="A27" s="727"/>
      <c r="B27" s="727"/>
      <c r="C27" s="727"/>
      <c r="D27" s="112"/>
      <c r="E27" s="718"/>
    </row>
    <row r="28" spans="1:5" ht="13.5" hidden="1" customHeight="1">
      <c r="A28" s="728"/>
      <c r="B28" s="728"/>
      <c r="C28" s="728"/>
      <c r="D28" s="113" t="s">
        <v>173</v>
      </c>
      <c r="E28" s="719"/>
    </row>
    <row r="29" spans="1:5" hidden="1">
      <c r="A29" s="728"/>
      <c r="B29" s="728"/>
      <c r="C29" s="728"/>
      <c r="D29" s="153"/>
      <c r="E29" s="719"/>
    </row>
    <row r="30" spans="1:5" hidden="1">
      <c r="A30" s="728"/>
      <c r="B30" s="728"/>
      <c r="C30" s="728"/>
      <c r="D30" s="113" t="s">
        <v>174</v>
      </c>
      <c r="E30" s="719"/>
    </row>
    <row r="31" spans="1:5" ht="25.5" hidden="1" customHeight="1">
      <c r="A31" s="728"/>
      <c r="B31" s="729"/>
      <c r="C31" s="729"/>
      <c r="D31" s="154"/>
      <c r="E31" s="720"/>
    </row>
    <row r="32" spans="1:5" ht="15" hidden="1" customHeight="1">
      <c r="A32" s="728"/>
      <c r="B32" s="148"/>
      <c r="C32" s="149"/>
      <c r="D32" s="114" t="s">
        <v>175</v>
      </c>
      <c r="E32" s="150"/>
    </row>
    <row r="33" spans="1:5" ht="54" hidden="1" customHeight="1">
      <c r="A33" s="728"/>
      <c r="B33" s="724"/>
      <c r="C33" s="724"/>
      <c r="D33" s="112"/>
      <c r="E33" s="718"/>
    </row>
    <row r="34" spans="1:5" hidden="1">
      <c r="A34" s="728"/>
      <c r="B34" s="725"/>
      <c r="C34" s="725"/>
      <c r="D34" s="113" t="s">
        <v>176</v>
      </c>
      <c r="E34" s="719"/>
    </row>
    <row r="35" spans="1:5" hidden="1">
      <c r="A35" s="728"/>
      <c r="B35" s="725"/>
      <c r="C35" s="725"/>
      <c r="D35" s="153"/>
      <c r="E35" s="719"/>
    </row>
    <row r="36" spans="1:5" hidden="1">
      <c r="A36" s="728"/>
      <c r="B36" s="725"/>
      <c r="C36" s="725"/>
      <c r="D36" s="113" t="s">
        <v>177</v>
      </c>
      <c r="E36" s="719"/>
    </row>
    <row r="37" spans="1:5" ht="16.5" hidden="1" customHeight="1">
      <c r="A37" s="728"/>
      <c r="B37" s="726"/>
      <c r="C37" s="726"/>
      <c r="D37" s="155"/>
      <c r="E37" s="720"/>
    </row>
    <row r="38" spans="1:5" hidden="1">
      <c r="A38" s="110"/>
      <c r="B38" s="145"/>
      <c r="C38" s="146"/>
      <c r="D38" s="111" t="s">
        <v>172</v>
      </c>
      <c r="E38" s="147"/>
    </row>
    <row r="39" spans="1:5" ht="15" hidden="1" customHeight="1">
      <c r="A39" s="727"/>
      <c r="B39" s="727"/>
      <c r="C39" s="727"/>
      <c r="D39" s="112"/>
      <c r="E39" s="718"/>
    </row>
    <row r="40" spans="1:5" ht="13.5" hidden="1" customHeight="1">
      <c r="A40" s="728"/>
      <c r="B40" s="728"/>
      <c r="C40" s="728"/>
      <c r="D40" s="113" t="s">
        <v>173</v>
      </c>
      <c r="E40" s="719"/>
    </row>
    <row r="41" spans="1:5" ht="20.25" hidden="1" customHeight="1">
      <c r="A41" s="728"/>
      <c r="B41" s="728"/>
      <c r="C41" s="728"/>
      <c r="D41" s="153"/>
      <c r="E41" s="719"/>
    </row>
    <row r="42" spans="1:5" hidden="1">
      <c r="A42" s="728"/>
      <c r="B42" s="728"/>
      <c r="C42" s="728"/>
      <c r="D42" s="113" t="s">
        <v>174</v>
      </c>
      <c r="E42" s="719"/>
    </row>
    <row r="43" spans="1:5" ht="29.25" hidden="1" customHeight="1">
      <c r="A43" s="728"/>
      <c r="B43" s="729"/>
      <c r="C43" s="729"/>
      <c r="D43" s="154"/>
      <c r="E43" s="720"/>
    </row>
    <row r="44" spans="1:5" ht="15" hidden="1" customHeight="1">
      <c r="A44" s="728"/>
      <c r="B44" s="148"/>
      <c r="C44" s="149"/>
      <c r="D44" s="114" t="s">
        <v>175</v>
      </c>
      <c r="E44" s="150"/>
    </row>
    <row r="45" spans="1:5" ht="16.5" hidden="1" customHeight="1">
      <c r="A45" s="728"/>
      <c r="B45" s="724"/>
      <c r="C45" s="724"/>
      <c r="D45" s="112"/>
      <c r="E45" s="718"/>
    </row>
    <row r="46" spans="1:5" hidden="1">
      <c r="A46" s="728"/>
      <c r="B46" s="725"/>
      <c r="C46" s="725"/>
      <c r="D46" s="113" t="s">
        <v>176</v>
      </c>
      <c r="E46" s="719"/>
    </row>
    <row r="47" spans="1:5" ht="132.75" hidden="1" customHeight="1">
      <c r="A47" s="728"/>
      <c r="B47" s="725"/>
      <c r="C47" s="725"/>
      <c r="D47" s="156"/>
      <c r="E47" s="719"/>
    </row>
    <row r="48" spans="1:5" hidden="1">
      <c r="A48" s="728"/>
      <c r="B48" s="725"/>
      <c r="C48" s="725"/>
      <c r="D48" s="113" t="s">
        <v>177</v>
      </c>
      <c r="E48" s="719"/>
    </row>
    <row r="49" spans="1:5" ht="42.75" hidden="1" customHeight="1">
      <c r="A49" s="728"/>
      <c r="B49" s="726"/>
      <c r="C49" s="726"/>
      <c r="D49" s="155"/>
      <c r="E49" s="720"/>
    </row>
    <row r="50" spans="1:5" ht="15" hidden="1" customHeight="1">
      <c r="A50" s="728"/>
      <c r="B50" s="148"/>
      <c r="C50" s="148"/>
      <c r="D50" s="114" t="s">
        <v>187</v>
      </c>
      <c r="E50" s="150"/>
    </row>
    <row r="51" spans="1:5" ht="12.75" hidden="1" customHeight="1">
      <c r="A51" s="728"/>
      <c r="B51" s="724" t="s">
        <v>178</v>
      </c>
      <c r="C51" s="724" t="s">
        <v>179</v>
      </c>
      <c r="D51" s="151" t="s">
        <v>180</v>
      </c>
      <c r="E51" s="721"/>
    </row>
    <row r="52" spans="1:5" ht="12.75" hidden="1" customHeight="1">
      <c r="A52" s="728"/>
      <c r="B52" s="725"/>
      <c r="C52" s="725"/>
      <c r="D52" s="113" t="s">
        <v>181</v>
      </c>
      <c r="E52" s="722"/>
    </row>
    <row r="53" spans="1:5" ht="12.75" hidden="1" customHeight="1">
      <c r="A53" s="728"/>
      <c r="B53" s="726"/>
      <c r="C53" s="726"/>
      <c r="D53" s="117" t="s">
        <v>182</v>
      </c>
      <c r="E53" s="723"/>
    </row>
    <row r="54" spans="1:5" ht="12.75" hidden="1" customHeight="1">
      <c r="A54" s="728"/>
      <c r="B54" s="152"/>
      <c r="C54" s="152"/>
      <c r="D54" s="114" t="s">
        <v>183</v>
      </c>
      <c r="E54" s="150"/>
    </row>
    <row r="55" spans="1:5" ht="12.75" hidden="1" customHeight="1">
      <c r="A55" s="728"/>
      <c r="B55" s="724" t="s">
        <v>178</v>
      </c>
      <c r="C55" s="724" t="s">
        <v>179</v>
      </c>
      <c r="D55" s="151" t="s">
        <v>184</v>
      </c>
      <c r="E55" s="721"/>
    </row>
    <row r="56" spans="1:5" ht="12.75" hidden="1" customHeight="1">
      <c r="A56" s="728"/>
      <c r="B56" s="725"/>
      <c r="C56" s="725"/>
      <c r="D56" s="113" t="s">
        <v>185</v>
      </c>
      <c r="E56" s="722"/>
    </row>
    <row r="57" spans="1:5" ht="15" hidden="1" customHeight="1">
      <c r="A57" s="729"/>
      <c r="B57" s="726"/>
      <c r="C57" s="726"/>
      <c r="D57" s="117" t="s">
        <v>186</v>
      </c>
      <c r="E57" s="723"/>
    </row>
    <row r="58" spans="1:5" hidden="1">
      <c r="A58" s="110"/>
      <c r="B58" s="145"/>
      <c r="C58" s="146"/>
      <c r="D58" s="111" t="s">
        <v>172</v>
      </c>
      <c r="E58" s="147"/>
    </row>
    <row r="59" spans="1:5" ht="19.5" hidden="1" customHeight="1">
      <c r="A59" s="727"/>
      <c r="B59" s="727"/>
      <c r="C59" s="727"/>
      <c r="D59" s="112"/>
      <c r="E59" s="718"/>
    </row>
    <row r="60" spans="1:5" ht="13.5" hidden="1" customHeight="1">
      <c r="A60" s="728"/>
      <c r="B60" s="728"/>
      <c r="C60" s="728"/>
      <c r="D60" s="113" t="s">
        <v>173</v>
      </c>
      <c r="E60" s="719"/>
    </row>
    <row r="61" spans="1:5" hidden="1">
      <c r="A61" s="728"/>
      <c r="B61" s="728"/>
      <c r="C61" s="728"/>
      <c r="D61" s="153"/>
      <c r="E61" s="719"/>
    </row>
    <row r="62" spans="1:5" hidden="1">
      <c r="A62" s="728"/>
      <c r="B62" s="728"/>
      <c r="C62" s="728"/>
      <c r="D62" s="113" t="s">
        <v>174</v>
      </c>
      <c r="E62" s="719"/>
    </row>
    <row r="63" spans="1:5" hidden="1">
      <c r="A63" s="728"/>
      <c r="B63" s="729"/>
      <c r="C63" s="729"/>
      <c r="D63" s="154"/>
      <c r="E63" s="720"/>
    </row>
    <row r="64" spans="1:5" ht="15" hidden="1" customHeight="1">
      <c r="A64" s="728"/>
      <c r="B64" s="148"/>
      <c r="C64" s="149"/>
      <c r="D64" s="114" t="s">
        <v>175</v>
      </c>
      <c r="E64" s="150"/>
    </row>
    <row r="65" spans="1:5" ht="17.25" hidden="1" customHeight="1">
      <c r="A65" s="728"/>
      <c r="B65" s="724"/>
      <c r="C65" s="724"/>
      <c r="D65" s="112"/>
      <c r="E65" s="718"/>
    </row>
    <row r="66" spans="1:5" hidden="1">
      <c r="A66" s="728"/>
      <c r="B66" s="725"/>
      <c r="C66" s="725"/>
      <c r="D66" s="113" t="s">
        <v>176</v>
      </c>
      <c r="E66" s="719"/>
    </row>
    <row r="67" spans="1:5" ht="63" hidden="1" customHeight="1">
      <c r="A67" s="728"/>
      <c r="B67" s="725"/>
      <c r="C67" s="725"/>
      <c r="D67" s="157"/>
      <c r="E67" s="719"/>
    </row>
    <row r="68" spans="1:5" hidden="1">
      <c r="A68" s="728"/>
      <c r="B68" s="725"/>
      <c r="C68" s="725"/>
      <c r="D68" s="113" t="s">
        <v>177</v>
      </c>
      <c r="E68" s="719"/>
    </row>
    <row r="69" spans="1:5" ht="63.75" hidden="1" customHeight="1">
      <c r="A69" s="728"/>
      <c r="B69" s="726"/>
      <c r="C69" s="726"/>
      <c r="D69" s="158"/>
      <c r="E69" s="720"/>
    </row>
    <row r="70" spans="1:5" ht="15" hidden="1" customHeight="1">
      <c r="A70" s="728"/>
      <c r="B70" s="148"/>
      <c r="C70" s="148"/>
      <c r="D70" s="114" t="s">
        <v>187</v>
      </c>
      <c r="E70" s="150"/>
    </row>
    <row r="71" spans="1:5" ht="12.75" hidden="1" customHeight="1">
      <c r="A71" s="728"/>
      <c r="B71" s="724" t="s">
        <v>178</v>
      </c>
      <c r="C71" s="724" t="s">
        <v>179</v>
      </c>
      <c r="D71" s="151" t="s">
        <v>180</v>
      </c>
      <c r="E71" s="721"/>
    </row>
    <row r="72" spans="1:5" ht="12.75" hidden="1" customHeight="1">
      <c r="A72" s="728"/>
      <c r="B72" s="725"/>
      <c r="C72" s="725"/>
      <c r="D72" s="113" t="s">
        <v>181</v>
      </c>
      <c r="E72" s="722"/>
    </row>
    <row r="73" spans="1:5" ht="12.75" hidden="1" customHeight="1">
      <c r="A73" s="728"/>
      <c r="B73" s="726"/>
      <c r="C73" s="726"/>
      <c r="D73" s="117" t="s">
        <v>182</v>
      </c>
      <c r="E73" s="723"/>
    </row>
    <row r="74" spans="1:5" ht="12.75" hidden="1" customHeight="1">
      <c r="A74" s="728"/>
      <c r="B74" s="152"/>
      <c r="C74" s="152"/>
      <c r="D74" s="114" t="s">
        <v>183</v>
      </c>
      <c r="E74" s="150"/>
    </row>
    <row r="75" spans="1:5" ht="12.75" hidden="1" customHeight="1">
      <c r="A75" s="728"/>
      <c r="B75" s="724" t="s">
        <v>178</v>
      </c>
      <c r="C75" s="724" t="s">
        <v>179</v>
      </c>
      <c r="D75" s="151" t="s">
        <v>184</v>
      </c>
      <c r="E75" s="721"/>
    </row>
    <row r="76" spans="1:5" ht="12.75" hidden="1" customHeight="1">
      <c r="A76" s="728"/>
      <c r="B76" s="725"/>
      <c r="C76" s="725"/>
      <c r="D76" s="113" t="s">
        <v>185</v>
      </c>
      <c r="E76" s="722"/>
    </row>
    <row r="77" spans="1:5" ht="15" hidden="1" customHeight="1">
      <c r="A77" s="729"/>
      <c r="B77" s="726"/>
      <c r="C77" s="726"/>
      <c r="D77" s="117" t="s">
        <v>186</v>
      </c>
      <c r="E77" s="723"/>
    </row>
    <row r="78" spans="1:5" hidden="1">
      <c r="A78" s="110"/>
      <c r="B78" s="145"/>
      <c r="C78" s="146"/>
      <c r="D78" s="111" t="s">
        <v>172</v>
      </c>
      <c r="E78" s="147"/>
    </row>
    <row r="79" spans="1:5" ht="20.25" hidden="1" customHeight="1">
      <c r="A79" s="727"/>
      <c r="B79" s="727"/>
      <c r="C79" s="727"/>
      <c r="E79" s="718"/>
    </row>
    <row r="80" spans="1:5" ht="13.5" hidden="1" customHeight="1">
      <c r="A80" s="728"/>
      <c r="B80" s="728"/>
      <c r="C80" s="728"/>
      <c r="D80" s="113" t="s">
        <v>173</v>
      </c>
      <c r="E80" s="719"/>
    </row>
    <row r="81" spans="1:5" ht="60" hidden="1" customHeight="1">
      <c r="A81" s="728"/>
      <c r="B81" s="728"/>
      <c r="C81" s="728"/>
      <c r="D81" s="159"/>
      <c r="E81" s="719"/>
    </row>
    <row r="82" spans="1:5" hidden="1">
      <c r="A82" s="728"/>
      <c r="B82" s="728"/>
      <c r="C82" s="728"/>
      <c r="D82" s="113" t="s">
        <v>174</v>
      </c>
      <c r="E82" s="719"/>
    </row>
    <row r="83" spans="1:5" hidden="1">
      <c r="A83" s="728"/>
      <c r="B83" s="729"/>
      <c r="C83" s="729"/>
      <c r="D83" s="160"/>
      <c r="E83" s="720"/>
    </row>
    <row r="84" spans="1:5" ht="15" hidden="1" customHeight="1">
      <c r="A84" s="728"/>
      <c r="B84" s="148"/>
      <c r="C84" s="149"/>
      <c r="D84" s="114" t="s">
        <v>175</v>
      </c>
      <c r="E84" s="150"/>
    </row>
    <row r="85" spans="1:5" ht="27.75" hidden="1" customHeight="1">
      <c r="A85" s="728"/>
      <c r="B85" s="724"/>
      <c r="C85" s="724"/>
      <c r="D85" s="112"/>
      <c r="E85" s="718"/>
    </row>
    <row r="86" spans="1:5" hidden="1">
      <c r="A86" s="728"/>
      <c r="B86" s="725"/>
      <c r="C86" s="725"/>
      <c r="D86" s="113" t="s">
        <v>176</v>
      </c>
      <c r="E86" s="719"/>
    </row>
    <row r="87" spans="1:5" ht="47.25" hidden="1" customHeight="1">
      <c r="A87" s="728"/>
      <c r="B87" s="725"/>
      <c r="C87" s="725"/>
      <c r="D87" s="158"/>
      <c r="E87" s="719"/>
    </row>
    <row r="88" spans="1:5" hidden="1">
      <c r="A88" s="728"/>
      <c r="B88" s="725"/>
      <c r="C88" s="725"/>
      <c r="D88" s="113" t="s">
        <v>177</v>
      </c>
      <c r="E88" s="719"/>
    </row>
    <row r="89" spans="1:5" ht="24.75" hidden="1" customHeight="1">
      <c r="A89" s="728"/>
      <c r="B89" s="726"/>
      <c r="C89" s="726"/>
      <c r="D89" s="155"/>
      <c r="E89" s="720"/>
    </row>
    <row r="90" spans="1:5" ht="15" hidden="1" customHeight="1">
      <c r="A90" s="728"/>
      <c r="B90" s="148"/>
      <c r="C90" s="148"/>
      <c r="D90" s="114" t="s">
        <v>187</v>
      </c>
      <c r="E90" s="150"/>
    </row>
    <row r="91" spans="1:5" ht="12.75" hidden="1" customHeight="1">
      <c r="A91" s="728"/>
      <c r="B91" s="724" t="s">
        <v>178</v>
      </c>
      <c r="C91" s="724" t="s">
        <v>179</v>
      </c>
      <c r="D91" s="151" t="s">
        <v>180</v>
      </c>
      <c r="E91" s="721"/>
    </row>
    <row r="92" spans="1:5" ht="12.75" hidden="1" customHeight="1">
      <c r="A92" s="728"/>
      <c r="B92" s="725"/>
      <c r="C92" s="725"/>
      <c r="D92" s="113" t="s">
        <v>181</v>
      </c>
      <c r="E92" s="722"/>
    </row>
    <row r="93" spans="1:5" ht="12.75" hidden="1" customHeight="1">
      <c r="A93" s="728"/>
      <c r="B93" s="726"/>
      <c r="C93" s="726"/>
      <c r="D93" s="117" t="s">
        <v>182</v>
      </c>
      <c r="E93" s="723"/>
    </row>
    <row r="94" spans="1:5" ht="12.75" hidden="1" customHeight="1">
      <c r="A94" s="728"/>
      <c r="B94" s="152"/>
      <c r="C94" s="152"/>
      <c r="D94" s="114" t="s">
        <v>183</v>
      </c>
      <c r="E94" s="150"/>
    </row>
    <row r="95" spans="1:5" ht="12.75" hidden="1" customHeight="1">
      <c r="A95" s="728"/>
      <c r="B95" s="724" t="s">
        <v>178</v>
      </c>
      <c r="C95" s="724" t="s">
        <v>179</v>
      </c>
      <c r="D95" s="151" t="s">
        <v>184</v>
      </c>
      <c r="E95" s="721"/>
    </row>
    <row r="96" spans="1:5" ht="12.75" hidden="1" customHeight="1">
      <c r="A96" s="728"/>
      <c r="B96" s="725"/>
      <c r="C96" s="725"/>
      <c r="D96" s="113" t="s">
        <v>185</v>
      </c>
      <c r="E96" s="722"/>
    </row>
    <row r="97" spans="1:6" ht="15" hidden="1" customHeight="1">
      <c r="A97" s="729"/>
      <c r="B97" s="726"/>
      <c r="C97" s="726"/>
      <c r="D97" s="117" t="s">
        <v>186</v>
      </c>
      <c r="E97" s="723"/>
    </row>
    <row r="98" spans="1:6" hidden="1">
      <c r="A98" s="110"/>
      <c r="B98" s="145"/>
      <c r="C98" s="146"/>
      <c r="D98" s="111" t="s">
        <v>172</v>
      </c>
      <c r="E98" s="147"/>
    </row>
    <row r="99" spans="1:6" ht="38.25" hidden="1" customHeight="1">
      <c r="A99" s="161"/>
      <c r="B99" s="727"/>
      <c r="C99" s="727"/>
      <c r="D99" s="160"/>
      <c r="E99" s="718"/>
    </row>
    <row r="100" spans="1:6" ht="13.5" hidden="1" customHeight="1">
      <c r="A100" s="161"/>
      <c r="B100" s="728"/>
      <c r="C100" s="728"/>
      <c r="D100" s="113" t="s">
        <v>173</v>
      </c>
      <c r="E100" s="719"/>
    </row>
    <row r="101" spans="1:6" ht="52.5" hidden="1" customHeight="1">
      <c r="A101" s="161"/>
      <c r="B101" s="728"/>
      <c r="C101" s="728"/>
      <c r="D101" s="160"/>
      <c r="E101" s="719"/>
    </row>
    <row r="102" spans="1:6" hidden="1">
      <c r="A102" s="161"/>
      <c r="B102" s="728"/>
      <c r="C102" s="728"/>
      <c r="D102" s="113" t="s">
        <v>174</v>
      </c>
      <c r="E102" s="719"/>
    </row>
    <row r="103" spans="1:6" ht="33" hidden="1" customHeight="1">
      <c r="A103" s="161"/>
      <c r="B103" s="729"/>
      <c r="C103" s="729"/>
      <c r="D103" s="160"/>
      <c r="E103" s="720"/>
    </row>
    <row r="104" spans="1:6" ht="15" hidden="1" customHeight="1">
      <c r="A104" s="161"/>
      <c r="B104" s="148"/>
      <c r="C104" s="149"/>
      <c r="D104" s="114" t="s">
        <v>175</v>
      </c>
      <c r="E104" s="150"/>
    </row>
    <row r="105" spans="1:6" ht="27.75" hidden="1" customHeight="1">
      <c r="A105" s="161"/>
      <c r="B105" s="724"/>
      <c r="C105" s="724"/>
      <c r="D105" s="160"/>
      <c r="E105" s="718"/>
    </row>
    <row r="106" spans="1:6" hidden="1">
      <c r="A106" s="161"/>
      <c r="B106" s="725"/>
      <c r="C106" s="725"/>
      <c r="D106" s="113" t="s">
        <v>176</v>
      </c>
      <c r="E106" s="719"/>
    </row>
    <row r="107" spans="1:6" ht="55.5" hidden="1" customHeight="1">
      <c r="A107" s="161"/>
      <c r="B107" s="725"/>
      <c r="C107" s="725"/>
      <c r="D107" s="160"/>
      <c r="E107" s="719"/>
    </row>
    <row r="108" spans="1:6" hidden="1">
      <c r="A108" s="161"/>
      <c r="B108" s="725"/>
      <c r="C108" s="725"/>
      <c r="D108" s="113" t="s">
        <v>177</v>
      </c>
      <c r="E108" s="719"/>
    </row>
    <row r="109" spans="1:6" ht="32.25" hidden="1" customHeight="1">
      <c r="A109" s="161"/>
      <c r="B109" s="726"/>
      <c r="C109" s="726"/>
      <c r="D109" s="160"/>
      <c r="E109" s="720"/>
    </row>
    <row r="110" spans="1:6" hidden="1">
      <c r="A110" s="162"/>
      <c r="B110" s="145"/>
      <c r="C110" s="146"/>
      <c r="D110" s="111" t="s">
        <v>172</v>
      </c>
      <c r="E110" s="147"/>
      <c r="F110" s="82"/>
    </row>
    <row r="111" spans="1:6" ht="13.5" hidden="1" customHeight="1">
      <c r="A111" s="118"/>
      <c r="B111" s="730"/>
      <c r="C111" s="730"/>
      <c r="D111" s="163"/>
      <c r="E111" s="718"/>
      <c r="F111" s="82"/>
    </row>
    <row r="112" spans="1:6" ht="13.5" hidden="1" customHeight="1">
      <c r="A112" s="119"/>
      <c r="B112" s="730"/>
      <c r="C112" s="730"/>
      <c r="D112" s="164" t="s">
        <v>173</v>
      </c>
      <c r="E112" s="719"/>
      <c r="F112" s="82"/>
    </row>
    <row r="113" spans="1:6" ht="44.25" hidden="1" customHeight="1">
      <c r="A113" s="119"/>
      <c r="B113" s="730"/>
      <c r="C113" s="730"/>
      <c r="D113" s="165"/>
      <c r="E113" s="719"/>
      <c r="F113" s="82"/>
    </row>
    <row r="114" spans="1:6" hidden="1">
      <c r="A114" s="119"/>
      <c r="B114" s="730"/>
      <c r="C114" s="730"/>
      <c r="D114" s="164" t="s">
        <v>174</v>
      </c>
      <c r="E114" s="719"/>
      <c r="F114" s="82"/>
    </row>
    <row r="115" spans="1:6" hidden="1">
      <c r="A115" s="119"/>
      <c r="B115" s="730"/>
      <c r="C115" s="730"/>
      <c r="D115" s="166"/>
      <c r="E115" s="720"/>
      <c r="F115" s="82"/>
    </row>
    <row r="116" spans="1:6" ht="15" hidden="1" customHeight="1">
      <c r="A116" s="119"/>
      <c r="B116" s="148"/>
      <c r="C116" s="149"/>
      <c r="D116" s="114" t="s">
        <v>175</v>
      </c>
      <c r="E116" s="150"/>
      <c r="F116" s="82"/>
    </row>
    <row r="117" spans="1:6" ht="12.75" hidden="1" customHeight="1">
      <c r="A117" s="119"/>
      <c r="B117" s="724"/>
      <c r="C117" s="724"/>
      <c r="D117" s="163"/>
      <c r="E117" s="718"/>
      <c r="F117" s="82"/>
    </row>
    <row r="118" spans="1:6" hidden="1">
      <c r="A118" s="119"/>
      <c r="B118" s="725"/>
      <c r="C118" s="725"/>
      <c r="D118" s="164" t="s">
        <v>176</v>
      </c>
      <c r="E118" s="719"/>
      <c r="F118" s="82"/>
    </row>
    <row r="119" spans="1:6" hidden="1">
      <c r="A119" s="119"/>
      <c r="B119" s="725"/>
      <c r="C119" s="725"/>
      <c r="D119" s="165"/>
      <c r="E119" s="719"/>
      <c r="F119" s="82"/>
    </row>
    <row r="120" spans="1:6" hidden="1">
      <c r="A120" s="119"/>
      <c r="B120" s="725"/>
      <c r="C120" s="725"/>
      <c r="D120" s="164" t="s">
        <v>177</v>
      </c>
      <c r="E120" s="719"/>
      <c r="F120" s="82"/>
    </row>
    <row r="121" spans="1:6" ht="30" hidden="1" customHeight="1">
      <c r="A121" s="120"/>
      <c r="B121" s="726"/>
      <c r="C121" s="726"/>
      <c r="D121" s="165"/>
      <c r="E121" s="720"/>
      <c r="F121" s="82"/>
    </row>
    <row r="122" spans="1:6" ht="19.5" hidden="1" customHeight="1">
      <c r="E122" s="167"/>
    </row>
    <row r="123" spans="1:6" ht="19.5" hidden="1" customHeight="1">
      <c r="E123" s="167"/>
    </row>
    <row r="124" spans="1:6" hidden="1">
      <c r="A124" s="168"/>
    </row>
    <row r="125" spans="1:6" ht="36" hidden="1" customHeight="1">
      <c r="A125" s="731" t="s">
        <v>216</v>
      </c>
      <c r="B125" s="732"/>
      <c r="C125" s="106" t="s">
        <v>679</v>
      </c>
      <c r="D125" s="733" t="s">
        <v>691</v>
      </c>
      <c r="E125" s="106" t="s">
        <v>220</v>
      </c>
    </row>
    <row r="126" spans="1:6" ht="41.25" hidden="1" customHeight="1">
      <c r="A126" s="107" t="s">
        <v>217</v>
      </c>
      <c r="B126" s="271" t="s">
        <v>218</v>
      </c>
      <c r="C126" s="108" t="s">
        <v>692</v>
      </c>
      <c r="D126" s="734"/>
      <c r="E126" s="109" t="s">
        <v>681</v>
      </c>
    </row>
    <row r="127" spans="1:6" ht="27.75" customHeight="1">
      <c r="A127" s="293">
        <v>1105</v>
      </c>
      <c r="B127" s="294"/>
      <c r="C127" s="149"/>
      <c r="D127" s="295" t="s">
        <v>693</v>
      </c>
      <c r="E127" s="170"/>
    </row>
    <row r="128" spans="1:6" ht="27" customHeight="1">
      <c r="A128" s="735"/>
      <c r="B128" s="393"/>
      <c r="C128" s="393"/>
      <c r="D128" s="116" t="s">
        <v>694</v>
      </c>
      <c r="E128" s="297">
        <f>E130+E135+E140+E145</f>
        <v>148744.79999999999</v>
      </c>
    </row>
    <row r="129" spans="1:11">
      <c r="A129" s="735"/>
      <c r="B129" s="148"/>
      <c r="C129" s="148"/>
      <c r="D129" s="115" t="s">
        <v>695</v>
      </c>
      <c r="E129" s="298"/>
    </row>
    <row r="130" spans="1:11" ht="22.5" customHeight="1">
      <c r="A130" s="735"/>
      <c r="B130" s="724" t="s">
        <v>162</v>
      </c>
      <c r="C130" s="724" t="s">
        <v>224</v>
      </c>
      <c r="D130" s="151" t="s">
        <v>707</v>
      </c>
      <c r="E130" s="736">
        <f>'N 9.1'!J41</f>
        <v>90728</v>
      </c>
    </row>
    <row r="131" spans="1:11">
      <c r="A131" s="735"/>
      <c r="B131" s="725"/>
      <c r="C131" s="725"/>
      <c r="D131" s="395" t="s">
        <v>696</v>
      </c>
      <c r="E131" s="737"/>
    </row>
    <row r="132" spans="1:11" ht="109.5" customHeight="1">
      <c r="A132" s="735"/>
      <c r="B132" s="725"/>
      <c r="C132" s="725"/>
      <c r="D132" s="121" t="s">
        <v>836</v>
      </c>
      <c r="E132" s="737"/>
    </row>
    <row r="133" spans="1:11" ht="25.5" customHeight="1">
      <c r="A133" s="735"/>
      <c r="B133" s="725"/>
      <c r="C133" s="725"/>
      <c r="D133" s="395" t="s">
        <v>697</v>
      </c>
      <c r="E133" s="737"/>
    </row>
    <row r="134" spans="1:11" ht="34.5">
      <c r="A134" s="735"/>
      <c r="B134" s="726"/>
      <c r="C134" s="726"/>
      <c r="D134" s="121" t="s">
        <v>708</v>
      </c>
      <c r="E134" s="738"/>
    </row>
    <row r="135" spans="1:11" s="85" customFormat="1" ht="22.5" customHeight="1">
      <c r="A135" s="735"/>
      <c r="B135" s="724" t="s">
        <v>249</v>
      </c>
      <c r="C135" s="724" t="s">
        <v>224</v>
      </c>
      <c r="D135" s="151" t="s">
        <v>698</v>
      </c>
      <c r="E135" s="736">
        <f>'N 9.1'!J52</f>
        <v>38400</v>
      </c>
      <c r="G135" s="82"/>
      <c r="H135" s="82"/>
      <c r="I135" s="82"/>
      <c r="J135" s="82"/>
      <c r="K135" s="82"/>
    </row>
    <row r="136" spans="1:11" s="85" customFormat="1">
      <c r="A136" s="735"/>
      <c r="B136" s="725"/>
      <c r="C136" s="725"/>
      <c r="D136" s="395" t="s">
        <v>696</v>
      </c>
      <c r="E136" s="737"/>
      <c r="G136" s="82"/>
      <c r="H136" s="82"/>
      <c r="I136" s="82"/>
      <c r="J136" s="82"/>
      <c r="K136" s="82"/>
    </row>
    <row r="137" spans="1:11" s="85" customFormat="1" ht="34.5">
      <c r="A137" s="735"/>
      <c r="B137" s="725"/>
      <c r="C137" s="725"/>
      <c r="D137" s="121" t="s">
        <v>918</v>
      </c>
      <c r="E137" s="737"/>
      <c r="G137" s="82"/>
      <c r="H137" s="82"/>
      <c r="I137" s="82"/>
      <c r="J137" s="82"/>
      <c r="K137" s="82"/>
    </row>
    <row r="138" spans="1:11" s="85" customFormat="1" ht="25.5" customHeight="1">
      <c r="A138" s="735"/>
      <c r="B138" s="725"/>
      <c r="C138" s="725"/>
      <c r="D138" s="395" t="s">
        <v>697</v>
      </c>
      <c r="E138" s="737"/>
      <c r="G138" s="82"/>
      <c r="H138" s="82"/>
      <c r="I138" s="82"/>
      <c r="J138" s="82"/>
      <c r="K138" s="82"/>
    </row>
    <row r="139" spans="1:11" s="85" customFormat="1" ht="28.5" customHeight="1">
      <c r="A139" s="735"/>
      <c r="B139" s="726"/>
      <c r="C139" s="726"/>
      <c r="D139" s="121" t="s">
        <v>874</v>
      </c>
      <c r="E139" s="738"/>
      <c r="G139" s="82"/>
      <c r="H139" s="82"/>
      <c r="I139" s="82"/>
      <c r="J139" s="82"/>
      <c r="K139" s="82"/>
    </row>
    <row r="140" spans="1:11" s="85" customFormat="1" ht="22.5" customHeight="1">
      <c r="A140" s="735"/>
      <c r="B140" s="724" t="s">
        <v>250</v>
      </c>
      <c r="C140" s="724" t="s">
        <v>224</v>
      </c>
      <c r="D140" s="124" t="s">
        <v>700</v>
      </c>
      <c r="E140" s="736">
        <f>'N 9.1'!J65</f>
        <v>12308.8</v>
      </c>
      <c r="G140" s="82"/>
      <c r="H140" s="82"/>
      <c r="I140" s="82"/>
      <c r="J140" s="82"/>
      <c r="K140" s="82"/>
    </row>
    <row r="141" spans="1:11" s="85" customFormat="1">
      <c r="A141" s="735"/>
      <c r="B141" s="725"/>
      <c r="C141" s="725"/>
      <c r="D141" s="395" t="s">
        <v>696</v>
      </c>
      <c r="E141" s="737"/>
      <c r="G141" s="82"/>
      <c r="H141" s="82"/>
      <c r="I141" s="82"/>
      <c r="J141" s="82"/>
      <c r="K141" s="82"/>
    </row>
    <row r="142" spans="1:11" s="85" customFormat="1" ht="51.75">
      <c r="A142" s="735"/>
      <c r="B142" s="725"/>
      <c r="C142" s="725"/>
      <c r="D142" s="121" t="s">
        <v>837</v>
      </c>
      <c r="E142" s="737"/>
      <c r="G142" s="82"/>
      <c r="H142" s="82"/>
      <c r="I142" s="82"/>
      <c r="J142" s="82"/>
      <c r="K142" s="82"/>
    </row>
    <row r="143" spans="1:11" s="85" customFormat="1" ht="25.5" customHeight="1">
      <c r="A143" s="735"/>
      <c r="B143" s="725"/>
      <c r="C143" s="725"/>
      <c r="D143" s="395" t="s">
        <v>697</v>
      </c>
      <c r="E143" s="737"/>
      <c r="G143" s="82"/>
      <c r="H143" s="82"/>
      <c r="I143" s="82"/>
      <c r="J143" s="82"/>
      <c r="K143" s="82"/>
    </row>
    <row r="144" spans="1:11" s="85" customFormat="1" ht="28.5" customHeight="1">
      <c r="A144" s="735"/>
      <c r="B144" s="726"/>
      <c r="C144" s="726"/>
      <c r="D144" s="121" t="s">
        <v>699</v>
      </c>
      <c r="E144" s="738"/>
      <c r="G144" s="82"/>
      <c r="H144" s="82"/>
      <c r="I144" s="82"/>
      <c r="J144" s="82"/>
      <c r="K144" s="82"/>
    </row>
    <row r="145" spans="1:11" ht="22.5" customHeight="1">
      <c r="A145" s="735"/>
      <c r="B145" s="724" t="s">
        <v>839</v>
      </c>
      <c r="C145" s="724" t="s">
        <v>224</v>
      </c>
      <c r="D145" s="124" t="s">
        <v>821</v>
      </c>
      <c r="E145" s="736">
        <f>'N 9.1'!J76</f>
        <v>7308</v>
      </c>
    </row>
    <row r="146" spans="1:11" ht="24" customHeight="1">
      <c r="A146" s="735"/>
      <c r="B146" s="725"/>
      <c r="C146" s="725"/>
      <c r="D146" s="395" t="s">
        <v>696</v>
      </c>
      <c r="E146" s="737"/>
    </row>
    <row r="147" spans="1:11" ht="45" customHeight="1">
      <c r="A147" s="735"/>
      <c r="B147" s="725"/>
      <c r="C147" s="725"/>
      <c r="D147" s="121" t="s">
        <v>838</v>
      </c>
      <c r="E147" s="737"/>
    </row>
    <row r="148" spans="1:11" ht="25.5" customHeight="1">
      <c r="A148" s="735"/>
      <c r="B148" s="725"/>
      <c r="C148" s="725"/>
      <c r="D148" s="395" t="s">
        <v>697</v>
      </c>
      <c r="E148" s="737"/>
    </row>
    <row r="149" spans="1:11" ht="28.5" customHeight="1">
      <c r="A149" s="735"/>
      <c r="B149" s="726"/>
      <c r="C149" s="726"/>
      <c r="D149" s="121" t="s">
        <v>701</v>
      </c>
      <c r="E149" s="738"/>
    </row>
    <row r="150" spans="1:11" s="85" customFormat="1">
      <c r="A150" s="168"/>
      <c r="B150" s="82"/>
      <c r="C150" s="82"/>
      <c r="D150" s="143"/>
      <c r="E150" s="82"/>
      <c r="G150" s="82"/>
      <c r="H150" s="82"/>
      <c r="I150" s="82"/>
      <c r="J150" s="82"/>
      <c r="K150" s="82"/>
    </row>
    <row r="151" spans="1:11" s="85" customFormat="1" hidden="1">
      <c r="A151" s="299" t="s">
        <v>192</v>
      </c>
      <c r="B151" s="144"/>
      <c r="C151" s="144"/>
      <c r="D151" s="144"/>
      <c r="E151" s="144"/>
      <c r="G151" s="82"/>
      <c r="H151" s="82"/>
      <c r="I151" s="82"/>
      <c r="J151" s="82"/>
      <c r="K151" s="82"/>
    </row>
    <row r="152" spans="1:11" s="85" customFormat="1" hidden="1">
      <c r="A152" s="144"/>
      <c r="B152" s="144"/>
      <c r="C152" s="144"/>
      <c r="D152" s="144"/>
      <c r="E152" s="144"/>
      <c r="G152" s="82"/>
      <c r="H152" s="82"/>
      <c r="I152" s="82"/>
      <c r="J152" s="82"/>
      <c r="K152" s="82"/>
    </row>
    <row r="153" spans="1:11" s="85" customFormat="1" hidden="1">
      <c r="A153" s="144" t="s">
        <v>193</v>
      </c>
      <c r="B153" s="144"/>
      <c r="C153" s="144"/>
      <c r="D153" s="144"/>
      <c r="E153" s="144"/>
      <c r="G153" s="82"/>
      <c r="H153" s="82"/>
      <c r="I153" s="82"/>
      <c r="J153" s="82"/>
      <c r="K153" s="82"/>
    </row>
    <row r="154" spans="1:11" s="85" customFormat="1" hidden="1">
      <c r="A154" s="144"/>
      <c r="B154" s="144"/>
      <c r="C154" s="144"/>
      <c r="D154" s="144"/>
      <c r="E154" s="144"/>
      <c r="G154" s="82"/>
      <c r="H154" s="82"/>
      <c r="I154" s="82"/>
      <c r="J154" s="82"/>
      <c r="K154" s="82"/>
    </row>
    <row r="155" spans="1:11" s="85" customFormat="1" ht="12.75" hidden="1" customHeight="1">
      <c r="A155" s="739" t="s">
        <v>166</v>
      </c>
      <c r="B155" s="731"/>
      <c r="C155" s="106" t="s">
        <v>167</v>
      </c>
      <c r="D155" s="740" t="s">
        <v>168</v>
      </c>
      <c r="E155" s="106" t="s">
        <v>194</v>
      </c>
      <c r="G155" s="82"/>
      <c r="H155" s="82"/>
      <c r="I155" s="82"/>
      <c r="J155" s="82"/>
      <c r="K155" s="82"/>
    </row>
    <row r="156" spans="1:11" s="85" customFormat="1" ht="34.5" hidden="1">
      <c r="A156" s="107" t="s">
        <v>169</v>
      </c>
      <c r="B156" s="271" t="s">
        <v>170</v>
      </c>
      <c r="C156" s="108" t="s">
        <v>188</v>
      </c>
      <c r="D156" s="741"/>
      <c r="E156" s="109" t="s">
        <v>171</v>
      </c>
      <c r="G156" s="82"/>
      <c r="H156" s="82"/>
      <c r="I156" s="82"/>
      <c r="J156" s="82"/>
      <c r="K156" s="82"/>
    </row>
    <row r="157" spans="1:11" s="85" customFormat="1" hidden="1">
      <c r="A157" s="293" t="s">
        <v>189</v>
      </c>
      <c r="B157" s="169"/>
      <c r="C157" s="149"/>
      <c r="D157" s="115" t="s">
        <v>195</v>
      </c>
      <c r="E157" s="170"/>
      <c r="G157" s="82"/>
      <c r="H157" s="82"/>
      <c r="I157" s="82"/>
      <c r="J157" s="82"/>
      <c r="K157" s="82"/>
    </row>
    <row r="158" spans="1:11" s="85" customFormat="1" ht="25.5" hidden="1" customHeight="1">
      <c r="A158" s="727"/>
      <c r="B158" s="296"/>
      <c r="C158" s="296"/>
      <c r="D158" s="116" t="s">
        <v>190</v>
      </c>
      <c r="E158" s="300"/>
      <c r="G158" s="82"/>
      <c r="H158" s="82"/>
      <c r="I158" s="82"/>
      <c r="J158" s="82"/>
      <c r="K158" s="82"/>
    </row>
    <row r="159" spans="1:11" s="85" customFormat="1" hidden="1">
      <c r="A159" s="728"/>
      <c r="B159" s="148"/>
      <c r="C159" s="148"/>
      <c r="D159" s="115" t="s">
        <v>196</v>
      </c>
      <c r="E159" s="171"/>
      <c r="G159" s="82"/>
      <c r="H159" s="82"/>
      <c r="I159" s="82"/>
      <c r="J159" s="82"/>
      <c r="K159" s="82"/>
    </row>
    <row r="160" spans="1:11" s="85" customFormat="1" hidden="1">
      <c r="A160" s="728"/>
      <c r="B160" s="724" t="s">
        <v>178</v>
      </c>
      <c r="C160" s="724" t="s">
        <v>179</v>
      </c>
      <c r="D160" s="151" t="s">
        <v>197</v>
      </c>
      <c r="E160" s="721"/>
      <c r="G160" s="82"/>
      <c r="H160" s="82"/>
      <c r="I160" s="82"/>
      <c r="J160" s="82"/>
      <c r="K160" s="82"/>
    </row>
    <row r="161" spans="1:11" s="85" customFormat="1" hidden="1">
      <c r="A161" s="728"/>
      <c r="B161" s="725"/>
      <c r="C161" s="725"/>
      <c r="D161" s="113" t="s">
        <v>198</v>
      </c>
      <c r="E161" s="722"/>
      <c r="G161" s="82"/>
      <c r="H161" s="82"/>
      <c r="I161" s="82"/>
      <c r="J161" s="82"/>
      <c r="K161" s="82"/>
    </row>
    <row r="162" spans="1:11" s="85" customFormat="1" hidden="1">
      <c r="A162" s="729"/>
      <c r="B162" s="726"/>
      <c r="C162" s="726"/>
      <c r="D162" s="117" t="s">
        <v>199</v>
      </c>
      <c r="E162" s="723"/>
      <c r="G162" s="82"/>
      <c r="H162" s="82"/>
      <c r="I162" s="82"/>
      <c r="J162" s="82"/>
      <c r="K162" s="82"/>
    </row>
    <row r="163" spans="1:11" s="85" customFormat="1" hidden="1">
      <c r="A163" s="293" t="s">
        <v>189</v>
      </c>
      <c r="B163" s="169"/>
      <c r="C163" s="152"/>
      <c r="D163" s="115" t="s">
        <v>195</v>
      </c>
      <c r="E163" s="170"/>
      <c r="G163" s="82"/>
      <c r="H163" s="82"/>
      <c r="I163" s="82"/>
      <c r="J163" s="82"/>
      <c r="K163" s="82"/>
    </row>
    <row r="164" spans="1:11" s="85" customFormat="1" hidden="1">
      <c r="A164" s="727"/>
      <c r="B164" s="301"/>
      <c r="C164" s="301"/>
      <c r="D164" s="151" t="s">
        <v>190</v>
      </c>
      <c r="E164" s="302"/>
      <c r="G164" s="82"/>
      <c r="H164" s="82"/>
      <c r="I164" s="82"/>
      <c r="J164" s="82"/>
      <c r="K164" s="82"/>
    </row>
    <row r="165" spans="1:11" s="85" customFormat="1" hidden="1">
      <c r="A165" s="728"/>
      <c r="B165" s="152"/>
      <c r="C165" s="152"/>
      <c r="D165" s="115" t="s">
        <v>200</v>
      </c>
      <c r="E165" s="171"/>
      <c r="G165" s="82"/>
      <c r="H165" s="82"/>
      <c r="I165" s="82"/>
      <c r="J165" s="82"/>
      <c r="K165" s="82"/>
    </row>
    <row r="166" spans="1:11" s="85" customFormat="1" hidden="1">
      <c r="A166" s="728"/>
      <c r="B166" s="724" t="s">
        <v>178</v>
      </c>
      <c r="C166" s="724" t="s">
        <v>179</v>
      </c>
      <c r="D166" s="151" t="s">
        <v>197</v>
      </c>
      <c r="E166" s="721"/>
      <c r="G166" s="82"/>
      <c r="H166" s="82"/>
      <c r="I166" s="82"/>
      <c r="J166" s="82"/>
      <c r="K166" s="82"/>
    </row>
    <row r="167" spans="1:11" s="85" customFormat="1" hidden="1">
      <c r="A167" s="728"/>
      <c r="B167" s="725"/>
      <c r="C167" s="725"/>
      <c r="D167" s="113" t="s">
        <v>198</v>
      </c>
      <c r="E167" s="722"/>
      <c r="G167" s="82"/>
      <c r="H167" s="82"/>
      <c r="I167" s="82"/>
      <c r="J167" s="82"/>
      <c r="K167" s="82"/>
    </row>
    <row r="168" spans="1:11" s="85" customFormat="1" hidden="1">
      <c r="A168" s="729"/>
      <c r="B168" s="726"/>
      <c r="C168" s="726"/>
      <c r="D168" s="117" t="s">
        <v>199</v>
      </c>
      <c r="E168" s="723"/>
      <c r="G168" s="82"/>
      <c r="H168" s="82"/>
      <c r="I168" s="82"/>
      <c r="J168" s="82"/>
      <c r="K168" s="82"/>
    </row>
    <row r="169" spans="1:11" s="85" customFormat="1" hidden="1">
      <c r="A169" s="293" t="s">
        <v>189</v>
      </c>
      <c r="B169" s="169"/>
      <c r="C169" s="152"/>
      <c r="D169" s="115" t="s">
        <v>195</v>
      </c>
      <c r="E169" s="170"/>
      <c r="G169" s="82"/>
      <c r="H169" s="82"/>
      <c r="I169" s="82"/>
      <c r="J169" s="82"/>
      <c r="K169" s="82"/>
    </row>
    <row r="170" spans="1:11" s="85" customFormat="1" hidden="1">
      <c r="A170" s="727"/>
      <c r="B170" s="301"/>
      <c r="C170" s="301"/>
      <c r="D170" s="151" t="s">
        <v>190</v>
      </c>
      <c r="E170" s="302"/>
      <c r="G170" s="82"/>
      <c r="H170" s="82"/>
      <c r="I170" s="82"/>
      <c r="J170" s="82"/>
      <c r="K170" s="82"/>
    </row>
    <row r="171" spans="1:11" s="85" customFormat="1" hidden="1">
      <c r="A171" s="728"/>
      <c r="B171" s="152"/>
      <c r="C171" s="152"/>
      <c r="D171" s="115" t="s">
        <v>201</v>
      </c>
      <c r="E171" s="171"/>
      <c r="G171" s="82"/>
      <c r="H171" s="82"/>
      <c r="I171" s="82"/>
      <c r="J171" s="82"/>
      <c r="K171" s="82"/>
    </row>
    <row r="172" spans="1:11" s="85" customFormat="1" hidden="1">
      <c r="A172" s="728"/>
      <c r="B172" s="724" t="s">
        <v>178</v>
      </c>
      <c r="C172" s="724" t="s">
        <v>179</v>
      </c>
      <c r="D172" s="151" t="s">
        <v>202</v>
      </c>
      <c r="E172" s="721"/>
      <c r="G172" s="82"/>
      <c r="H172" s="82"/>
      <c r="I172" s="82"/>
      <c r="J172" s="82"/>
      <c r="K172" s="82"/>
    </row>
    <row r="173" spans="1:11" s="85" customFormat="1" hidden="1">
      <c r="A173" s="728"/>
      <c r="B173" s="725"/>
      <c r="C173" s="725"/>
      <c r="D173" s="113" t="s">
        <v>203</v>
      </c>
      <c r="E173" s="722"/>
      <c r="G173" s="82"/>
      <c r="H173" s="82"/>
      <c r="I173" s="82"/>
      <c r="J173" s="82"/>
      <c r="K173" s="82"/>
    </row>
    <row r="174" spans="1:11" s="85" customFormat="1" hidden="1">
      <c r="A174" s="728"/>
      <c r="B174" s="725"/>
      <c r="C174" s="725"/>
      <c r="D174" s="117" t="s">
        <v>191</v>
      </c>
      <c r="E174" s="722"/>
      <c r="G174" s="82"/>
      <c r="H174" s="82"/>
      <c r="I174" s="82"/>
      <c r="J174" s="82"/>
      <c r="K174" s="82"/>
    </row>
    <row r="175" spans="1:11" s="85" customFormat="1" hidden="1">
      <c r="A175" s="728"/>
      <c r="B175" s="725"/>
      <c r="C175" s="725"/>
      <c r="D175" s="113" t="s">
        <v>204</v>
      </c>
      <c r="E175" s="722"/>
      <c r="G175" s="82"/>
      <c r="H175" s="82"/>
      <c r="I175" s="82"/>
      <c r="J175" s="82"/>
      <c r="K175" s="82"/>
    </row>
    <row r="176" spans="1:11" s="85" customFormat="1" ht="34.5" hidden="1">
      <c r="A176" s="728"/>
      <c r="B176" s="725"/>
      <c r="C176" s="725"/>
      <c r="D176" s="117" t="s">
        <v>205</v>
      </c>
      <c r="E176" s="722"/>
      <c r="G176" s="82"/>
      <c r="H176" s="82"/>
      <c r="I176" s="82"/>
      <c r="J176" s="82"/>
      <c r="K176" s="82"/>
    </row>
    <row r="177" spans="1:11" s="85" customFormat="1" hidden="1">
      <c r="A177" s="728"/>
      <c r="B177" s="725"/>
      <c r="C177" s="725"/>
      <c r="D177" s="113" t="s">
        <v>206</v>
      </c>
      <c r="E177" s="722"/>
      <c r="G177" s="82"/>
      <c r="H177" s="82"/>
      <c r="I177" s="82"/>
      <c r="J177" s="82"/>
      <c r="K177" s="82"/>
    </row>
    <row r="178" spans="1:11" s="85" customFormat="1" ht="34.5" hidden="1">
      <c r="A178" s="729"/>
      <c r="B178" s="726"/>
      <c r="C178" s="726"/>
      <c r="D178" s="117" t="s">
        <v>207</v>
      </c>
      <c r="E178" s="723"/>
      <c r="G178" s="82"/>
      <c r="H178" s="82"/>
      <c r="I178" s="82"/>
      <c r="J178" s="82"/>
      <c r="K178" s="82"/>
    </row>
    <row r="179" spans="1:11" s="85" customFormat="1" hidden="1">
      <c r="A179" s="293" t="s">
        <v>189</v>
      </c>
      <c r="B179" s="169"/>
      <c r="C179" s="152"/>
      <c r="D179" s="115" t="s">
        <v>195</v>
      </c>
      <c r="E179" s="170"/>
      <c r="G179" s="82"/>
      <c r="H179" s="82"/>
      <c r="I179" s="82"/>
      <c r="J179" s="82"/>
      <c r="K179" s="82"/>
    </row>
    <row r="180" spans="1:11" s="85" customFormat="1" hidden="1">
      <c r="A180" s="727"/>
      <c r="B180" s="301"/>
      <c r="C180" s="301"/>
      <c r="D180" s="151" t="s">
        <v>190</v>
      </c>
      <c r="E180" s="302"/>
      <c r="G180" s="82"/>
      <c r="H180" s="82"/>
      <c r="I180" s="82"/>
      <c r="J180" s="82"/>
      <c r="K180" s="82"/>
    </row>
    <row r="181" spans="1:11" s="85" customFormat="1" hidden="1">
      <c r="A181" s="728"/>
      <c r="B181" s="152"/>
      <c r="C181" s="152"/>
      <c r="D181" s="115" t="s">
        <v>208</v>
      </c>
      <c r="E181" s="171"/>
      <c r="G181" s="82"/>
      <c r="H181" s="82"/>
      <c r="I181" s="82"/>
      <c r="J181" s="82"/>
      <c r="K181" s="82"/>
    </row>
    <row r="182" spans="1:11" s="85" customFormat="1" hidden="1">
      <c r="A182" s="728"/>
      <c r="B182" s="724" t="s">
        <v>178</v>
      </c>
      <c r="C182" s="724" t="s">
        <v>179</v>
      </c>
      <c r="D182" s="151" t="s">
        <v>209</v>
      </c>
      <c r="E182" s="721"/>
      <c r="G182" s="82"/>
      <c r="H182" s="82"/>
      <c r="I182" s="82"/>
      <c r="J182" s="82"/>
      <c r="K182" s="82"/>
    </row>
    <row r="183" spans="1:11" s="85" customFormat="1" hidden="1">
      <c r="A183" s="728"/>
      <c r="B183" s="725"/>
      <c r="C183" s="725"/>
      <c r="D183" s="113" t="s">
        <v>210</v>
      </c>
      <c r="E183" s="722"/>
      <c r="G183" s="82"/>
      <c r="H183" s="82"/>
      <c r="I183" s="82"/>
      <c r="J183" s="82"/>
      <c r="K183" s="82"/>
    </row>
    <row r="184" spans="1:11" s="85" customFormat="1" hidden="1">
      <c r="A184" s="729"/>
      <c r="B184" s="726"/>
      <c r="C184" s="726"/>
      <c r="D184" s="117" t="s">
        <v>211</v>
      </c>
      <c r="E184" s="723"/>
      <c r="G184" s="82"/>
      <c r="H184" s="82"/>
      <c r="I184" s="82"/>
      <c r="J184" s="82"/>
      <c r="K184" s="82"/>
    </row>
    <row r="185" spans="1:11" s="85" customFormat="1" hidden="1">
      <c r="A185" s="293" t="s">
        <v>189</v>
      </c>
      <c r="B185" s="169"/>
      <c r="C185" s="152"/>
      <c r="D185" s="115" t="s">
        <v>195</v>
      </c>
      <c r="E185" s="170"/>
      <c r="G185" s="82"/>
      <c r="H185" s="82"/>
      <c r="I185" s="82"/>
      <c r="J185" s="82"/>
      <c r="K185" s="82"/>
    </row>
    <row r="186" spans="1:11" s="85" customFormat="1" hidden="1">
      <c r="A186" s="727"/>
      <c r="B186" s="301"/>
      <c r="C186" s="301"/>
      <c r="D186" s="151" t="s">
        <v>190</v>
      </c>
      <c r="E186" s="302"/>
      <c r="G186" s="82"/>
      <c r="H186" s="82"/>
      <c r="I186" s="82"/>
      <c r="J186" s="82"/>
      <c r="K186" s="82"/>
    </row>
    <row r="187" spans="1:11" s="85" customFormat="1" hidden="1">
      <c r="A187" s="728"/>
      <c r="B187" s="303"/>
      <c r="C187" s="303"/>
      <c r="D187" s="115" t="s">
        <v>212</v>
      </c>
      <c r="E187" s="171"/>
      <c r="G187" s="82"/>
      <c r="H187" s="82"/>
      <c r="I187" s="82"/>
      <c r="J187" s="82"/>
      <c r="K187" s="82"/>
    </row>
    <row r="188" spans="1:11" s="85" customFormat="1" ht="1.5" hidden="1" customHeight="1">
      <c r="A188" s="728"/>
      <c r="B188" s="724" t="s">
        <v>178</v>
      </c>
      <c r="C188" s="724" t="s">
        <v>179</v>
      </c>
      <c r="D188" s="151" t="s">
        <v>213</v>
      </c>
      <c r="E188" s="721"/>
      <c r="G188" s="82"/>
      <c r="H188" s="82"/>
      <c r="I188" s="82"/>
      <c r="J188" s="82"/>
      <c r="K188" s="82"/>
    </row>
    <row r="189" spans="1:11" s="85" customFormat="1" ht="48.75" hidden="1" customHeight="1">
      <c r="A189" s="728"/>
      <c r="B189" s="725"/>
      <c r="C189" s="725"/>
      <c r="D189" s="113" t="s">
        <v>214</v>
      </c>
      <c r="E189" s="722"/>
      <c r="G189" s="82"/>
      <c r="H189" s="82"/>
      <c r="I189" s="82"/>
      <c r="J189" s="82"/>
      <c r="K189" s="82"/>
    </row>
    <row r="190" spans="1:11" s="85" customFormat="1" ht="19.5" hidden="1" customHeight="1">
      <c r="A190" s="729"/>
      <c r="B190" s="726"/>
      <c r="C190" s="726"/>
      <c r="D190" s="117" t="s">
        <v>215</v>
      </c>
      <c r="E190" s="723"/>
      <c r="G190" s="82"/>
      <c r="H190" s="82"/>
      <c r="I190" s="82"/>
      <c r="J190" s="82"/>
      <c r="K190" s="82"/>
    </row>
    <row r="191" spans="1:11" s="85" customFormat="1" hidden="1">
      <c r="A191" s="304"/>
      <c r="B191" s="82"/>
      <c r="C191" s="82"/>
      <c r="D191" s="143"/>
      <c r="E191" s="82"/>
      <c r="G191" s="82"/>
      <c r="H191" s="82"/>
      <c r="I191" s="82"/>
      <c r="J191" s="82"/>
      <c r="K191" s="82"/>
    </row>
    <row r="201" spans="1:11" s="85" customFormat="1">
      <c r="A201" s="305"/>
      <c r="B201" s="82"/>
      <c r="C201" s="82"/>
      <c r="D201" s="143"/>
      <c r="E201" s="82"/>
      <c r="G201" s="82"/>
      <c r="H201" s="82"/>
      <c r="I201" s="82"/>
      <c r="J201" s="82"/>
      <c r="K201" s="82"/>
    </row>
    <row r="202" spans="1:11" s="85" customFormat="1">
      <c r="A202" s="305"/>
      <c r="B202" s="82"/>
      <c r="C202" s="82"/>
      <c r="D202" s="143"/>
      <c r="E202" s="82"/>
      <c r="G202" s="82"/>
      <c r="H202" s="82"/>
      <c r="I202" s="82"/>
      <c r="J202" s="82"/>
      <c r="K202" s="82"/>
    </row>
  </sheetData>
  <mergeCells count="114">
    <mergeCell ref="A186:A190"/>
    <mergeCell ref="B188:B190"/>
    <mergeCell ref="C188:C190"/>
    <mergeCell ref="E188:E190"/>
    <mergeCell ref="A164:A168"/>
    <mergeCell ref="B166:B168"/>
    <mergeCell ref="C166:C168"/>
    <mergeCell ref="E166:E168"/>
    <mergeCell ref="A170:A178"/>
    <mergeCell ref="B172:B178"/>
    <mergeCell ref="C172:C178"/>
    <mergeCell ref="E172:E178"/>
    <mergeCell ref="A180:A184"/>
    <mergeCell ref="B182:B184"/>
    <mergeCell ref="C182:C184"/>
    <mergeCell ref="E182:E184"/>
    <mergeCell ref="B140:B144"/>
    <mergeCell ref="C140:C144"/>
    <mergeCell ref="E140:E144"/>
    <mergeCell ref="B135:B139"/>
    <mergeCell ref="C135:C139"/>
    <mergeCell ref="E135:E139"/>
    <mergeCell ref="A155:B155"/>
    <mergeCell ref="D155:D156"/>
    <mergeCell ref="A158:A162"/>
    <mergeCell ref="B160:B162"/>
    <mergeCell ref="C160:C162"/>
    <mergeCell ref="E160:E162"/>
    <mergeCell ref="B145:B149"/>
    <mergeCell ref="C145:C149"/>
    <mergeCell ref="E145:E149"/>
    <mergeCell ref="A135:A139"/>
    <mergeCell ref="A140:A149"/>
    <mergeCell ref="B117:B121"/>
    <mergeCell ref="C117:C121"/>
    <mergeCell ref="E117:E121"/>
    <mergeCell ref="A125:B125"/>
    <mergeCell ref="D125:D126"/>
    <mergeCell ref="A128:A134"/>
    <mergeCell ref="B130:B134"/>
    <mergeCell ref="C130:C134"/>
    <mergeCell ref="E130:E134"/>
    <mergeCell ref="B99:B103"/>
    <mergeCell ref="C99:C103"/>
    <mergeCell ref="E99:E103"/>
    <mergeCell ref="B105:B109"/>
    <mergeCell ref="C105:C109"/>
    <mergeCell ref="E105:E109"/>
    <mergeCell ref="B111:B115"/>
    <mergeCell ref="C111:C115"/>
    <mergeCell ref="E111:E115"/>
    <mergeCell ref="A79:A97"/>
    <mergeCell ref="B79:B83"/>
    <mergeCell ref="C79:C83"/>
    <mergeCell ref="E79:E83"/>
    <mergeCell ref="B85:B89"/>
    <mergeCell ref="C85:C89"/>
    <mergeCell ref="E85:E89"/>
    <mergeCell ref="B91:B93"/>
    <mergeCell ref="C91:C93"/>
    <mergeCell ref="E91:E93"/>
    <mergeCell ref="B95:B97"/>
    <mergeCell ref="C95:C97"/>
    <mergeCell ref="E95:E97"/>
    <mergeCell ref="A59:A77"/>
    <mergeCell ref="B59:B63"/>
    <mergeCell ref="C59:C63"/>
    <mergeCell ref="E59:E63"/>
    <mergeCell ref="B65:B69"/>
    <mergeCell ref="C65:C69"/>
    <mergeCell ref="E65:E69"/>
    <mergeCell ref="B71:B73"/>
    <mergeCell ref="C71:C73"/>
    <mergeCell ref="E71:E73"/>
    <mergeCell ref="B75:B77"/>
    <mergeCell ref="C75:C77"/>
    <mergeCell ref="E75:E77"/>
    <mergeCell ref="B33:B37"/>
    <mergeCell ref="C33:C37"/>
    <mergeCell ref="E33:E37"/>
    <mergeCell ref="A39:A57"/>
    <mergeCell ref="B39:B43"/>
    <mergeCell ref="C39:C43"/>
    <mergeCell ref="E39:E43"/>
    <mergeCell ref="B45:B49"/>
    <mergeCell ref="C45:C49"/>
    <mergeCell ref="E45:E49"/>
    <mergeCell ref="B51:B53"/>
    <mergeCell ref="C51:C53"/>
    <mergeCell ref="E51:E53"/>
    <mergeCell ref="B55:B57"/>
    <mergeCell ref="C55:C57"/>
    <mergeCell ref="E55:E57"/>
    <mergeCell ref="A27:A37"/>
    <mergeCell ref="B27:B31"/>
    <mergeCell ref="C27:C31"/>
    <mergeCell ref="E27:E31"/>
    <mergeCell ref="D1:E1"/>
    <mergeCell ref="D2:E2"/>
    <mergeCell ref="A4:E4"/>
    <mergeCell ref="B5:B6"/>
    <mergeCell ref="A8:A25"/>
    <mergeCell ref="B8:B12"/>
    <mergeCell ref="C8:C12"/>
    <mergeCell ref="E8:E12"/>
    <mergeCell ref="B14:B18"/>
    <mergeCell ref="C14:C18"/>
    <mergeCell ref="E14:E18"/>
    <mergeCell ref="B19:B21"/>
    <mergeCell ref="C19:C21"/>
    <mergeCell ref="E19:E21"/>
    <mergeCell ref="B23:B25"/>
    <mergeCell ref="C23:C25"/>
    <mergeCell ref="E23:E25"/>
  </mergeCells>
  <dataValidations count="1">
    <dataValidation type="decimal" operator="greaterThanOrEqual" allowBlank="1" showInputMessage="1" showErrorMessage="1" sqref="E105 E8 E27 E99 E85 E39 E45 E65 E79 E111:E115 E59">
      <formula1>0</formula1>
    </dataValidation>
  </dataValidations>
  <pageMargins left="0.2" right="0.15" top="0.21" bottom="0.2" header="0.21" footer="0.2"/>
  <pageSetup paperSize="9" orientation="landscape" horizontalDpi="300" verticalDpi="300" r:id="rId1"/>
  <headerFooter alignWithMargins="0"/>
  <legacyDrawing r:id="rId2"/>
</worksheet>
</file>

<file path=xl/worksheets/sheet14.xml><?xml version="1.0" encoding="utf-8"?>
<worksheet xmlns="http://schemas.openxmlformats.org/spreadsheetml/2006/main" xmlns:r="http://schemas.openxmlformats.org/officeDocument/2006/relationships">
  <dimension ref="A1:IW286"/>
  <sheetViews>
    <sheetView tabSelected="1" view="pageBreakPreview" zoomScale="60" zoomScaleNormal="100" workbookViewId="0">
      <selection activeCell="IW40" sqref="IW40"/>
    </sheetView>
  </sheetViews>
  <sheetFormatPr defaultRowHeight="17.25"/>
  <cols>
    <col min="1" max="1" width="13.5703125" style="232" customWidth="1"/>
    <col min="2" max="2" width="34.42578125" style="309" customWidth="1"/>
    <col min="3" max="3" width="7.7109375" style="398" customWidth="1"/>
    <col min="4" max="4" width="9.85546875" style="307" customWidth="1"/>
    <col min="5" max="5" width="14.140625" style="307" customWidth="1"/>
    <col min="6" max="6" width="12.140625" style="306" customWidth="1"/>
    <col min="7" max="7" width="11.5703125" style="306" customWidth="1"/>
    <col min="8" max="8" width="8.7109375" style="306" hidden="1" customWidth="1"/>
    <col min="9" max="9" width="9.140625" style="235" hidden="1" customWidth="1"/>
    <col min="10" max="10" width="18" style="232" hidden="1" customWidth="1"/>
    <col min="11" max="11" width="21.7109375" style="232" customWidth="1"/>
    <col min="12" max="16384" width="9.140625" style="232"/>
  </cols>
  <sheetData>
    <row r="1" spans="1:9">
      <c r="C1" s="396"/>
      <c r="D1" s="310"/>
      <c r="E1" s="668"/>
      <c r="F1" s="668"/>
      <c r="G1" s="668"/>
      <c r="H1" s="507"/>
    </row>
    <row r="2" spans="1:9">
      <c r="B2" s="311"/>
      <c r="C2" s="397"/>
      <c r="D2" s="311"/>
      <c r="E2" s="597"/>
      <c r="F2" s="597"/>
      <c r="G2" s="597"/>
      <c r="H2" s="597"/>
    </row>
    <row r="3" spans="1:9">
      <c r="B3" s="311"/>
      <c r="C3" s="397"/>
      <c r="D3" s="311"/>
      <c r="E3" s="597"/>
      <c r="F3" s="597"/>
      <c r="G3" s="597"/>
      <c r="H3" s="597"/>
    </row>
    <row r="4" spans="1:9" hidden="1">
      <c r="A4" s="554">
        <v>4212</v>
      </c>
      <c r="B4" s="339" t="s">
        <v>6</v>
      </c>
      <c r="C4" s="600"/>
      <c r="D4" s="600"/>
      <c r="E4" s="341"/>
      <c r="F4" s="354"/>
      <c r="G4" s="555">
        <f>SUM(G5:G9)</f>
        <v>44511.799988420004</v>
      </c>
      <c r="H4" s="597"/>
    </row>
    <row r="5" spans="1:9">
      <c r="A5" s="556" t="s">
        <v>943</v>
      </c>
      <c r="B5" s="121" t="s">
        <v>944</v>
      </c>
      <c r="C5" s="400" t="s">
        <v>151</v>
      </c>
      <c r="D5" s="221" t="s">
        <v>4</v>
      </c>
      <c r="E5" s="320">
        <v>156</v>
      </c>
      <c r="F5" s="320">
        <v>61230</v>
      </c>
      <c r="G5" s="553">
        <f>E5*F5/1000</f>
        <v>9551.8799999999992</v>
      </c>
    </row>
    <row r="6" spans="1:9">
      <c r="A6" s="556" t="s">
        <v>892</v>
      </c>
      <c r="B6" s="121" t="s">
        <v>896</v>
      </c>
      <c r="C6" s="400" t="s">
        <v>151</v>
      </c>
      <c r="D6" s="221" t="s">
        <v>5</v>
      </c>
      <c r="E6" s="342">
        <v>48.78</v>
      </c>
      <c r="F6" s="320">
        <f>658049.289-150000</f>
        <v>508049.28899999999</v>
      </c>
      <c r="G6" s="553">
        <f>E6*F6/1000</f>
        <v>24782.644317419999</v>
      </c>
      <c r="H6" s="508"/>
    </row>
    <row r="7" spans="1:9">
      <c r="A7" s="556" t="s">
        <v>893</v>
      </c>
      <c r="B7" s="121" t="s">
        <v>896</v>
      </c>
      <c r="C7" s="400" t="s">
        <v>151</v>
      </c>
      <c r="D7" s="221" t="s">
        <v>5</v>
      </c>
      <c r="E7" s="342">
        <v>38.78</v>
      </c>
      <c r="F7" s="320">
        <f>135281.45-12000</f>
        <v>123281.45000000001</v>
      </c>
      <c r="G7" s="553">
        <f>E7*F7/1000</f>
        <v>4780.8546310000011</v>
      </c>
    </row>
    <row r="8" spans="1:9">
      <c r="A8" s="556" t="s">
        <v>894</v>
      </c>
      <c r="B8" s="121" t="s">
        <v>896</v>
      </c>
      <c r="C8" s="400" t="s">
        <v>151</v>
      </c>
      <c r="D8" s="221" t="s">
        <v>5</v>
      </c>
      <c r="E8" s="342">
        <v>45.78</v>
      </c>
      <c r="F8" s="320">
        <f>96961-10000</f>
        <v>86961</v>
      </c>
      <c r="G8" s="553">
        <f>E8*F8/1000</f>
        <v>3981.07458</v>
      </c>
      <c r="H8" s="498"/>
    </row>
    <row r="9" spans="1:9">
      <c r="A9" s="556" t="s">
        <v>895</v>
      </c>
      <c r="B9" s="121" t="s">
        <v>896</v>
      </c>
      <c r="C9" s="400" t="s">
        <v>151</v>
      </c>
      <c r="D9" s="221" t="s">
        <v>5</v>
      </c>
      <c r="E9" s="342">
        <v>35.78</v>
      </c>
      <c r="F9" s="320">
        <v>39557</v>
      </c>
      <c r="G9" s="553">
        <f>E9*F9/1000-0.003</f>
        <v>1415.34646</v>
      </c>
      <c r="H9" s="499"/>
    </row>
    <row r="10" spans="1:9" hidden="1">
      <c r="A10" s="557" t="s">
        <v>272</v>
      </c>
      <c r="B10" s="222" t="s">
        <v>259</v>
      </c>
      <c r="C10" s="400"/>
      <c r="D10" s="221"/>
      <c r="E10" s="343"/>
      <c r="F10" s="366"/>
      <c r="G10" s="555">
        <f>+G11</f>
        <v>3398.3</v>
      </c>
      <c r="H10" s="499"/>
    </row>
    <row r="11" spans="1:9">
      <c r="A11" s="558" t="s">
        <v>260</v>
      </c>
      <c r="B11" s="121" t="s">
        <v>261</v>
      </c>
      <c r="C11" s="400" t="s">
        <v>151</v>
      </c>
      <c r="D11" s="221" t="s">
        <v>262</v>
      </c>
      <c r="E11" s="342">
        <v>170.26</v>
      </c>
      <c r="F11" s="497">
        <f>+G11/E11*1000</f>
        <v>19959.473746035477</v>
      </c>
      <c r="G11" s="553">
        <v>3398.3</v>
      </c>
      <c r="H11" s="500"/>
    </row>
    <row r="12" spans="1:9" hidden="1">
      <c r="A12" s="557" t="s">
        <v>273</v>
      </c>
      <c r="B12" s="103" t="s">
        <v>145</v>
      </c>
      <c r="C12" s="308"/>
      <c r="D12" s="308"/>
      <c r="E12" s="344"/>
      <c r="F12" s="355"/>
      <c r="G12" s="559">
        <f>SUM(G13:G15)</f>
        <v>23960.3</v>
      </c>
      <c r="H12" s="500"/>
    </row>
    <row r="13" spans="1:9" ht="34.5">
      <c r="A13" s="558" t="s">
        <v>264</v>
      </c>
      <c r="B13" s="121" t="s">
        <v>268</v>
      </c>
      <c r="C13" s="400" t="s">
        <v>151</v>
      </c>
      <c r="D13" s="221" t="s">
        <v>263</v>
      </c>
      <c r="E13" s="320">
        <v>800000</v>
      </c>
      <c r="F13" s="323">
        <v>1</v>
      </c>
      <c r="G13" s="408">
        <f t="shared" ref="G13:G15" si="0">E13*F13/1000</f>
        <v>800</v>
      </c>
      <c r="H13" s="500"/>
    </row>
    <row r="14" spans="1:9" s="313" customFormat="1" ht="34.5">
      <c r="A14" s="558" t="s">
        <v>265</v>
      </c>
      <c r="B14" s="121" t="s">
        <v>269</v>
      </c>
      <c r="C14" s="400" t="s">
        <v>151</v>
      </c>
      <c r="D14" s="221" t="s">
        <v>263</v>
      </c>
      <c r="E14" s="320">
        <v>14684000</v>
      </c>
      <c r="F14" s="323">
        <v>1</v>
      </c>
      <c r="G14" s="408">
        <f t="shared" si="0"/>
        <v>14684</v>
      </c>
      <c r="H14" s="501"/>
      <c r="I14" s="312"/>
    </row>
    <row r="15" spans="1:9" ht="34.5">
      <c r="A15" s="558" t="s">
        <v>266</v>
      </c>
      <c r="B15" s="121" t="s">
        <v>270</v>
      </c>
      <c r="C15" s="400" t="s">
        <v>151</v>
      </c>
      <c r="D15" s="221" t="s">
        <v>263</v>
      </c>
      <c r="E15" s="528">
        <v>8476300</v>
      </c>
      <c r="F15" s="323">
        <v>1</v>
      </c>
      <c r="G15" s="408">
        <f t="shared" si="0"/>
        <v>8476.2999999999993</v>
      </c>
      <c r="H15" s="502">
        <v>4212</v>
      </c>
      <c r="I15" s="235" t="s">
        <v>7</v>
      </c>
    </row>
    <row r="16" spans="1:9" s="313" customFormat="1" hidden="1">
      <c r="A16" s="557" t="s">
        <v>274</v>
      </c>
      <c r="B16" s="103" t="s">
        <v>275</v>
      </c>
      <c r="C16" s="401"/>
      <c r="D16" s="600"/>
      <c r="E16" s="345"/>
      <c r="F16" s="363"/>
      <c r="G16" s="560">
        <f>SUM(G17:G18)</f>
        <v>7165</v>
      </c>
      <c r="H16" s="502">
        <v>4212</v>
      </c>
      <c r="I16" s="235" t="s">
        <v>7</v>
      </c>
    </row>
    <row r="17" spans="1:257" ht="51.75">
      <c r="A17" s="561" t="s">
        <v>276</v>
      </c>
      <c r="B17" s="529" t="s">
        <v>277</v>
      </c>
      <c r="C17" s="333" t="s">
        <v>151</v>
      </c>
      <c r="D17" s="333" t="s">
        <v>263</v>
      </c>
      <c r="E17" s="346">
        <v>403000</v>
      </c>
      <c r="F17" s="364">
        <v>1</v>
      </c>
      <c r="G17" s="409">
        <f>E17*F17/1000</f>
        <v>403</v>
      </c>
      <c r="H17" s="502">
        <v>4212</v>
      </c>
      <c r="I17" s="235" t="s">
        <v>7</v>
      </c>
    </row>
    <row r="18" spans="1:257" ht="18" customHeight="1">
      <c r="A18" s="562" t="s">
        <v>278</v>
      </c>
      <c r="B18" s="224" t="s">
        <v>279</v>
      </c>
      <c r="C18" s="598" t="s">
        <v>151</v>
      </c>
      <c r="D18" s="221" t="s">
        <v>263</v>
      </c>
      <c r="E18" s="320">
        <v>6762000</v>
      </c>
      <c r="F18" s="322">
        <v>1</v>
      </c>
      <c r="G18" s="408">
        <f>E18*F18/1000</f>
        <v>6762</v>
      </c>
      <c r="H18" s="502">
        <v>4212</v>
      </c>
      <c r="I18" s="235" t="s">
        <v>7</v>
      </c>
    </row>
    <row r="19" spans="1:257" ht="39.75" hidden="1" customHeight="1">
      <c r="A19" s="565">
        <v>4233</v>
      </c>
      <c r="B19" s="207" t="s">
        <v>833</v>
      </c>
      <c r="C19" s="206"/>
      <c r="D19" s="206"/>
      <c r="E19" s="329"/>
      <c r="F19" s="367"/>
      <c r="G19" s="563">
        <f>+G20</f>
        <v>7018.2</v>
      </c>
      <c r="H19" s="502">
        <v>4212</v>
      </c>
      <c r="I19" s="235" t="s">
        <v>7</v>
      </c>
    </row>
    <row r="20" spans="1:257" s="313" customFormat="1" ht="51.75" customHeight="1">
      <c r="A20" s="566" t="s">
        <v>742</v>
      </c>
      <c r="B20" s="121" t="s">
        <v>743</v>
      </c>
      <c r="C20" s="599" t="s">
        <v>151</v>
      </c>
      <c r="D20" s="221" t="s">
        <v>263</v>
      </c>
      <c r="E20" s="324">
        <v>7018200</v>
      </c>
      <c r="F20" s="325">
        <v>1</v>
      </c>
      <c r="G20" s="408">
        <f t="shared" ref="G20" si="1">E20*F20/1000</f>
        <v>7018.2</v>
      </c>
      <c r="H20" s="501"/>
      <c r="I20" s="312"/>
    </row>
    <row r="21" spans="1:257" ht="18" hidden="1" customHeight="1">
      <c r="A21" s="565">
        <v>4237</v>
      </c>
      <c r="B21" s="207" t="s">
        <v>147</v>
      </c>
      <c r="C21" s="206"/>
      <c r="D21" s="206"/>
      <c r="E21" s="329"/>
      <c r="F21" s="367"/>
      <c r="G21" s="563">
        <f>G23+G24+G25+G26+G27+G28+G29+G31+G32</f>
        <v>4207.0730000000003</v>
      </c>
      <c r="H21" s="502">
        <v>4213</v>
      </c>
      <c r="I21" s="235" t="s">
        <v>7</v>
      </c>
    </row>
    <row r="22" spans="1:257" s="313" customFormat="1" ht="19.5" hidden="1" customHeight="1">
      <c r="A22" s="321" t="s">
        <v>941</v>
      </c>
      <c r="B22" s="225" t="s">
        <v>942</v>
      </c>
      <c r="C22" s="333" t="s">
        <v>151</v>
      </c>
      <c r="D22" s="337" t="s">
        <v>263</v>
      </c>
      <c r="E22" s="350">
        <v>980000</v>
      </c>
      <c r="F22" s="357">
        <v>1</v>
      </c>
      <c r="G22" s="409">
        <f>E22*F22/1000</f>
        <v>980</v>
      </c>
      <c r="H22" s="502"/>
      <c r="I22" s="312"/>
    </row>
    <row r="23" spans="1:257" s="313" customFormat="1" ht="51.75">
      <c r="A23" s="567" t="s">
        <v>935</v>
      </c>
      <c r="B23" s="225" t="s">
        <v>934</v>
      </c>
      <c r="C23" s="333" t="s">
        <v>151</v>
      </c>
      <c r="D23" s="230" t="s">
        <v>263</v>
      </c>
      <c r="E23" s="349">
        <v>700000</v>
      </c>
      <c r="F23" s="359">
        <v>1</v>
      </c>
      <c r="G23" s="409">
        <f>E23*F23/1000</f>
        <v>700</v>
      </c>
      <c r="H23" s="502">
        <v>4214</v>
      </c>
      <c r="I23" s="235" t="s">
        <v>7</v>
      </c>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c r="BV23" s="232"/>
      <c r="BW23" s="232"/>
      <c r="BX23" s="232"/>
      <c r="BY23" s="232"/>
      <c r="BZ23" s="232"/>
      <c r="CA23" s="232"/>
      <c r="CB23" s="232"/>
      <c r="CC23" s="232"/>
      <c r="CD23" s="232"/>
      <c r="CE23" s="232"/>
      <c r="CF23" s="232"/>
      <c r="CG23" s="232"/>
      <c r="CH23" s="232"/>
      <c r="CI23" s="232"/>
      <c r="CJ23" s="232"/>
      <c r="CK23" s="232"/>
      <c r="CL23" s="232"/>
      <c r="CM23" s="232"/>
      <c r="CN23" s="232"/>
      <c r="CO23" s="232"/>
      <c r="CP23" s="232"/>
      <c r="CQ23" s="232"/>
      <c r="CR23" s="232"/>
      <c r="CS23" s="232"/>
      <c r="CT23" s="232"/>
      <c r="CU23" s="232"/>
      <c r="CV23" s="232"/>
      <c r="CW23" s="232"/>
      <c r="CX23" s="232"/>
      <c r="CY23" s="232"/>
      <c r="CZ23" s="232"/>
      <c r="DA23" s="232"/>
      <c r="DB23" s="232"/>
      <c r="DC23" s="232"/>
      <c r="DD23" s="232"/>
      <c r="DE23" s="232"/>
      <c r="DF23" s="232"/>
      <c r="DG23" s="232"/>
      <c r="DH23" s="232"/>
      <c r="DI23" s="232"/>
      <c r="DJ23" s="232"/>
      <c r="DK23" s="232"/>
      <c r="DL23" s="232"/>
      <c r="DM23" s="232"/>
      <c r="DN23" s="232"/>
      <c r="DO23" s="232"/>
      <c r="DP23" s="232"/>
      <c r="DQ23" s="232"/>
      <c r="DR23" s="232"/>
      <c r="DS23" s="232"/>
      <c r="DT23" s="232"/>
      <c r="DU23" s="232"/>
      <c r="DV23" s="232"/>
      <c r="DW23" s="232"/>
      <c r="DX23" s="232"/>
      <c r="DY23" s="232"/>
      <c r="DZ23" s="232"/>
      <c r="EA23" s="232"/>
      <c r="EB23" s="232"/>
      <c r="EC23" s="232"/>
      <c r="ED23" s="232"/>
      <c r="EE23" s="232"/>
      <c r="EF23" s="232"/>
      <c r="EG23" s="232"/>
      <c r="EH23" s="232"/>
      <c r="EI23" s="232"/>
      <c r="EJ23" s="232"/>
      <c r="EK23" s="232"/>
      <c r="EL23" s="232"/>
      <c r="EM23" s="232"/>
      <c r="EN23" s="232"/>
      <c r="EO23" s="232"/>
      <c r="EP23" s="232"/>
      <c r="EQ23" s="232"/>
      <c r="ER23" s="232"/>
      <c r="ES23" s="232"/>
      <c r="ET23" s="232"/>
      <c r="EU23" s="232"/>
      <c r="EV23" s="232"/>
      <c r="EW23" s="232"/>
      <c r="EX23" s="232"/>
      <c r="EY23" s="232"/>
      <c r="EZ23" s="232"/>
      <c r="FA23" s="232"/>
      <c r="FB23" s="232"/>
      <c r="FC23" s="232"/>
      <c r="FD23" s="232"/>
      <c r="FE23" s="232"/>
      <c r="FF23" s="232"/>
      <c r="FG23" s="232"/>
      <c r="FH23" s="232"/>
      <c r="FI23" s="232"/>
      <c r="FJ23" s="232"/>
      <c r="FK23" s="232"/>
      <c r="FL23" s="232"/>
      <c r="FM23" s="232"/>
      <c r="FN23" s="232"/>
      <c r="FO23" s="232"/>
      <c r="FP23" s="232"/>
      <c r="FQ23" s="232"/>
      <c r="FR23" s="232"/>
      <c r="FS23" s="232"/>
      <c r="FT23" s="232"/>
      <c r="FU23" s="232"/>
      <c r="FV23" s="232"/>
      <c r="FW23" s="232"/>
      <c r="FX23" s="232"/>
      <c r="FY23" s="232"/>
      <c r="FZ23" s="232"/>
      <c r="GA23" s="232"/>
      <c r="GB23" s="232"/>
      <c r="GC23" s="232"/>
      <c r="GD23" s="232"/>
      <c r="GE23" s="232"/>
      <c r="GF23" s="232"/>
      <c r="GG23" s="232"/>
      <c r="GH23" s="232"/>
      <c r="GI23" s="232"/>
      <c r="GJ23" s="232"/>
      <c r="GK23" s="232"/>
      <c r="GL23" s="232"/>
      <c r="GM23" s="232"/>
      <c r="GN23" s="232"/>
      <c r="GO23" s="232"/>
      <c r="GP23" s="232"/>
      <c r="GQ23" s="232"/>
      <c r="GR23" s="232"/>
      <c r="GS23" s="232"/>
      <c r="GT23" s="232"/>
      <c r="GU23" s="232"/>
      <c r="GV23" s="232"/>
      <c r="GW23" s="232"/>
      <c r="GX23" s="232"/>
      <c r="GY23" s="232"/>
      <c r="GZ23" s="232"/>
      <c r="HA23" s="232"/>
      <c r="HB23" s="232"/>
      <c r="HC23" s="232"/>
      <c r="HD23" s="232"/>
      <c r="HE23" s="232"/>
      <c r="HF23" s="232"/>
      <c r="HG23" s="232"/>
      <c r="HH23" s="232"/>
      <c r="HI23" s="232"/>
      <c r="HJ23" s="232"/>
      <c r="HK23" s="232"/>
      <c r="HL23" s="232"/>
      <c r="HM23" s="232"/>
      <c r="HN23" s="232"/>
      <c r="HO23" s="232"/>
      <c r="HP23" s="232"/>
      <c r="HQ23" s="232"/>
      <c r="HR23" s="232"/>
      <c r="HS23" s="232"/>
      <c r="HT23" s="232"/>
      <c r="HU23" s="232"/>
      <c r="HV23" s="232"/>
      <c r="HW23" s="232"/>
      <c r="HX23" s="232"/>
      <c r="HY23" s="232"/>
      <c r="HZ23" s="232"/>
      <c r="IA23" s="232"/>
      <c r="IB23" s="232"/>
      <c r="IC23" s="232"/>
      <c r="ID23" s="232"/>
      <c r="IE23" s="232"/>
      <c r="IF23" s="232"/>
      <c r="IG23" s="232"/>
      <c r="IH23" s="232"/>
      <c r="II23" s="232"/>
      <c r="IJ23" s="232"/>
      <c r="IK23" s="232"/>
      <c r="IL23" s="232"/>
      <c r="IM23" s="232"/>
      <c r="IN23" s="232"/>
      <c r="IO23" s="232"/>
      <c r="IP23" s="232"/>
      <c r="IQ23" s="232"/>
      <c r="IR23" s="232"/>
      <c r="IS23" s="232"/>
      <c r="IT23" s="232"/>
      <c r="IU23" s="232"/>
      <c r="IV23" s="232"/>
      <c r="IW23" s="232"/>
    </row>
    <row r="24" spans="1:257" s="313" customFormat="1" ht="63.75" customHeight="1">
      <c r="A24" s="567" t="s">
        <v>936</v>
      </c>
      <c r="B24" s="225" t="s">
        <v>934</v>
      </c>
      <c r="C24" s="333" t="s">
        <v>151</v>
      </c>
      <c r="D24" s="230" t="s">
        <v>263</v>
      </c>
      <c r="E24" s="349">
        <v>1000000</v>
      </c>
      <c r="F24" s="359">
        <v>1</v>
      </c>
      <c r="G24" s="409">
        <f>E24*F24/1000</f>
        <v>1000</v>
      </c>
      <c r="H24" s="502">
        <v>4214</v>
      </c>
      <c r="I24" s="527" t="s">
        <v>7</v>
      </c>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c r="BM24" s="232"/>
      <c r="BN24" s="232"/>
      <c r="BO24" s="232"/>
      <c r="BP24" s="232"/>
      <c r="BQ24" s="232"/>
      <c r="BR24" s="232"/>
      <c r="BS24" s="232"/>
      <c r="BT24" s="232"/>
      <c r="BU24" s="232"/>
      <c r="BV24" s="232"/>
      <c r="BW24" s="232"/>
      <c r="BX24" s="232"/>
      <c r="BY24" s="232"/>
      <c r="BZ24" s="232"/>
      <c r="CA24" s="232"/>
      <c r="CB24" s="232"/>
      <c r="CC24" s="232"/>
      <c r="CD24" s="232"/>
      <c r="CE24" s="232"/>
      <c r="CF24" s="232"/>
      <c r="CG24" s="232"/>
      <c r="CH24" s="232"/>
      <c r="CI24" s="232"/>
      <c r="CJ24" s="232"/>
      <c r="CK24" s="232"/>
      <c r="CL24" s="232"/>
      <c r="CM24" s="232"/>
      <c r="CN24" s="232"/>
      <c r="CO24" s="232"/>
      <c r="CP24" s="232"/>
      <c r="CQ24" s="232"/>
      <c r="CR24" s="232"/>
      <c r="CS24" s="232"/>
      <c r="CT24" s="232"/>
      <c r="CU24" s="232"/>
      <c r="CV24" s="232"/>
      <c r="CW24" s="232"/>
      <c r="CX24" s="232"/>
      <c r="CY24" s="232"/>
      <c r="CZ24" s="232"/>
      <c r="DA24" s="232"/>
      <c r="DB24" s="232"/>
      <c r="DC24" s="232"/>
      <c r="DD24" s="232"/>
      <c r="DE24" s="232"/>
      <c r="DF24" s="232"/>
      <c r="DG24" s="232"/>
      <c r="DH24" s="232"/>
      <c r="DI24" s="232"/>
      <c r="DJ24" s="232"/>
      <c r="DK24" s="232"/>
      <c r="DL24" s="232"/>
      <c r="DM24" s="232"/>
      <c r="DN24" s="232"/>
      <c r="DO24" s="232"/>
      <c r="DP24" s="232"/>
      <c r="DQ24" s="232"/>
      <c r="DR24" s="232"/>
      <c r="DS24" s="232"/>
      <c r="DT24" s="232"/>
      <c r="DU24" s="232"/>
      <c r="DV24" s="232"/>
      <c r="DW24" s="232"/>
      <c r="DX24" s="232"/>
      <c r="DY24" s="232"/>
      <c r="DZ24" s="232"/>
      <c r="EA24" s="232"/>
      <c r="EB24" s="232"/>
      <c r="EC24" s="232"/>
      <c r="ED24" s="232"/>
      <c r="EE24" s="232"/>
      <c r="EF24" s="232"/>
      <c r="EG24" s="232"/>
      <c r="EH24" s="232"/>
      <c r="EI24" s="232"/>
      <c r="EJ24" s="232"/>
      <c r="EK24" s="232"/>
      <c r="EL24" s="232"/>
      <c r="EM24" s="232"/>
      <c r="EN24" s="232"/>
      <c r="EO24" s="232"/>
      <c r="EP24" s="232"/>
      <c r="EQ24" s="232"/>
      <c r="ER24" s="232"/>
      <c r="ES24" s="232"/>
      <c r="ET24" s="232"/>
      <c r="EU24" s="232"/>
      <c r="EV24" s="232"/>
      <c r="EW24" s="232"/>
      <c r="EX24" s="232"/>
      <c r="EY24" s="232"/>
      <c r="EZ24" s="232"/>
      <c r="FA24" s="232"/>
      <c r="FB24" s="232"/>
      <c r="FC24" s="232"/>
      <c r="FD24" s="232"/>
      <c r="FE24" s="232"/>
      <c r="FF24" s="232"/>
      <c r="FG24" s="232"/>
      <c r="FH24" s="232"/>
      <c r="FI24" s="232"/>
      <c r="FJ24" s="232"/>
      <c r="FK24" s="232"/>
      <c r="FL24" s="232"/>
      <c r="FM24" s="232"/>
      <c r="FN24" s="232"/>
      <c r="FO24" s="232"/>
      <c r="FP24" s="232"/>
      <c r="FQ24" s="232"/>
      <c r="FR24" s="232"/>
      <c r="FS24" s="232"/>
      <c r="FT24" s="232"/>
      <c r="FU24" s="232"/>
      <c r="FV24" s="232"/>
      <c r="FW24" s="232"/>
      <c r="FX24" s="232"/>
      <c r="FY24" s="232"/>
      <c r="FZ24" s="232"/>
      <c r="GA24" s="232"/>
      <c r="GB24" s="232"/>
      <c r="GC24" s="232"/>
      <c r="GD24" s="232"/>
      <c r="GE24" s="232"/>
      <c r="GF24" s="232"/>
      <c r="GG24" s="232"/>
      <c r="GH24" s="232"/>
      <c r="GI24" s="232"/>
      <c r="GJ24" s="232"/>
      <c r="GK24" s="232"/>
      <c r="GL24" s="232"/>
      <c r="GM24" s="232"/>
      <c r="GN24" s="232"/>
      <c r="GO24" s="232"/>
      <c r="GP24" s="232"/>
      <c r="GQ24" s="232"/>
      <c r="GR24" s="232"/>
      <c r="GS24" s="232"/>
      <c r="GT24" s="232"/>
      <c r="GU24" s="232"/>
      <c r="GV24" s="232"/>
      <c r="GW24" s="232"/>
      <c r="GX24" s="232"/>
      <c r="GY24" s="232"/>
      <c r="GZ24" s="232"/>
      <c r="HA24" s="232"/>
      <c r="HB24" s="232"/>
      <c r="HC24" s="232"/>
      <c r="HD24" s="232"/>
      <c r="HE24" s="232"/>
      <c r="HF24" s="232"/>
      <c r="HG24" s="232"/>
      <c r="HH24" s="232"/>
      <c r="HI24" s="232"/>
      <c r="HJ24" s="232"/>
      <c r="HK24" s="232"/>
      <c r="HL24" s="232"/>
      <c r="HM24" s="232"/>
      <c r="HN24" s="232"/>
      <c r="HO24" s="232"/>
      <c r="HP24" s="232"/>
      <c r="HQ24" s="232"/>
      <c r="HR24" s="232"/>
      <c r="HS24" s="232"/>
      <c r="HT24" s="232"/>
      <c r="HU24" s="232"/>
      <c r="HV24" s="232"/>
      <c r="HW24" s="232"/>
      <c r="HX24" s="232"/>
      <c r="HY24" s="232"/>
      <c r="HZ24" s="232"/>
      <c r="IA24" s="232"/>
      <c r="IB24" s="232"/>
      <c r="IC24" s="232"/>
      <c r="ID24" s="232"/>
      <c r="IE24" s="232"/>
      <c r="IF24" s="232"/>
      <c r="IG24" s="232"/>
      <c r="IH24" s="232"/>
      <c r="II24" s="232"/>
      <c r="IJ24" s="232"/>
      <c r="IK24" s="232"/>
      <c r="IL24" s="232"/>
      <c r="IM24" s="232"/>
      <c r="IN24" s="232"/>
      <c r="IO24" s="232"/>
      <c r="IP24" s="232"/>
      <c r="IQ24" s="232"/>
      <c r="IR24" s="232"/>
      <c r="IS24" s="232"/>
      <c r="IT24" s="232"/>
      <c r="IU24" s="232"/>
      <c r="IV24" s="232"/>
      <c r="IW24" s="232"/>
    </row>
    <row r="25" spans="1:257" ht="54" customHeight="1">
      <c r="A25" s="558" t="s">
        <v>283</v>
      </c>
      <c r="B25" s="121" t="s">
        <v>285</v>
      </c>
      <c r="C25" s="598" t="s">
        <v>151</v>
      </c>
      <c r="D25" s="221" t="s">
        <v>263</v>
      </c>
      <c r="E25" s="320">
        <v>78000</v>
      </c>
      <c r="F25" s="322">
        <v>1</v>
      </c>
      <c r="G25" s="408">
        <f t="shared" ref="G25" si="2">E25*F25/1000</f>
        <v>78</v>
      </c>
      <c r="H25" s="502">
        <v>4214</v>
      </c>
      <c r="I25" s="235" t="s">
        <v>7</v>
      </c>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313"/>
      <c r="AP25" s="313"/>
      <c r="AQ25" s="313"/>
      <c r="AR25" s="313"/>
      <c r="AS25" s="313"/>
      <c r="AT25" s="313"/>
      <c r="AU25" s="313"/>
      <c r="AV25" s="313"/>
      <c r="AW25" s="313"/>
      <c r="AX25" s="313"/>
      <c r="AY25" s="313"/>
      <c r="AZ25" s="313"/>
      <c r="BA25" s="313"/>
      <c r="BB25" s="313"/>
      <c r="BC25" s="313"/>
      <c r="BD25" s="313"/>
      <c r="BE25" s="313"/>
      <c r="BF25" s="313"/>
      <c r="BG25" s="313"/>
      <c r="BH25" s="313"/>
      <c r="BI25" s="313"/>
      <c r="BJ25" s="313"/>
      <c r="BK25" s="313"/>
      <c r="BL25" s="313"/>
      <c r="BM25" s="313"/>
      <c r="BN25" s="313"/>
      <c r="BO25" s="313"/>
      <c r="BP25" s="313"/>
      <c r="BQ25" s="313"/>
      <c r="BR25" s="313"/>
      <c r="BS25" s="313"/>
      <c r="BT25" s="313"/>
      <c r="BU25" s="313"/>
      <c r="BV25" s="313"/>
      <c r="BW25" s="313"/>
      <c r="BX25" s="313"/>
      <c r="BY25" s="313"/>
      <c r="BZ25" s="313"/>
      <c r="CA25" s="313"/>
      <c r="CB25" s="313"/>
      <c r="CC25" s="313"/>
      <c r="CD25" s="313"/>
      <c r="CE25" s="313"/>
      <c r="CF25" s="313"/>
      <c r="CG25" s="313"/>
      <c r="CH25" s="313"/>
      <c r="CI25" s="313"/>
      <c r="CJ25" s="313"/>
      <c r="CK25" s="313"/>
      <c r="CL25" s="313"/>
      <c r="CM25" s="313"/>
      <c r="CN25" s="313"/>
      <c r="CO25" s="313"/>
      <c r="CP25" s="313"/>
      <c r="CQ25" s="313"/>
      <c r="CR25" s="313"/>
      <c r="CS25" s="313"/>
      <c r="CT25" s="313"/>
      <c r="CU25" s="313"/>
      <c r="CV25" s="313"/>
      <c r="CW25" s="313"/>
      <c r="CX25" s="313"/>
      <c r="CY25" s="313"/>
      <c r="CZ25" s="313"/>
      <c r="DA25" s="313"/>
      <c r="DB25" s="313"/>
      <c r="DC25" s="313"/>
      <c r="DD25" s="313"/>
      <c r="DE25" s="313"/>
      <c r="DF25" s="313"/>
      <c r="DG25" s="313"/>
      <c r="DH25" s="313"/>
      <c r="DI25" s="313"/>
      <c r="DJ25" s="313"/>
      <c r="DK25" s="313"/>
      <c r="DL25" s="313"/>
      <c r="DM25" s="313"/>
      <c r="DN25" s="313"/>
      <c r="DO25" s="313"/>
      <c r="DP25" s="313"/>
      <c r="DQ25" s="313"/>
      <c r="DR25" s="313"/>
      <c r="DS25" s="313"/>
      <c r="DT25" s="313"/>
      <c r="DU25" s="313"/>
      <c r="DV25" s="313"/>
      <c r="DW25" s="313"/>
      <c r="DX25" s="313"/>
      <c r="DY25" s="313"/>
      <c r="DZ25" s="313"/>
      <c r="EA25" s="313"/>
      <c r="EB25" s="313"/>
      <c r="EC25" s="313"/>
      <c r="ED25" s="313"/>
      <c r="EE25" s="313"/>
      <c r="EF25" s="313"/>
      <c r="EG25" s="313"/>
      <c r="EH25" s="313"/>
      <c r="EI25" s="313"/>
      <c r="EJ25" s="313"/>
      <c r="EK25" s="313"/>
      <c r="EL25" s="313"/>
      <c r="EM25" s="313"/>
      <c r="EN25" s="313"/>
      <c r="EO25" s="313"/>
      <c r="EP25" s="313"/>
      <c r="EQ25" s="313"/>
      <c r="ER25" s="313"/>
      <c r="ES25" s="313"/>
      <c r="ET25" s="313"/>
      <c r="EU25" s="313"/>
      <c r="EV25" s="313"/>
      <c r="EW25" s="313"/>
      <c r="EX25" s="313"/>
      <c r="EY25" s="313"/>
      <c r="EZ25" s="313"/>
      <c r="FA25" s="313"/>
      <c r="FB25" s="313"/>
      <c r="FC25" s="313"/>
      <c r="FD25" s="313"/>
      <c r="FE25" s="313"/>
      <c r="FF25" s="313"/>
      <c r="FG25" s="313"/>
      <c r="FH25" s="313"/>
      <c r="FI25" s="313"/>
      <c r="FJ25" s="313"/>
      <c r="FK25" s="313"/>
      <c r="FL25" s="313"/>
      <c r="FM25" s="313"/>
      <c r="FN25" s="313"/>
      <c r="FO25" s="313"/>
      <c r="FP25" s="313"/>
      <c r="FQ25" s="313"/>
      <c r="FR25" s="313"/>
      <c r="FS25" s="313"/>
      <c r="FT25" s="313"/>
      <c r="FU25" s="313"/>
      <c r="FV25" s="313"/>
      <c r="FW25" s="313"/>
      <c r="FX25" s="313"/>
      <c r="FY25" s="313"/>
      <c r="FZ25" s="313"/>
      <c r="GA25" s="313"/>
      <c r="GB25" s="313"/>
      <c r="GC25" s="313"/>
      <c r="GD25" s="313"/>
      <c r="GE25" s="313"/>
      <c r="GF25" s="313"/>
      <c r="GG25" s="313"/>
      <c r="GH25" s="313"/>
      <c r="GI25" s="313"/>
      <c r="GJ25" s="313"/>
      <c r="GK25" s="313"/>
      <c r="GL25" s="313"/>
      <c r="GM25" s="313"/>
      <c r="GN25" s="313"/>
      <c r="GO25" s="313"/>
      <c r="GP25" s="313"/>
      <c r="GQ25" s="313"/>
      <c r="GR25" s="313"/>
      <c r="GS25" s="313"/>
      <c r="GT25" s="313"/>
      <c r="GU25" s="313"/>
      <c r="GV25" s="313"/>
      <c r="GW25" s="313"/>
      <c r="GX25" s="313"/>
      <c r="GY25" s="313"/>
      <c r="GZ25" s="313"/>
      <c r="HA25" s="313"/>
      <c r="HB25" s="313"/>
      <c r="HC25" s="313"/>
      <c r="HD25" s="313"/>
      <c r="HE25" s="313"/>
      <c r="HF25" s="313"/>
      <c r="HG25" s="313"/>
      <c r="HH25" s="313"/>
      <c r="HI25" s="313"/>
      <c r="HJ25" s="313"/>
      <c r="HK25" s="313"/>
      <c r="HL25" s="313"/>
      <c r="HM25" s="313"/>
      <c r="HN25" s="313"/>
      <c r="HO25" s="313"/>
      <c r="HP25" s="313"/>
      <c r="HQ25" s="313"/>
      <c r="HR25" s="313"/>
      <c r="HS25" s="313"/>
      <c r="HT25" s="313"/>
      <c r="HU25" s="313"/>
      <c r="HV25" s="313"/>
      <c r="HW25" s="313"/>
      <c r="HX25" s="313"/>
      <c r="HY25" s="313"/>
      <c r="HZ25" s="313"/>
      <c r="IA25" s="313"/>
      <c r="IB25" s="313"/>
      <c r="IC25" s="313"/>
      <c r="ID25" s="313"/>
      <c r="IE25" s="313"/>
      <c r="IF25" s="313"/>
      <c r="IG25" s="313"/>
      <c r="IH25" s="313"/>
      <c r="II25" s="313"/>
      <c r="IJ25" s="313"/>
      <c r="IK25" s="313"/>
      <c r="IL25" s="313"/>
      <c r="IM25" s="313"/>
      <c r="IN25" s="313"/>
      <c r="IO25" s="313"/>
      <c r="IP25" s="313"/>
      <c r="IQ25" s="313"/>
      <c r="IR25" s="313"/>
      <c r="IS25" s="313"/>
      <c r="IT25" s="313"/>
      <c r="IU25" s="313"/>
      <c r="IV25" s="313"/>
      <c r="IW25" s="313"/>
    </row>
    <row r="26" spans="1:257" ht="46.5" customHeight="1">
      <c r="A26" s="558" t="s">
        <v>530</v>
      </c>
      <c r="B26" s="121" t="s">
        <v>529</v>
      </c>
      <c r="C26" s="598" t="s">
        <v>151</v>
      </c>
      <c r="D26" s="221" t="s">
        <v>263</v>
      </c>
      <c r="E26" s="320">
        <v>500000</v>
      </c>
      <c r="F26" s="322">
        <v>1</v>
      </c>
      <c r="G26" s="408">
        <f>E26*F26/1000</f>
        <v>500</v>
      </c>
      <c r="H26" s="502">
        <v>4214</v>
      </c>
      <c r="I26" s="235" t="s">
        <v>7</v>
      </c>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313"/>
      <c r="AP26" s="313"/>
      <c r="AQ26" s="313"/>
      <c r="AR26" s="313"/>
      <c r="AS26" s="313"/>
      <c r="AT26" s="313"/>
      <c r="AU26" s="313"/>
      <c r="AV26" s="313"/>
      <c r="AW26" s="313"/>
      <c r="AX26" s="313"/>
      <c r="AY26" s="313"/>
      <c r="AZ26" s="313"/>
      <c r="BA26" s="313"/>
      <c r="BB26" s="313"/>
      <c r="BC26" s="313"/>
      <c r="BD26" s="313"/>
      <c r="BE26" s="313"/>
      <c r="BF26" s="313"/>
      <c r="BG26" s="313"/>
      <c r="BH26" s="313"/>
      <c r="BI26" s="313"/>
      <c r="BJ26" s="313"/>
      <c r="BK26" s="313"/>
      <c r="BL26" s="313"/>
      <c r="BM26" s="313"/>
      <c r="BN26" s="313"/>
      <c r="BO26" s="313"/>
      <c r="BP26" s="313"/>
      <c r="BQ26" s="313"/>
      <c r="BR26" s="313"/>
      <c r="BS26" s="313"/>
      <c r="BT26" s="313"/>
      <c r="BU26" s="313"/>
      <c r="BV26" s="313"/>
      <c r="BW26" s="313"/>
      <c r="BX26" s="313"/>
      <c r="BY26" s="313"/>
      <c r="BZ26" s="313"/>
      <c r="CA26" s="313"/>
      <c r="CB26" s="313"/>
      <c r="CC26" s="313"/>
      <c r="CD26" s="313"/>
      <c r="CE26" s="313"/>
      <c r="CF26" s="313"/>
      <c r="CG26" s="313"/>
      <c r="CH26" s="313"/>
      <c r="CI26" s="313"/>
      <c r="CJ26" s="313"/>
      <c r="CK26" s="313"/>
      <c r="CL26" s="313"/>
      <c r="CM26" s="313"/>
      <c r="CN26" s="313"/>
      <c r="CO26" s="313"/>
      <c r="CP26" s="313"/>
      <c r="CQ26" s="313"/>
      <c r="CR26" s="313"/>
      <c r="CS26" s="313"/>
      <c r="CT26" s="313"/>
      <c r="CU26" s="313"/>
      <c r="CV26" s="313"/>
      <c r="CW26" s="313"/>
      <c r="CX26" s="313"/>
      <c r="CY26" s="313"/>
      <c r="CZ26" s="313"/>
      <c r="DA26" s="313"/>
      <c r="DB26" s="313"/>
      <c r="DC26" s="313"/>
      <c r="DD26" s="313"/>
      <c r="DE26" s="313"/>
      <c r="DF26" s="313"/>
      <c r="DG26" s="313"/>
      <c r="DH26" s="313"/>
      <c r="DI26" s="313"/>
      <c r="DJ26" s="313"/>
      <c r="DK26" s="313"/>
      <c r="DL26" s="313"/>
      <c r="DM26" s="313"/>
      <c r="DN26" s="313"/>
      <c r="DO26" s="313"/>
      <c r="DP26" s="313"/>
      <c r="DQ26" s="313"/>
      <c r="DR26" s="313"/>
      <c r="DS26" s="313"/>
      <c r="DT26" s="313"/>
      <c r="DU26" s="313"/>
      <c r="DV26" s="313"/>
      <c r="DW26" s="313"/>
      <c r="DX26" s="313"/>
      <c r="DY26" s="313"/>
      <c r="DZ26" s="313"/>
      <c r="EA26" s="313"/>
      <c r="EB26" s="313"/>
      <c r="EC26" s="313"/>
      <c r="ED26" s="313"/>
      <c r="EE26" s="313"/>
      <c r="EF26" s="313"/>
      <c r="EG26" s="313"/>
      <c r="EH26" s="313"/>
      <c r="EI26" s="313"/>
      <c r="EJ26" s="313"/>
      <c r="EK26" s="313"/>
      <c r="EL26" s="313"/>
      <c r="EM26" s="313"/>
      <c r="EN26" s="313"/>
      <c r="EO26" s="313"/>
      <c r="EP26" s="313"/>
      <c r="EQ26" s="313"/>
      <c r="ER26" s="313"/>
      <c r="ES26" s="313"/>
      <c r="ET26" s="313"/>
      <c r="EU26" s="313"/>
      <c r="EV26" s="313"/>
      <c r="EW26" s="313"/>
      <c r="EX26" s="313"/>
      <c r="EY26" s="313"/>
      <c r="EZ26" s="313"/>
      <c r="FA26" s="313"/>
      <c r="FB26" s="313"/>
      <c r="FC26" s="313"/>
      <c r="FD26" s="313"/>
      <c r="FE26" s="313"/>
      <c r="FF26" s="313"/>
      <c r="FG26" s="313"/>
      <c r="FH26" s="313"/>
      <c r="FI26" s="313"/>
      <c r="FJ26" s="313"/>
      <c r="FK26" s="313"/>
      <c r="FL26" s="313"/>
      <c r="FM26" s="313"/>
      <c r="FN26" s="313"/>
      <c r="FO26" s="313"/>
      <c r="FP26" s="313"/>
      <c r="FQ26" s="313"/>
      <c r="FR26" s="313"/>
      <c r="FS26" s="313"/>
      <c r="FT26" s="313"/>
      <c r="FU26" s="313"/>
      <c r="FV26" s="313"/>
      <c r="FW26" s="313"/>
      <c r="FX26" s="313"/>
      <c r="FY26" s="313"/>
      <c r="FZ26" s="313"/>
      <c r="GA26" s="313"/>
      <c r="GB26" s="313"/>
      <c r="GC26" s="313"/>
      <c r="GD26" s="313"/>
      <c r="GE26" s="313"/>
      <c r="GF26" s="313"/>
      <c r="GG26" s="313"/>
      <c r="GH26" s="313"/>
      <c r="GI26" s="313"/>
      <c r="GJ26" s="313"/>
      <c r="GK26" s="313"/>
      <c r="GL26" s="313"/>
      <c r="GM26" s="313"/>
      <c r="GN26" s="313"/>
      <c r="GO26" s="313"/>
      <c r="GP26" s="313"/>
      <c r="GQ26" s="313"/>
      <c r="GR26" s="313"/>
      <c r="GS26" s="313"/>
      <c r="GT26" s="313"/>
      <c r="GU26" s="313"/>
      <c r="GV26" s="313"/>
      <c r="GW26" s="313"/>
      <c r="GX26" s="313"/>
      <c r="GY26" s="313"/>
      <c r="GZ26" s="313"/>
      <c r="HA26" s="313"/>
      <c r="HB26" s="313"/>
      <c r="HC26" s="313"/>
      <c r="HD26" s="313"/>
      <c r="HE26" s="313"/>
      <c r="HF26" s="313"/>
      <c r="HG26" s="313"/>
      <c r="HH26" s="313"/>
      <c r="HI26" s="313"/>
      <c r="HJ26" s="313"/>
      <c r="HK26" s="313"/>
      <c r="HL26" s="313"/>
      <c r="HM26" s="313"/>
      <c r="HN26" s="313"/>
      <c r="HO26" s="313"/>
      <c r="HP26" s="313"/>
      <c r="HQ26" s="313"/>
      <c r="HR26" s="313"/>
      <c r="HS26" s="313"/>
      <c r="HT26" s="313"/>
      <c r="HU26" s="313"/>
      <c r="HV26" s="313"/>
      <c r="HW26" s="313"/>
      <c r="HX26" s="313"/>
      <c r="HY26" s="313"/>
      <c r="HZ26" s="313"/>
      <c r="IA26" s="313"/>
      <c r="IB26" s="313"/>
      <c r="IC26" s="313"/>
      <c r="ID26" s="313"/>
      <c r="IE26" s="313"/>
      <c r="IF26" s="313"/>
      <c r="IG26" s="313"/>
      <c r="IH26" s="313"/>
      <c r="II26" s="313"/>
      <c r="IJ26" s="313"/>
      <c r="IK26" s="313"/>
      <c r="IL26" s="313"/>
      <c r="IM26" s="313"/>
      <c r="IN26" s="313"/>
      <c r="IO26" s="313"/>
      <c r="IP26" s="313"/>
      <c r="IQ26" s="313"/>
      <c r="IR26" s="313"/>
      <c r="IS26" s="313"/>
      <c r="IT26" s="313"/>
      <c r="IU26" s="313"/>
      <c r="IV26" s="313"/>
      <c r="IW26" s="313"/>
    </row>
    <row r="27" spans="1:257" ht="38.25" customHeight="1">
      <c r="A27" s="558" t="s">
        <v>312</v>
      </c>
      <c r="B27" s="121" t="s">
        <v>310</v>
      </c>
      <c r="C27" s="598" t="s">
        <v>151</v>
      </c>
      <c r="D27" s="221" t="s">
        <v>263</v>
      </c>
      <c r="E27" s="320">
        <v>100000</v>
      </c>
      <c r="F27" s="322">
        <v>1</v>
      </c>
      <c r="G27" s="408">
        <f t="shared" ref="G27:G28" si="3">E27*F27/1000</f>
        <v>100</v>
      </c>
      <c r="H27" s="502">
        <v>4214</v>
      </c>
      <c r="I27" s="235" t="s">
        <v>7</v>
      </c>
    </row>
    <row r="28" spans="1:257" ht="57.75" customHeight="1">
      <c r="A28" s="558" t="s">
        <v>306</v>
      </c>
      <c r="B28" s="121" t="s">
        <v>311</v>
      </c>
      <c r="C28" s="598" t="s">
        <v>151</v>
      </c>
      <c r="D28" s="221" t="s">
        <v>263</v>
      </c>
      <c r="E28" s="320">
        <v>50000</v>
      </c>
      <c r="F28" s="322">
        <v>1</v>
      </c>
      <c r="G28" s="408">
        <f t="shared" si="3"/>
        <v>50</v>
      </c>
      <c r="H28" s="502">
        <v>4214</v>
      </c>
      <c r="I28" s="235" t="s">
        <v>7</v>
      </c>
    </row>
    <row r="29" spans="1:257" ht="55.5" customHeight="1">
      <c r="A29" s="572" t="s">
        <v>856</v>
      </c>
      <c r="B29" s="121" t="s">
        <v>809</v>
      </c>
      <c r="C29" s="333" t="s">
        <v>151</v>
      </c>
      <c r="D29" s="333" t="s">
        <v>347</v>
      </c>
      <c r="E29" s="346">
        <v>445700</v>
      </c>
      <c r="F29" s="359">
        <v>3</v>
      </c>
      <c r="G29" s="411">
        <f>(E29*F29)/1000</f>
        <v>1337.1</v>
      </c>
      <c r="H29" s="502">
        <v>4214</v>
      </c>
      <c r="I29" s="235" t="s">
        <v>7</v>
      </c>
    </row>
    <row r="30" spans="1:257" ht="16.5" hidden="1" customHeight="1">
      <c r="A30" s="575">
        <v>5112</v>
      </c>
      <c r="B30" s="339" t="s">
        <v>480</v>
      </c>
      <c r="C30" s="308"/>
      <c r="D30" s="308"/>
      <c r="E30" s="353"/>
      <c r="F30" s="360"/>
      <c r="G30" s="555">
        <f>SUM(G31:G31)</f>
        <v>273.97300000000001</v>
      </c>
      <c r="H30" s="502"/>
    </row>
    <row r="31" spans="1:257" ht="57.75" customHeight="1">
      <c r="A31" s="558" t="s">
        <v>842</v>
      </c>
      <c r="B31" s="225" t="s">
        <v>479</v>
      </c>
      <c r="C31" s="308" t="s">
        <v>151</v>
      </c>
      <c r="D31" s="221" t="s">
        <v>263</v>
      </c>
      <c r="E31" s="320">
        <v>273973</v>
      </c>
      <c r="F31" s="322">
        <v>1</v>
      </c>
      <c r="G31" s="410">
        <f t="shared" ref="G31" si="4">E31*F31/1000</f>
        <v>273.97300000000001</v>
      </c>
      <c r="H31" s="502" t="s">
        <v>274</v>
      </c>
      <c r="I31" s="334" t="s">
        <v>302</v>
      </c>
    </row>
    <row r="32" spans="1:257" ht="85.5" customHeight="1">
      <c r="A32" s="577" t="s">
        <v>843</v>
      </c>
      <c r="B32" s="519" t="s">
        <v>479</v>
      </c>
      <c r="C32" s="520" t="s">
        <v>151</v>
      </c>
      <c r="D32" s="521" t="s">
        <v>263</v>
      </c>
      <c r="E32" s="522">
        <v>168000</v>
      </c>
      <c r="F32" s="523">
        <v>1</v>
      </c>
      <c r="G32" s="578">
        <f>E32*F32/1000</f>
        <v>168</v>
      </c>
      <c r="H32" s="502" t="s">
        <v>274</v>
      </c>
      <c r="I32" s="235" t="s">
        <v>7</v>
      </c>
    </row>
    <row r="33" spans="1:9" hidden="1">
      <c r="A33" s="575"/>
      <c r="B33" s="339" t="s">
        <v>821</v>
      </c>
      <c r="C33" s="308"/>
      <c r="D33" s="308"/>
      <c r="E33" s="353"/>
      <c r="F33" s="360"/>
      <c r="G33" s="555">
        <f>G34</f>
        <v>7308</v>
      </c>
      <c r="H33" s="502"/>
    </row>
    <row r="34" spans="1:9" ht="18" thickBot="1">
      <c r="A34" s="583" t="s">
        <v>933</v>
      </c>
      <c r="B34" s="584" t="s">
        <v>822</v>
      </c>
      <c r="C34" s="585" t="s">
        <v>151</v>
      </c>
      <c r="D34" s="585" t="s">
        <v>129</v>
      </c>
      <c r="E34" s="586">
        <f>854000+364000</f>
        <v>1218000</v>
      </c>
      <c r="F34" s="587">
        <v>6</v>
      </c>
      <c r="G34" s="588">
        <f>E34*F34/1000</f>
        <v>7308</v>
      </c>
      <c r="H34" s="502" t="s">
        <v>280</v>
      </c>
      <c r="I34" s="235" t="s">
        <v>7</v>
      </c>
    </row>
    <row r="35" spans="1:9" s="313" customFormat="1">
      <c r="A35" s="232"/>
      <c r="B35" s="309"/>
      <c r="C35" s="398"/>
      <c r="D35" s="307"/>
      <c r="E35" s="307"/>
      <c r="F35" s="306"/>
      <c r="G35" s="742">
        <f>G33+G21+G19+G16+G12+G10+G4</f>
        <v>97568.672988420003</v>
      </c>
    </row>
    <row r="36" spans="1:9">
      <c r="H36" s="232"/>
      <c r="I36" s="232"/>
    </row>
    <row r="37" spans="1:9" s="313" customFormat="1">
      <c r="A37" s="232"/>
      <c r="B37" s="309"/>
      <c r="C37" s="398"/>
      <c r="D37" s="307"/>
      <c r="E37" s="307"/>
      <c r="F37" s="306"/>
      <c r="G37" s="306"/>
    </row>
    <row r="38" spans="1:9">
      <c r="H38" s="232"/>
      <c r="I38" s="232"/>
    </row>
    <row r="39" spans="1:9">
      <c r="H39" s="232"/>
      <c r="I39" s="232"/>
    </row>
    <row r="40" spans="1:9" s="85" customFormat="1">
      <c r="A40" s="232"/>
      <c r="B40" s="309"/>
      <c r="C40" s="398"/>
      <c r="D40" s="307"/>
      <c r="E40" s="307"/>
      <c r="F40" s="306"/>
      <c r="G40" s="306"/>
    </row>
    <row r="41" spans="1:9">
      <c r="H41" s="232"/>
      <c r="I41" s="232"/>
    </row>
    <row r="42" spans="1:9">
      <c r="H42" s="232"/>
      <c r="I42" s="232"/>
    </row>
    <row r="43" spans="1:9">
      <c r="H43" s="232"/>
      <c r="I43" s="232"/>
    </row>
    <row r="44" spans="1:9">
      <c r="H44" s="232"/>
      <c r="I44" s="232"/>
    </row>
    <row r="45" spans="1:9">
      <c r="H45" s="232"/>
      <c r="I45" s="232"/>
    </row>
    <row r="46" spans="1:9">
      <c r="H46" s="232"/>
      <c r="I46" s="232"/>
    </row>
    <row r="47" spans="1:9">
      <c r="H47" s="232"/>
      <c r="I47" s="232"/>
    </row>
    <row r="48" spans="1:9">
      <c r="H48" s="232"/>
      <c r="I48" s="232"/>
    </row>
    <row r="49" spans="1:257" ht="21" hidden="1" customHeight="1">
      <c r="H49" s="232"/>
      <c r="I49" s="232"/>
    </row>
    <row r="50" spans="1:257" ht="44.25" customHeight="1">
      <c r="H50" s="232"/>
      <c r="I50" s="232"/>
    </row>
    <row r="51" spans="1:257" ht="59.25" customHeight="1">
      <c r="H51" s="232"/>
      <c r="I51" s="232"/>
    </row>
    <row r="52" spans="1:257" ht="21" hidden="1" customHeight="1">
      <c r="H52" s="232"/>
      <c r="I52" s="232"/>
    </row>
    <row r="53" spans="1:257" ht="58.5" customHeight="1">
      <c r="H53" s="232"/>
      <c r="I53" s="232"/>
    </row>
    <row r="54" spans="1:257" s="85" customFormat="1" ht="42.75" customHeight="1">
      <c r="A54" s="232"/>
      <c r="B54" s="309"/>
      <c r="C54" s="398"/>
      <c r="D54" s="307"/>
      <c r="E54" s="307"/>
      <c r="F54" s="306"/>
      <c r="G54" s="306"/>
    </row>
    <row r="55" spans="1:257" s="313" customFormat="1" hidden="1">
      <c r="A55" s="232"/>
      <c r="B55" s="309"/>
      <c r="C55" s="398"/>
      <c r="D55" s="307"/>
      <c r="E55" s="307"/>
      <c r="F55" s="306"/>
      <c r="G55" s="306"/>
      <c r="H55" s="502"/>
      <c r="I55" s="312"/>
    </row>
    <row r="56" spans="1:257" hidden="1">
      <c r="H56" s="502" t="s">
        <v>882</v>
      </c>
      <c r="I56" s="334" t="s">
        <v>302</v>
      </c>
    </row>
    <row r="57" spans="1:257" ht="34.5" hidden="1" customHeight="1">
      <c r="H57" s="502"/>
    </row>
    <row r="58" spans="1:257" s="233" customFormat="1" ht="65.25" customHeight="1">
      <c r="A58" s="232"/>
      <c r="B58" s="309"/>
      <c r="C58" s="398"/>
      <c r="D58" s="307"/>
      <c r="E58" s="307"/>
      <c r="F58" s="306"/>
      <c r="G58" s="306"/>
      <c r="H58" s="502" t="s">
        <v>883</v>
      </c>
      <c r="I58" s="235" t="s">
        <v>7</v>
      </c>
      <c r="J58" s="407"/>
    </row>
    <row r="59" spans="1:257" s="233" customFormat="1" ht="60.75" customHeight="1">
      <c r="A59" s="232"/>
      <c r="B59" s="309"/>
      <c r="C59" s="398"/>
      <c r="D59" s="307"/>
      <c r="E59" s="307"/>
      <c r="F59" s="306"/>
      <c r="G59" s="306"/>
      <c r="H59" s="502" t="s">
        <v>883</v>
      </c>
      <c r="I59" s="334" t="s">
        <v>302</v>
      </c>
    </row>
    <row r="60" spans="1:257" ht="48" customHeight="1">
      <c r="H60" s="502" t="s">
        <v>883</v>
      </c>
      <c r="I60" s="235" t="s">
        <v>7</v>
      </c>
      <c r="J60" s="407"/>
      <c r="K60" s="233"/>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3"/>
      <c r="AP60" s="233"/>
      <c r="AQ60" s="233"/>
      <c r="AR60" s="233"/>
      <c r="AS60" s="233"/>
      <c r="AT60" s="233"/>
      <c r="AU60" s="233"/>
      <c r="AV60" s="233"/>
      <c r="AW60" s="233"/>
      <c r="AX60" s="233"/>
      <c r="AY60" s="233"/>
      <c r="AZ60" s="233"/>
      <c r="BA60" s="233"/>
      <c r="BB60" s="233"/>
      <c r="BC60" s="233"/>
      <c r="BD60" s="233"/>
      <c r="BE60" s="233"/>
      <c r="BF60" s="233"/>
      <c r="BG60" s="233"/>
      <c r="BH60" s="233"/>
      <c r="BI60" s="233"/>
      <c r="BJ60" s="233"/>
      <c r="BK60" s="233"/>
      <c r="BL60" s="233"/>
      <c r="BM60" s="233"/>
      <c r="BN60" s="233"/>
      <c r="BO60" s="233"/>
      <c r="BP60" s="233"/>
      <c r="BQ60" s="233"/>
      <c r="BR60" s="233"/>
      <c r="BS60" s="233"/>
      <c r="BT60" s="233"/>
      <c r="BU60" s="233"/>
      <c r="BV60" s="233"/>
      <c r="BW60" s="233"/>
      <c r="BX60" s="233"/>
      <c r="BY60" s="233"/>
      <c r="BZ60" s="233"/>
      <c r="CA60" s="233"/>
      <c r="CB60" s="233"/>
      <c r="CC60" s="233"/>
      <c r="CD60" s="233"/>
      <c r="CE60" s="233"/>
      <c r="CF60" s="233"/>
      <c r="CG60" s="233"/>
      <c r="CH60" s="233"/>
      <c r="CI60" s="233"/>
      <c r="CJ60" s="233"/>
      <c r="CK60" s="233"/>
      <c r="CL60" s="233"/>
      <c r="CM60" s="233"/>
      <c r="CN60" s="233"/>
      <c r="CO60" s="233"/>
      <c r="CP60" s="233"/>
      <c r="CQ60" s="233"/>
      <c r="CR60" s="233"/>
      <c r="CS60" s="233"/>
      <c r="CT60" s="233"/>
      <c r="CU60" s="233"/>
      <c r="CV60" s="233"/>
      <c r="CW60" s="233"/>
      <c r="CX60" s="233"/>
      <c r="CY60" s="233"/>
      <c r="CZ60" s="233"/>
      <c r="DA60" s="233"/>
      <c r="DB60" s="233"/>
      <c r="DC60" s="233"/>
      <c r="DD60" s="233"/>
      <c r="DE60" s="233"/>
      <c r="DF60" s="233"/>
      <c r="DG60" s="233"/>
      <c r="DH60" s="233"/>
      <c r="DI60" s="233"/>
      <c r="DJ60" s="233"/>
      <c r="DK60" s="233"/>
      <c r="DL60" s="233"/>
      <c r="DM60" s="233"/>
      <c r="DN60" s="233"/>
      <c r="DO60" s="233"/>
      <c r="DP60" s="233"/>
      <c r="DQ60" s="233"/>
      <c r="DR60" s="233"/>
      <c r="DS60" s="233"/>
      <c r="DT60" s="233"/>
      <c r="DU60" s="233"/>
      <c r="DV60" s="233"/>
      <c r="DW60" s="233"/>
      <c r="DX60" s="233"/>
      <c r="DY60" s="233"/>
      <c r="DZ60" s="233"/>
      <c r="EA60" s="233"/>
      <c r="EB60" s="233"/>
      <c r="EC60" s="233"/>
      <c r="ED60" s="233"/>
      <c r="EE60" s="233"/>
      <c r="EF60" s="233"/>
      <c r="EG60" s="233"/>
      <c r="EH60" s="233"/>
      <c r="EI60" s="233"/>
      <c r="EJ60" s="233"/>
      <c r="EK60" s="233"/>
      <c r="EL60" s="233"/>
      <c r="EM60" s="233"/>
      <c r="EN60" s="233"/>
      <c r="EO60" s="233"/>
      <c r="EP60" s="233"/>
      <c r="EQ60" s="233"/>
      <c r="ER60" s="233"/>
      <c r="ES60" s="233"/>
      <c r="ET60" s="233"/>
      <c r="EU60" s="233"/>
      <c r="EV60" s="233"/>
      <c r="EW60" s="233"/>
      <c r="EX60" s="233"/>
      <c r="EY60" s="233"/>
      <c r="EZ60" s="233"/>
      <c r="FA60" s="233"/>
      <c r="FB60" s="233"/>
      <c r="FC60" s="233"/>
      <c r="FD60" s="233"/>
      <c r="FE60" s="233"/>
      <c r="FF60" s="233"/>
      <c r="FG60" s="233"/>
      <c r="FH60" s="233"/>
      <c r="FI60" s="233"/>
      <c r="FJ60" s="233"/>
      <c r="FK60" s="233"/>
      <c r="FL60" s="233"/>
      <c r="FM60" s="233"/>
      <c r="FN60" s="233"/>
      <c r="FO60" s="233"/>
      <c r="FP60" s="233"/>
      <c r="FQ60" s="233"/>
      <c r="FR60" s="233"/>
      <c r="FS60" s="233"/>
      <c r="FT60" s="233"/>
      <c r="FU60" s="233"/>
      <c r="FV60" s="233"/>
      <c r="FW60" s="233"/>
      <c r="FX60" s="233"/>
      <c r="FY60" s="233"/>
      <c r="FZ60" s="233"/>
      <c r="GA60" s="233"/>
      <c r="GB60" s="233"/>
      <c r="GC60" s="233"/>
      <c r="GD60" s="233"/>
      <c r="GE60" s="233"/>
      <c r="GF60" s="233"/>
      <c r="GG60" s="233"/>
      <c r="GH60" s="233"/>
      <c r="GI60" s="233"/>
      <c r="GJ60" s="233"/>
      <c r="GK60" s="233"/>
      <c r="GL60" s="233"/>
      <c r="GM60" s="233"/>
      <c r="GN60" s="233"/>
      <c r="GO60" s="233"/>
      <c r="GP60" s="233"/>
      <c r="GQ60" s="233"/>
      <c r="GR60" s="233"/>
      <c r="GS60" s="233"/>
      <c r="GT60" s="233"/>
      <c r="GU60" s="233"/>
      <c r="GV60" s="233"/>
      <c r="GW60" s="233"/>
      <c r="GX60" s="233"/>
      <c r="GY60" s="233"/>
      <c r="GZ60" s="233"/>
      <c r="HA60" s="233"/>
      <c r="HB60" s="233"/>
      <c r="HC60" s="233"/>
      <c r="HD60" s="233"/>
      <c r="HE60" s="233"/>
      <c r="HF60" s="233"/>
      <c r="HG60" s="233"/>
      <c r="HH60" s="233"/>
      <c r="HI60" s="233"/>
      <c r="HJ60" s="233"/>
      <c r="HK60" s="233"/>
      <c r="HL60" s="233"/>
      <c r="HM60" s="233"/>
      <c r="HN60" s="233"/>
      <c r="HO60" s="233"/>
      <c r="HP60" s="233"/>
      <c r="HQ60" s="233"/>
      <c r="HR60" s="233"/>
      <c r="HS60" s="233"/>
      <c r="HT60" s="233"/>
      <c r="HU60" s="233"/>
      <c r="HV60" s="233"/>
      <c r="HW60" s="233"/>
      <c r="HX60" s="233"/>
      <c r="HY60" s="233"/>
      <c r="HZ60" s="233"/>
      <c r="IA60" s="233"/>
      <c r="IB60" s="233"/>
      <c r="IC60" s="233"/>
      <c r="ID60" s="233"/>
      <c r="IE60" s="233"/>
      <c r="IF60" s="233"/>
      <c r="IG60" s="233"/>
      <c r="IH60" s="233"/>
      <c r="II60" s="233"/>
      <c r="IJ60" s="233"/>
      <c r="IK60" s="233"/>
      <c r="IL60" s="233"/>
      <c r="IM60" s="233"/>
      <c r="IN60" s="233"/>
      <c r="IO60" s="233"/>
      <c r="IP60" s="233"/>
      <c r="IQ60" s="233"/>
      <c r="IR60" s="233"/>
      <c r="IS60" s="233"/>
      <c r="IT60" s="233"/>
      <c r="IU60" s="233"/>
      <c r="IV60" s="233"/>
      <c r="IW60" s="233"/>
    </row>
    <row r="61" spans="1:257" s="85" customFormat="1" ht="78" customHeight="1">
      <c r="A61" s="232"/>
      <c r="B61" s="309"/>
      <c r="C61" s="398"/>
      <c r="D61" s="307"/>
      <c r="E61" s="307"/>
      <c r="F61" s="306"/>
      <c r="G61" s="306"/>
      <c r="H61" s="502" t="s">
        <v>883</v>
      </c>
      <c r="I61" s="235" t="s">
        <v>7</v>
      </c>
      <c r="J61" s="407"/>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3"/>
      <c r="AP61" s="233"/>
      <c r="AQ61" s="233"/>
      <c r="AR61" s="233"/>
      <c r="AS61" s="233"/>
      <c r="AT61" s="233"/>
      <c r="AU61" s="233"/>
      <c r="AV61" s="233"/>
      <c r="AW61" s="233"/>
      <c r="AX61" s="233"/>
      <c r="AY61" s="233"/>
      <c r="AZ61" s="233"/>
      <c r="BA61" s="233"/>
      <c r="BB61" s="233"/>
      <c r="BC61" s="233"/>
      <c r="BD61" s="233"/>
      <c r="BE61" s="233"/>
      <c r="BF61" s="233"/>
      <c r="BG61" s="233"/>
      <c r="BH61" s="233"/>
      <c r="BI61" s="233"/>
      <c r="BJ61" s="233"/>
      <c r="BK61" s="233"/>
      <c r="BL61" s="233"/>
      <c r="BM61" s="233"/>
      <c r="BN61" s="233"/>
      <c r="BO61" s="233"/>
      <c r="BP61" s="233"/>
      <c r="BQ61" s="233"/>
      <c r="BR61" s="233"/>
      <c r="BS61" s="233"/>
      <c r="BT61" s="233"/>
      <c r="BU61" s="233"/>
      <c r="BV61" s="233"/>
      <c r="BW61" s="233"/>
      <c r="BX61" s="233"/>
      <c r="BY61" s="233"/>
      <c r="BZ61" s="233"/>
      <c r="CA61" s="233"/>
      <c r="CB61" s="233"/>
      <c r="CC61" s="233"/>
      <c r="CD61" s="233"/>
      <c r="CE61" s="233"/>
      <c r="CF61" s="233"/>
      <c r="CG61" s="233"/>
      <c r="CH61" s="233"/>
      <c r="CI61" s="233"/>
      <c r="CJ61" s="233"/>
      <c r="CK61" s="233"/>
      <c r="CL61" s="233"/>
      <c r="CM61" s="233"/>
      <c r="CN61" s="233"/>
      <c r="CO61" s="233"/>
      <c r="CP61" s="233"/>
      <c r="CQ61" s="233"/>
      <c r="CR61" s="233"/>
      <c r="CS61" s="233"/>
      <c r="CT61" s="233"/>
      <c r="CU61" s="233"/>
      <c r="CV61" s="233"/>
      <c r="CW61" s="233"/>
      <c r="CX61" s="233"/>
      <c r="CY61" s="233"/>
      <c r="CZ61" s="233"/>
      <c r="DA61" s="233"/>
      <c r="DB61" s="233"/>
      <c r="DC61" s="233"/>
      <c r="DD61" s="233"/>
      <c r="DE61" s="233"/>
      <c r="DF61" s="233"/>
      <c r="DG61" s="233"/>
      <c r="DH61" s="233"/>
      <c r="DI61" s="233"/>
      <c r="DJ61" s="233"/>
      <c r="DK61" s="233"/>
      <c r="DL61" s="233"/>
      <c r="DM61" s="233"/>
      <c r="DN61" s="233"/>
      <c r="DO61" s="233"/>
      <c r="DP61" s="233"/>
      <c r="DQ61" s="233"/>
      <c r="DR61" s="233"/>
      <c r="DS61" s="233"/>
      <c r="DT61" s="233"/>
      <c r="DU61" s="233"/>
      <c r="DV61" s="233"/>
      <c r="DW61" s="233"/>
      <c r="DX61" s="233"/>
      <c r="DY61" s="233"/>
      <c r="DZ61" s="233"/>
      <c r="EA61" s="233"/>
      <c r="EB61" s="233"/>
      <c r="EC61" s="233"/>
      <c r="ED61" s="233"/>
      <c r="EE61" s="233"/>
      <c r="EF61" s="233"/>
      <c r="EG61" s="233"/>
      <c r="EH61" s="233"/>
      <c r="EI61" s="233"/>
      <c r="EJ61" s="233"/>
      <c r="EK61" s="233"/>
      <c r="EL61" s="233"/>
      <c r="EM61" s="233"/>
      <c r="EN61" s="233"/>
      <c r="EO61" s="233"/>
      <c r="EP61" s="233"/>
      <c r="EQ61" s="233"/>
      <c r="ER61" s="233"/>
      <c r="ES61" s="233"/>
      <c r="ET61" s="233"/>
      <c r="EU61" s="233"/>
      <c r="EV61" s="233"/>
      <c r="EW61" s="233"/>
      <c r="EX61" s="233"/>
      <c r="EY61" s="233"/>
      <c r="EZ61" s="233"/>
      <c r="FA61" s="233"/>
      <c r="FB61" s="233"/>
      <c r="FC61" s="233"/>
      <c r="FD61" s="233"/>
      <c r="FE61" s="233"/>
      <c r="FF61" s="233"/>
      <c r="FG61" s="233"/>
      <c r="FH61" s="233"/>
      <c r="FI61" s="233"/>
      <c r="FJ61" s="233"/>
      <c r="FK61" s="233"/>
      <c r="FL61" s="233"/>
      <c r="FM61" s="233"/>
      <c r="FN61" s="233"/>
      <c r="FO61" s="233"/>
      <c r="FP61" s="233"/>
      <c r="FQ61" s="233"/>
      <c r="FR61" s="233"/>
      <c r="FS61" s="233"/>
      <c r="FT61" s="233"/>
      <c r="FU61" s="233"/>
      <c r="FV61" s="233"/>
      <c r="FW61" s="233"/>
      <c r="FX61" s="233"/>
      <c r="FY61" s="233"/>
      <c r="FZ61" s="233"/>
      <c r="GA61" s="233"/>
      <c r="GB61" s="233"/>
      <c r="GC61" s="233"/>
      <c r="GD61" s="233"/>
      <c r="GE61" s="233"/>
      <c r="GF61" s="233"/>
      <c r="GG61" s="233"/>
      <c r="GH61" s="233"/>
      <c r="GI61" s="233"/>
      <c r="GJ61" s="233"/>
      <c r="GK61" s="233"/>
      <c r="GL61" s="233"/>
      <c r="GM61" s="233"/>
      <c r="GN61" s="233"/>
      <c r="GO61" s="233"/>
      <c r="GP61" s="233"/>
      <c r="GQ61" s="233"/>
      <c r="GR61" s="233"/>
      <c r="GS61" s="233"/>
      <c r="GT61" s="233"/>
      <c r="GU61" s="233"/>
      <c r="GV61" s="233"/>
      <c r="GW61" s="233"/>
      <c r="GX61" s="233"/>
      <c r="GY61" s="233"/>
      <c r="GZ61" s="233"/>
      <c r="HA61" s="233"/>
      <c r="HB61" s="233"/>
      <c r="HC61" s="233"/>
      <c r="HD61" s="233"/>
      <c r="HE61" s="233"/>
      <c r="HF61" s="233"/>
      <c r="HG61" s="233"/>
      <c r="HH61" s="233"/>
      <c r="HI61" s="233"/>
      <c r="HJ61" s="233"/>
      <c r="HK61" s="233"/>
      <c r="HL61" s="233"/>
      <c r="HM61" s="233"/>
      <c r="HN61" s="233"/>
      <c r="HO61" s="233"/>
      <c r="HP61" s="233"/>
      <c r="HQ61" s="233"/>
      <c r="HR61" s="233"/>
      <c r="HS61" s="233"/>
      <c r="HT61" s="233"/>
      <c r="HU61" s="233"/>
      <c r="HV61" s="233"/>
      <c r="HW61" s="233"/>
      <c r="HX61" s="233"/>
      <c r="HY61" s="233"/>
      <c r="HZ61" s="233"/>
      <c r="IA61" s="233"/>
      <c r="IB61" s="233"/>
      <c r="IC61" s="233"/>
      <c r="ID61" s="233"/>
      <c r="IE61" s="233"/>
      <c r="IF61" s="233"/>
      <c r="IG61" s="233"/>
      <c r="IH61" s="233"/>
      <c r="II61" s="233"/>
      <c r="IJ61" s="233"/>
      <c r="IK61" s="233"/>
      <c r="IL61" s="233"/>
      <c r="IM61" s="233"/>
      <c r="IN61" s="233"/>
      <c r="IO61" s="233"/>
      <c r="IP61" s="233"/>
      <c r="IQ61" s="233"/>
      <c r="IR61" s="233"/>
      <c r="IS61" s="233"/>
      <c r="IT61" s="233"/>
      <c r="IU61" s="233"/>
      <c r="IV61" s="233"/>
      <c r="IW61" s="233"/>
    </row>
    <row r="62" spans="1:257" s="330" customFormat="1" ht="76.5" customHeight="1">
      <c r="A62" s="232"/>
      <c r="B62" s="309"/>
      <c r="C62" s="398"/>
      <c r="D62" s="307"/>
      <c r="E62" s="307"/>
      <c r="F62" s="306"/>
      <c r="G62" s="306"/>
      <c r="H62" s="502" t="s">
        <v>883</v>
      </c>
      <c r="I62" s="334" t="s">
        <v>302</v>
      </c>
      <c r="J62" s="233"/>
      <c r="K62" s="233"/>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3"/>
      <c r="AP62" s="233"/>
      <c r="AQ62" s="233"/>
      <c r="AR62" s="233"/>
      <c r="AS62" s="233"/>
      <c r="AT62" s="233"/>
      <c r="AU62" s="233"/>
      <c r="AV62" s="233"/>
      <c r="AW62" s="233"/>
      <c r="AX62" s="233"/>
      <c r="AY62" s="233"/>
      <c r="AZ62" s="233"/>
      <c r="BA62" s="233"/>
      <c r="BB62" s="233"/>
      <c r="BC62" s="233"/>
      <c r="BD62" s="233"/>
      <c r="BE62" s="233"/>
      <c r="BF62" s="233"/>
      <c r="BG62" s="233"/>
      <c r="BH62" s="233"/>
      <c r="BI62" s="233"/>
      <c r="BJ62" s="233"/>
      <c r="BK62" s="233"/>
      <c r="BL62" s="233"/>
      <c r="BM62" s="233"/>
      <c r="BN62" s="233"/>
      <c r="BO62" s="233"/>
      <c r="BP62" s="233"/>
      <c r="BQ62" s="233"/>
      <c r="BR62" s="233"/>
      <c r="BS62" s="233"/>
      <c r="BT62" s="233"/>
      <c r="BU62" s="233"/>
      <c r="BV62" s="233"/>
      <c r="BW62" s="233"/>
      <c r="BX62" s="233"/>
      <c r="BY62" s="233"/>
      <c r="BZ62" s="233"/>
      <c r="CA62" s="233"/>
      <c r="CB62" s="233"/>
      <c r="CC62" s="233"/>
      <c r="CD62" s="233"/>
      <c r="CE62" s="233"/>
      <c r="CF62" s="233"/>
      <c r="CG62" s="233"/>
      <c r="CH62" s="233"/>
      <c r="CI62" s="233"/>
      <c r="CJ62" s="233"/>
      <c r="CK62" s="233"/>
      <c r="CL62" s="233"/>
      <c r="CM62" s="233"/>
      <c r="CN62" s="233"/>
      <c r="CO62" s="233"/>
      <c r="CP62" s="233"/>
      <c r="CQ62" s="233"/>
      <c r="CR62" s="233"/>
      <c r="CS62" s="233"/>
      <c r="CT62" s="233"/>
      <c r="CU62" s="233"/>
      <c r="CV62" s="233"/>
      <c r="CW62" s="233"/>
      <c r="CX62" s="233"/>
      <c r="CY62" s="233"/>
      <c r="CZ62" s="233"/>
      <c r="DA62" s="233"/>
      <c r="DB62" s="233"/>
      <c r="DC62" s="233"/>
      <c r="DD62" s="233"/>
      <c r="DE62" s="233"/>
      <c r="DF62" s="233"/>
      <c r="DG62" s="233"/>
      <c r="DH62" s="233"/>
      <c r="DI62" s="233"/>
      <c r="DJ62" s="233"/>
      <c r="DK62" s="233"/>
      <c r="DL62" s="233"/>
      <c r="DM62" s="233"/>
      <c r="DN62" s="233"/>
      <c r="DO62" s="233"/>
      <c r="DP62" s="233"/>
      <c r="DQ62" s="233"/>
      <c r="DR62" s="233"/>
      <c r="DS62" s="233"/>
      <c r="DT62" s="233"/>
      <c r="DU62" s="233"/>
      <c r="DV62" s="233"/>
      <c r="DW62" s="233"/>
      <c r="DX62" s="233"/>
      <c r="DY62" s="233"/>
      <c r="DZ62" s="233"/>
      <c r="EA62" s="233"/>
      <c r="EB62" s="233"/>
      <c r="EC62" s="233"/>
      <c r="ED62" s="233"/>
      <c r="EE62" s="233"/>
      <c r="EF62" s="233"/>
      <c r="EG62" s="233"/>
      <c r="EH62" s="233"/>
      <c r="EI62" s="233"/>
      <c r="EJ62" s="233"/>
      <c r="EK62" s="233"/>
      <c r="EL62" s="233"/>
      <c r="EM62" s="233"/>
      <c r="EN62" s="233"/>
      <c r="EO62" s="233"/>
      <c r="EP62" s="233"/>
      <c r="EQ62" s="233"/>
      <c r="ER62" s="233"/>
      <c r="ES62" s="233"/>
      <c r="ET62" s="233"/>
      <c r="EU62" s="233"/>
      <c r="EV62" s="233"/>
      <c r="EW62" s="233"/>
      <c r="EX62" s="233"/>
      <c r="EY62" s="233"/>
      <c r="EZ62" s="233"/>
      <c r="FA62" s="233"/>
      <c r="FB62" s="233"/>
      <c r="FC62" s="233"/>
      <c r="FD62" s="233"/>
      <c r="FE62" s="233"/>
      <c r="FF62" s="233"/>
      <c r="FG62" s="233"/>
      <c r="FH62" s="233"/>
      <c r="FI62" s="233"/>
      <c r="FJ62" s="233"/>
      <c r="FK62" s="233"/>
      <c r="FL62" s="233"/>
      <c r="FM62" s="233"/>
      <c r="FN62" s="233"/>
      <c r="FO62" s="233"/>
      <c r="FP62" s="233"/>
      <c r="FQ62" s="233"/>
      <c r="FR62" s="233"/>
      <c r="FS62" s="233"/>
      <c r="FT62" s="233"/>
      <c r="FU62" s="233"/>
      <c r="FV62" s="233"/>
      <c r="FW62" s="233"/>
      <c r="FX62" s="233"/>
      <c r="FY62" s="233"/>
      <c r="FZ62" s="233"/>
      <c r="GA62" s="233"/>
      <c r="GB62" s="233"/>
      <c r="GC62" s="233"/>
      <c r="GD62" s="233"/>
      <c r="GE62" s="233"/>
      <c r="GF62" s="233"/>
      <c r="GG62" s="233"/>
      <c r="GH62" s="233"/>
      <c r="GI62" s="233"/>
      <c r="GJ62" s="233"/>
      <c r="GK62" s="233"/>
      <c r="GL62" s="233"/>
      <c r="GM62" s="233"/>
      <c r="GN62" s="233"/>
      <c r="GO62" s="233"/>
      <c r="GP62" s="233"/>
      <c r="GQ62" s="233"/>
      <c r="GR62" s="233"/>
      <c r="GS62" s="233"/>
      <c r="GT62" s="233"/>
      <c r="GU62" s="233"/>
      <c r="GV62" s="233"/>
      <c r="GW62" s="233"/>
      <c r="GX62" s="233"/>
      <c r="GY62" s="233"/>
      <c r="GZ62" s="233"/>
      <c r="HA62" s="233"/>
      <c r="HB62" s="233"/>
      <c r="HC62" s="233"/>
      <c r="HD62" s="233"/>
      <c r="HE62" s="233"/>
      <c r="HF62" s="233"/>
      <c r="HG62" s="233"/>
      <c r="HH62" s="233"/>
      <c r="HI62" s="233"/>
      <c r="HJ62" s="233"/>
      <c r="HK62" s="233"/>
      <c r="HL62" s="233"/>
      <c r="HM62" s="233"/>
      <c r="HN62" s="233"/>
      <c r="HO62" s="233"/>
      <c r="HP62" s="233"/>
      <c r="HQ62" s="233"/>
      <c r="HR62" s="233"/>
      <c r="HS62" s="233"/>
      <c r="HT62" s="233"/>
      <c r="HU62" s="233"/>
      <c r="HV62" s="233"/>
      <c r="HW62" s="233"/>
      <c r="HX62" s="233"/>
      <c r="HY62" s="233"/>
      <c r="HZ62" s="233"/>
      <c r="IA62" s="233"/>
      <c r="IB62" s="233"/>
      <c r="IC62" s="233"/>
      <c r="ID62" s="233"/>
      <c r="IE62" s="233"/>
      <c r="IF62" s="233"/>
      <c r="IG62" s="233"/>
      <c r="IH62" s="233"/>
      <c r="II62" s="233"/>
      <c r="IJ62" s="233"/>
      <c r="IK62" s="233"/>
      <c r="IL62" s="233"/>
      <c r="IM62" s="233"/>
      <c r="IN62" s="233"/>
      <c r="IO62" s="233"/>
      <c r="IP62" s="233"/>
      <c r="IQ62" s="233"/>
      <c r="IR62" s="233"/>
      <c r="IS62" s="233"/>
      <c r="IT62" s="233"/>
      <c r="IU62" s="233"/>
      <c r="IV62" s="233"/>
      <c r="IW62" s="233"/>
    </row>
    <row r="63" spans="1:257" s="233" customFormat="1" ht="64.5" customHeight="1">
      <c r="A63" s="232"/>
      <c r="B63" s="309"/>
      <c r="C63" s="398"/>
      <c r="D63" s="307"/>
      <c r="E63" s="307"/>
      <c r="F63" s="306"/>
      <c r="G63" s="306"/>
      <c r="H63" s="502" t="s">
        <v>883</v>
      </c>
      <c r="I63" s="334" t="s">
        <v>302</v>
      </c>
    </row>
    <row r="64" spans="1:257" s="233" customFormat="1" ht="64.5" customHeight="1">
      <c r="A64" s="232"/>
      <c r="B64" s="309"/>
      <c r="C64" s="398"/>
      <c r="D64" s="307"/>
      <c r="E64" s="307"/>
      <c r="F64" s="306"/>
      <c r="G64" s="306"/>
      <c r="H64" s="502" t="s">
        <v>883</v>
      </c>
      <c r="I64" s="334" t="s">
        <v>302</v>
      </c>
    </row>
    <row r="65" spans="1:257" s="233" customFormat="1" ht="60.75" customHeight="1">
      <c r="A65" s="232"/>
      <c r="B65" s="309"/>
      <c r="C65" s="398"/>
      <c r="D65" s="307"/>
      <c r="E65" s="307"/>
      <c r="F65" s="306"/>
      <c r="G65" s="306"/>
      <c r="H65" s="502" t="s">
        <v>883</v>
      </c>
      <c r="I65" s="235" t="s">
        <v>7</v>
      </c>
      <c r="J65" s="407"/>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32"/>
      <c r="BF65" s="232"/>
      <c r="BG65" s="232"/>
      <c r="BH65" s="232"/>
      <c r="BI65" s="232"/>
      <c r="BJ65" s="232"/>
      <c r="BK65" s="232"/>
      <c r="BL65" s="232"/>
      <c r="BM65" s="232"/>
      <c r="BN65" s="232"/>
      <c r="BO65" s="232"/>
      <c r="BP65" s="232"/>
      <c r="BQ65" s="232"/>
      <c r="BR65" s="232"/>
      <c r="BS65" s="232"/>
      <c r="BT65" s="232"/>
      <c r="BU65" s="232"/>
      <c r="BV65" s="232"/>
      <c r="BW65" s="232"/>
      <c r="BX65" s="232"/>
      <c r="BY65" s="232"/>
      <c r="BZ65" s="232"/>
      <c r="CA65" s="232"/>
      <c r="CB65" s="232"/>
      <c r="CC65" s="232"/>
      <c r="CD65" s="232"/>
      <c r="CE65" s="232"/>
      <c r="CF65" s="232"/>
      <c r="CG65" s="232"/>
      <c r="CH65" s="232"/>
      <c r="CI65" s="232"/>
      <c r="CJ65" s="232"/>
      <c r="CK65" s="232"/>
      <c r="CL65" s="232"/>
      <c r="CM65" s="232"/>
      <c r="CN65" s="232"/>
      <c r="CO65" s="232"/>
      <c r="CP65" s="232"/>
      <c r="CQ65" s="232"/>
      <c r="CR65" s="232"/>
      <c r="CS65" s="232"/>
      <c r="CT65" s="232"/>
      <c r="CU65" s="232"/>
      <c r="CV65" s="232"/>
      <c r="CW65" s="232"/>
      <c r="CX65" s="232"/>
      <c r="CY65" s="232"/>
      <c r="CZ65" s="232"/>
      <c r="DA65" s="232"/>
      <c r="DB65" s="232"/>
      <c r="DC65" s="232"/>
      <c r="DD65" s="232"/>
      <c r="DE65" s="232"/>
      <c r="DF65" s="232"/>
      <c r="DG65" s="232"/>
      <c r="DH65" s="232"/>
      <c r="DI65" s="232"/>
      <c r="DJ65" s="232"/>
      <c r="DK65" s="232"/>
      <c r="DL65" s="232"/>
      <c r="DM65" s="232"/>
      <c r="DN65" s="232"/>
      <c r="DO65" s="232"/>
      <c r="DP65" s="232"/>
      <c r="DQ65" s="232"/>
      <c r="DR65" s="232"/>
      <c r="DS65" s="232"/>
      <c r="DT65" s="232"/>
      <c r="DU65" s="232"/>
      <c r="DV65" s="232"/>
      <c r="DW65" s="232"/>
      <c r="DX65" s="232"/>
      <c r="DY65" s="232"/>
      <c r="DZ65" s="232"/>
      <c r="EA65" s="232"/>
      <c r="EB65" s="232"/>
      <c r="EC65" s="232"/>
      <c r="ED65" s="232"/>
      <c r="EE65" s="232"/>
      <c r="EF65" s="232"/>
      <c r="EG65" s="232"/>
      <c r="EH65" s="232"/>
      <c r="EI65" s="232"/>
      <c r="EJ65" s="232"/>
      <c r="EK65" s="232"/>
      <c r="EL65" s="232"/>
      <c r="EM65" s="232"/>
      <c r="EN65" s="232"/>
      <c r="EO65" s="232"/>
      <c r="EP65" s="232"/>
      <c r="EQ65" s="232"/>
      <c r="ER65" s="232"/>
      <c r="ES65" s="232"/>
      <c r="ET65" s="232"/>
      <c r="EU65" s="232"/>
      <c r="EV65" s="232"/>
      <c r="EW65" s="232"/>
      <c r="EX65" s="232"/>
      <c r="EY65" s="232"/>
      <c r="EZ65" s="232"/>
      <c r="FA65" s="232"/>
      <c r="FB65" s="232"/>
      <c r="FC65" s="232"/>
      <c r="FD65" s="232"/>
      <c r="FE65" s="232"/>
      <c r="FF65" s="232"/>
      <c r="FG65" s="232"/>
      <c r="FH65" s="232"/>
      <c r="FI65" s="232"/>
      <c r="FJ65" s="232"/>
      <c r="FK65" s="232"/>
      <c r="FL65" s="232"/>
      <c r="FM65" s="232"/>
      <c r="FN65" s="232"/>
      <c r="FO65" s="232"/>
      <c r="FP65" s="232"/>
      <c r="FQ65" s="232"/>
      <c r="FR65" s="232"/>
      <c r="FS65" s="232"/>
      <c r="FT65" s="232"/>
      <c r="FU65" s="232"/>
      <c r="FV65" s="232"/>
      <c r="FW65" s="232"/>
      <c r="FX65" s="232"/>
      <c r="FY65" s="232"/>
      <c r="FZ65" s="232"/>
      <c r="GA65" s="232"/>
      <c r="GB65" s="232"/>
      <c r="GC65" s="232"/>
      <c r="GD65" s="232"/>
      <c r="GE65" s="232"/>
      <c r="GF65" s="232"/>
      <c r="GG65" s="232"/>
      <c r="GH65" s="232"/>
      <c r="GI65" s="232"/>
      <c r="GJ65" s="232"/>
      <c r="GK65" s="232"/>
      <c r="GL65" s="232"/>
      <c r="GM65" s="232"/>
      <c r="GN65" s="232"/>
      <c r="GO65" s="232"/>
      <c r="GP65" s="232"/>
      <c r="GQ65" s="232"/>
      <c r="GR65" s="232"/>
      <c r="GS65" s="232"/>
      <c r="GT65" s="232"/>
      <c r="GU65" s="232"/>
      <c r="GV65" s="232"/>
      <c r="GW65" s="232"/>
      <c r="GX65" s="232"/>
      <c r="GY65" s="232"/>
      <c r="GZ65" s="232"/>
      <c r="HA65" s="232"/>
      <c r="HB65" s="232"/>
      <c r="HC65" s="232"/>
      <c r="HD65" s="232"/>
      <c r="HE65" s="232"/>
      <c r="HF65" s="232"/>
      <c r="HG65" s="232"/>
      <c r="HH65" s="232"/>
      <c r="HI65" s="232"/>
      <c r="HJ65" s="232"/>
      <c r="HK65" s="232"/>
      <c r="HL65" s="232"/>
      <c r="HM65" s="232"/>
      <c r="HN65" s="232"/>
      <c r="HO65" s="232"/>
      <c r="HP65" s="232"/>
      <c r="HQ65" s="232"/>
      <c r="HR65" s="232"/>
      <c r="HS65" s="232"/>
      <c r="HT65" s="232"/>
      <c r="HU65" s="232"/>
      <c r="HV65" s="232"/>
      <c r="HW65" s="232"/>
      <c r="HX65" s="232"/>
      <c r="HY65" s="232"/>
      <c r="HZ65" s="232"/>
      <c r="IA65" s="232"/>
      <c r="IB65" s="232"/>
      <c r="IC65" s="232"/>
      <c r="ID65" s="232"/>
      <c r="IE65" s="232"/>
      <c r="IF65" s="232"/>
      <c r="IG65" s="232"/>
      <c r="IH65" s="232"/>
      <c r="II65" s="232"/>
      <c r="IJ65" s="232"/>
      <c r="IK65" s="232"/>
      <c r="IL65" s="232"/>
      <c r="IM65" s="232"/>
      <c r="IN65" s="232"/>
      <c r="IO65" s="232"/>
      <c r="IP65" s="232"/>
      <c r="IQ65" s="232"/>
      <c r="IR65" s="232"/>
      <c r="IS65" s="232"/>
      <c r="IT65" s="232"/>
      <c r="IU65" s="232"/>
      <c r="IV65" s="232"/>
      <c r="IW65" s="232"/>
    </row>
    <row r="66" spans="1:257" s="233" customFormat="1" ht="59.25" customHeight="1">
      <c r="A66" s="232"/>
      <c r="B66" s="309"/>
      <c r="C66" s="398"/>
      <c r="D66" s="307"/>
      <c r="E66" s="307"/>
      <c r="F66" s="306"/>
      <c r="G66" s="306"/>
      <c r="H66" s="502" t="s">
        <v>883</v>
      </c>
      <c r="I66" s="235" t="s">
        <v>7</v>
      </c>
      <c r="J66" s="407"/>
    </row>
    <row r="67" spans="1:257" s="315" customFormat="1" ht="22.5" hidden="1" customHeight="1">
      <c r="A67" s="232"/>
      <c r="B67" s="309"/>
      <c r="C67" s="398"/>
      <c r="D67" s="307"/>
      <c r="E67" s="307"/>
      <c r="F67" s="306"/>
      <c r="G67" s="306"/>
      <c r="H67" s="502"/>
      <c r="I67" s="314"/>
    </row>
    <row r="68" spans="1:257" s="233" customFormat="1" ht="18.75" customHeight="1">
      <c r="A68" s="232"/>
      <c r="B68" s="309"/>
      <c r="C68" s="398"/>
      <c r="D68" s="307"/>
      <c r="E68" s="307"/>
      <c r="F68" s="306"/>
      <c r="G68" s="306"/>
      <c r="H68" s="502" t="s">
        <v>884</v>
      </c>
      <c r="I68" s="235" t="s">
        <v>7</v>
      </c>
      <c r="J68" s="407"/>
      <c r="K68" s="532"/>
    </row>
    <row r="69" spans="1:257" s="233" customFormat="1" ht="22.5" customHeight="1">
      <c r="A69" s="232"/>
      <c r="B69" s="309"/>
      <c r="C69" s="398"/>
      <c r="D69" s="307"/>
      <c r="E69" s="307"/>
      <c r="F69" s="306"/>
      <c r="G69" s="306"/>
      <c r="H69" s="502" t="s">
        <v>884</v>
      </c>
      <c r="I69" s="235" t="s">
        <v>7</v>
      </c>
      <c r="J69" s="407"/>
    </row>
    <row r="70" spans="1:257" s="233" customFormat="1" ht="22.5" customHeight="1">
      <c r="A70" s="232"/>
      <c r="B70" s="309"/>
      <c r="C70" s="398"/>
      <c r="D70" s="307"/>
      <c r="E70" s="307"/>
      <c r="F70" s="306"/>
      <c r="G70" s="306"/>
      <c r="H70" s="502" t="s">
        <v>884</v>
      </c>
      <c r="I70" s="334" t="s">
        <v>302</v>
      </c>
      <c r="J70" s="407"/>
      <c r="K70" s="532"/>
    </row>
    <row r="71" spans="1:257" s="233" customFormat="1" ht="22.5" customHeight="1">
      <c r="A71" s="232"/>
      <c r="B71" s="309"/>
      <c r="C71" s="398"/>
      <c r="D71" s="307"/>
      <c r="E71" s="307"/>
      <c r="F71" s="306"/>
      <c r="G71" s="306"/>
      <c r="H71" s="502" t="s">
        <v>884</v>
      </c>
      <c r="I71" s="235" t="s">
        <v>7</v>
      </c>
      <c r="J71" s="407"/>
    </row>
    <row r="72" spans="1:257" s="233" customFormat="1" ht="22.5" customHeight="1">
      <c r="A72" s="232"/>
      <c r="B72" s="309"/>
      <c r="C72" s="398"/>
      <c r="D72" s="307"/>
      <c r="E72" s="307"/>
      <c r="F72" s="306"/>
      <c r="G72" s="306"/>
      <c r="H72" s="502" t="s">
        <v>884</v>
      </c>
      <c r="I72" s="235" t="s">
        <v>7</v>
      </c>
      <c r="J72" s="407"/>
    </row>
    <row r="73" spans="1:257" s="233" customFormat="1" ht="22.5" customHeight="1">
      <c r="A73" s="232"/>
      <c r="B73" s="309"/>
      <c r="C73" s="398"/>
      <c r="D73" s="307"/>
      <c r="E73" s="307"/>
      <c r="F73" s="306"/>
      <c r="G73" s="306"/>
      <c r="H73" s="502" t="s">
        <v>884</v>
      </c>
      <c r="I73" s="235" t="s">
        <v>7</v>
      </c>
      <c r="J73" s="407"/>
    </row>
    <row r="74" spans="1:257" s="233" customFormat="1" ht="22.5" customHeight="1">
      <c r="A74" s="232"/>
      <c r="B74" s="309"/>
      <c r="C74" s="398"/>
      <c r="D74" s="307"/>
      <c r="E74" s="307"/>
      <c r="F74" s="306"/>
      <c r="G74" s="306"/>
      <c r="H74" s="502" t="s">
        <v>884</v>
      </c>
      <c r="I74" s="334" t="s">
        <v>302</v>
      </c>
      <c r="J74" s="407"/>
      <c r="K74" s="532"/>
    </row>
    <row r="75" spans="1:257" s="233" customFormat="1" ht="22.5" customHeight="1">
      <c r="A75" s="232"/>
      <c r="B75" s="309"/>
      <c r="C75" s="398"/>
      <c r="D75" s="307"/>
      <c r="E75" s="307"/>
      <c r="F75" s="306"/>
      <c r="G75" s="306"/>
      <c r="H75" s="502" t="s">
        <v>884</v>
      </c>
      <c r="I75" s="334" t="s">
        <v>302</v>
      </c>
      <c r="J75" s="407"/>
      <c r="K75" s="532"/>
    </row>
    <row r="76" spans="1:257" s="233" customFormat="1" ht="22.5" customHeight="1">
      <c r="A76" s="232"/>
      <c r="B76" s="309"/>
      <c r="C76" s="398"/>
      <c r="D76" s="307"/>
      <c r="E76" s="307"/>
      <c r="F76" s="306"/>
      <c r="G76" s="306"/>
      <c r="H76" s="502" t="s">
        <v>884</v>
      </c>
      <c r="I76" s="334" t="s">
        <v>302</v>
      </c>
      <c r="J76" s="407"/>
      <c r="K76" s="532"/>
    </row>
    <row r="77" spans="1:257" s="233" customFormat="1">
      <c r="A77" s="232"/>
      <c r="B77" s="309"/>
      <c r="C77" s="398"/>
      <c r="D77" s="307"/>
      <c r="E77" s="307"/>
      <c r="F77" s="306"/>
      <c r="G77" s="306"/>
      <c r="H77" s="502" t="s">
        <v>884</v>
      </c>
      <c r="I77" s="334" t="s">
        <v>302</v>
      </c>
      <c r="J77" s="407"/>
      <c r="K77" s="532"/>
    </row>
    <row r="78" spans="1:257" s="233" customFormat="1" ht="22.5" customHeight="1">
      <c r="A78" s="232"/>
      <c r="B78" s="309"/>
      <c r="C78" s="398"/>
      <c r="D78" s="307"/>
      <c r="E78" s="307"/>
      <c r="F78" s="306"/>
      <c r="G78" s="306"/>
      <c r="H78" s="502" t="s">
        <v>884</v>
      </c>
      <c r="I78" s="334" t="s">
        <v>302</v>
      </c>
      <c r="J78" s="407"/>
      <c r="K78" s="532"/>
    </row>
    <row r="79" spans="1:257" s="233" customFormat="1" ht="22.5" customHeight="1">
      <c r="A79" s="232"/>
      <c r="B79" s="309"/>
      <c r="C79" s="398"/>
      <c r="D79" s="307"/>
      <c r="E79" s="307"/>
      <c r="F79" s="306"/>
      <c r="G79" s="306"/>
      <c r="H79" s="502" t="s">
        <v>884</v>
      </c>
      <c r="I79" s="235" t="s">
        <v>7</v>
      </c>
      <c r="J79" s="407"/>
    </row>
    <row r="80" spans="1:257" s="233" customFormat="1" ht="22.5" customHeight="1">
      <c r="A80" s="232"/>
      <c r="B80" s="309"/>
      <c r="C80" s="398"/>
      <c r="D80" s="307"/>
      <c r="E80" s="307"/>
      <c r="F80" s="306"/>
      <c r="G80" s="306"/>
      <c r="H80" s="502" t="s">
        <v>884</v>
      </c>
      <c r="I80" s="334" t="s">
        <v>302</v>
      </c>
      <c r="J80" s="407"/>
      <c r="K80" s="532"/>
    </row>
    <row r="81" spans="1:11" s="233" customFormat="1">
      <c r="A81" s="232"/>
      <c r="B81" s="309"/>
      <c r="C81" s="398"/>
      <c r="D81" s="307"/>
      <c r="E81" s="307"/>
      <c r="F81" s="306"/>
      <c r="G81" s="306"/>
      <c r="H81" s="502" t="s">
        <v>884</v>
      </c>
      <c r="I81" s="235" t="s">
        <v>7</v>
      </c>
      <c r="J81" s="407"/>
    </row>
    <row r="82" spans="1:11" s="233" customFormat="1">
      <c r="A82" s="232"/>
      <c r="B82" s="309"/>
      <c r="C82" s="398"/>
      <c r="D82" s="307"/>
      <c r="E82" s="307"/>
      <c r="F82" s="306"/>
      <c r="G82" s="306"/>
      <c r="H82" s="502" t="s">
        <v>884</v>
      </c>
      <c r="I82" s="334" t="s">
        <v>302</v>
      </c>
      <c r="J82" s="407"/>
      <c r="K82" s="532"/>
    </row>
    <row r="83" spans="1:11" s="233" customFormat="1">
      <c r="A83" s="232"/>
      <c r="B83" s="309"/>
      <c r="C83" s="398"/>
      <c r="D83" s="307"/>
      <c r="E83" s="307"/>
      <c r="F83" s="306"/>
      <c r="G83" s="306"/>
      <c r="H83" s="502" t="s">
        <v>884</v>
      </c>
      <c r="I83" s="235" t="s">
        <v>7</v>
      </c>
      <c r="J83" s="407"/>
    </row>
    <row r="84" spans="1:11" s="233" customFormat="1">
      <c r="A84" s="232"/>
      <c r="B84" s="309"/>
      <c r="C84" s="398"/>
      <c r="D84" s="307"/>
      <c r="E84" s="307"/>
      <c r="F84" s="306"/>
      <c r="G84" s="306"/>
      <c r="H84" s="502" t="s">
        <v>884</v>
      </c>
      <c r="I84" s="235" t="s">
        <v>7</v>
      </c>
      <c r="J84" s="407"/>
    </row>
    <row r="85" spans="1:11" s="233" customFormat="1">
      <c r="A85" s="232"/>
      <c r="B85" s="309"/>
      <c r="C85" s="398"/>
      <c r="D85" s="307"/>
      <c r="E85" s="307"/>
      <c r="F85" s="306"/>
      <c r="G85" s="306"/>
      <c r="H85" s="502" t="s">
        <v>884</v>
      </c>
      <c r="I85" s="334" t="s">
        <v>302</v>
      </c>
      <c r="J85" s="407"/>
      <c r="K85" s="532"/>
    </row>
    <row r="86" spans="1:11" s="233" customFormat="1">
      <c r="A86" s="232"/>
      <c r="B86" s="309"/>
      <c r="C86" s="398"/>
      <c r="D86" s="307"/>
      <c r="E86" s="307"/>
      <c r="F86" s="306"/>
      <c r="G86" s="306"/>
      <c r="H86" s="502" t="s">
        <v>884</v>
      </c>
      <c r="I86" s="334" t="s">
        <v>302</v>
      </c>
    </row>
    <row r="87" spans="1:11" s="233" customFormat="1">
      <c r="A87" s="232"/>
      <c r="B87" s="309"/>
      <c r="C87" s="398"/>
      <c r="D87" s="307"/>
      <c r="E87" s="307"/>
      <c r="F87" s="306"/>
      <c r="G87" s="306"/>
      <c r="H87" s="502" t="s">
        <v>884</v>
      </c>
      <c r="I87" s="235" t="s">
        <v>7</v>
      </c>
      <c r="J87" s="407"/>
    </row>
    <row r="88" spans="1:11" s="233" customFormat="1">
      <c r="A88" s="232"/>
      <c r="B88" s="309"/>
      <c r="C88" s="398"/>
      <c r="D88" s="307"/>
      <c r="E88" s="307"/>
      <c r="F88" s="306"/>
      <c r="G88" s="306"/>
      <c r="H88" s="502" t="s">
        <v>884</v>
      </c>
      <c r="I88" s="334" t="s">
        <v>302</v>
      </c>
      <c r="J88" s="407"/>
      <c r="K88" s="532"/>
    </row>
    <row r="89" spans="1:11" s="233" customFormat="1">
      <c r="A89" s="232"/>
      <c r="B89" s="309"/>
      <c r="C89" s="398"/>
      <c r="D89" s="307"/>
      <c r="E89" s="307"/>
      <c r="F89" s="306"/>
      <c r="G89" s="306"/>
      <c r="H89" s="502" t="s">
        <v>884</v>
      </c>
      <c r="I89" s="235" t="s">
        <v>7</v>
      </c>
      <c r="J89" s="407"/>
    </row>
    <row r="90" spans="1:11" s="233" customFormat="1">
      <c r="A90" s="232"/>
      <c r="B90" s="309"/>
      <c r="C90" s="398"/>
      <c r="D90" s="307"/>
      <c r="E90" s="307"/>
      <c r="F90" s="306"/>
      <c r="G90" s="306"/>
      <c r="H90" s="502" t="s">
        <v>884</v>
      </c>
      <c r="I90" s="235" t="s">
        <v>7</v>
      </c>
      <c r="J90" s="407"/>
    </row>
    <row r="91" spans="1:11" s="233" customFormat="1">
      <c r="A91" s="232"/>
      <c r="B91" s="309"/>
      <c r="C91" s="398"/>
      <c r="D91" s="307"/>
      <c r="E91" s="307"/>
      <c r="F91" s="306"/>
      <c r="G91" s="306"/>
      <c r="H91" s="502" t="s">
        <v>884</v>
      </c>
      <c r="I91" s="334" t="s">
        <v>302</v>
      </c>
      <c r="J91" s="407"/>
      <c r="K91" s="532"/>
    </row>
    <row r="92" spans="1:11" s="233" customFormat="1">
      <c r="A92" s="232"/>
      <c r="B92" s="309"/>
      <c r="C92" s="398"/>
      <c r="D92" s="307"/>
      <c r="E92" s="307"/>
      <c r="F92" s="306"/>
      <c r="G92" s="306"/>
      <c r="H92" s="502" t="s">
        <v>884</v>
      </c>
      <c r="I92" s="235" t="s">
        <v>7</v>
      </c>
      <c r="J92" s="407"/>
    </row>
    <row r="93" spans="1:11" s="233" customFormat="1">
      <c r="A93" s="232"/>
      <c r="B93" s="309"/>
      <c r="C93" s="398"/>
      <c r="D93" s="307"/>
      <c r="E93" s="307"/>
      <c r="F93" s="306"/>
      <c r="G93" s="306"/>
      <c r="H93" s="502" t="s">
        <v>884</v>
      </c>
      <c r="I93" s="334" t="s">
        <v>302</v>
      </c>
      <c r="J93" s="407"/>
      <c r="K93" s="532"/>
    </row>
    <row r="94" spans="1:11" s="233" customFormat="1">
      <c r="A94" s="232"/>
      <c r="B94" s="309"/>
      <c r="C94" s="398"/>
      <c r="D94" s="307"/>
      <c r="E94" s="307"/>
      <c r="F94" s="306"/>
      <c r="G94" s="306"/>
      <c r="H94" s="502" t="s">
        <v>884</v>
      </c>
      <c r="I94" s="235" t="s">
        <v>7</v>
      </c>
      <c r="J94" s="407"/>
    </row>
    <row r="95" spans="1:11" s="233" customFormat="1">
      <c r="A95" s="232"/>
      <c r="B95" s="309"/>
      <c r="C95" s="398"/>
      <c r="D95" s="307"/>
      <c r="E95" s="307"/>
      <c r="F95" s="306"/>
      <c r="G95" s="306"/>
      <c r="H95" s="502" t="s">
        <v>884</v>
      </c>
      <c r="I95" s="235" t="s">
        <v>7</v>
      </c>
      <c r="J95" s="407"/>
    </row>
    <row r="96" spans="1:11" s="233" customFormat="1">
      <c r="A96" s="232"/>
      <c r="B96" s="309"/>
      <c r="C96" s="398"/>
      <c r="D96" s="307"/>
      <c r="E96" s="307"/>
      <c r="F96" s="306"/>
      <c r="G96" s="306"/>
      <c r="H96" s="502" t="s">
        <v>884</v>
      </c>
      <c r="I96" s="235" t="s">
        <v>7</v>
      </c>
      <c r="J96" s="407"/>
    </row>
    <row r="97" spans="1:257" s="85" customFormat="1" ht="20.100000000000001" customHeight="1">
      <c r="A97" s="232"/>
      <c r="B97" s="309"/>
      <c r="C97" s="398"/>
      <c r="D97" s="307"/>
      <c r="E97" s="307"/>
      <c r="F97" s="306"/>
      <c r="G97" s="306"/>
      <c r="H97" s="502" t="s">
        <v>884</v>
      </c>
      <c r="I97" s="235" t="s">
        <v>7</v>
      </c>
      <c r="J97" s="407"/>
      <c r="K97" s="233"/>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233"/>
      <c r="AP97" s="233"/>
      <c r="AQ97" s="233"/>
      <c r="AR97" s="233"/>
      <c r="AS97" s="233"/>
      <c r="AT97" s="233"/>
      <c r="AU97" s="233"/>
      <c r="AV97" s="233"/>
      <c r="AW97" s="233"/>
      <c r="AX97" s="233"/>
      <c r="AY97" s="233"/>
      <c r="AZ97" s="233"/>
      <c r="BA97" s="233"/>
      <c r="BB97" s="233"/>
      <c r="BC97" s="233"/>
      <c r="BD97" s="233"/>
      <c r="BE97" s="233"/>
      <c r="BF97" s="233"/>
      <c r="BG97" s="233"/>
      <c r="BH97" s="233"/>
      <c r="BI97" s="233"/>
      <c r="BJ97" s="233"/>
      <c r="BK97" s="233"/>
      <c r="BL97" s="233"/>
      <c r="BM97" s="233"/>
      <c r="BN97" s="233"/>
      <c r="BO97" s="233"/>
      <c r="BP97" s="233"/>
      <c r="BQ97" s="233"/>
      <c r="BR97" s="233"/>
      <c r="BS97" s="233"/>
      <c r="BT97" s="233"/>
      <c r="BU97" s="233"/>
      <c r="BV97" s="233"/>
      <c r="BW97" s="233"/>
      <c r="BX97" s="233"/>
      <c r="BY97" s="233"/>
      <c r="BZ97" s="233"/>
      <c r="CA97" s="233"/>
      <c r="CB97" s="233"/>
      <c r="CC97" s="233"/>
      <c r="CD97" s="233"/>
      <c r="CE97" s="233"/>
      <c r="CF97" s="233"/>
      <c r="CG97" s="233"/>
      <c r="CH97" s="233"/>
      <c r="CI97" s="233"/>
      <c r="CJ97" s="233"/>
      <c r="CK97" s="233"/>
      <c r="CL97" s="233"/>
      <c r="CM97" s="233"/>
      <c r="CN97" s="233"/>
      <c r="CO97" s="233"/>
      <c r="CP97" s="233"/>
      <c r="CQ97" s="233"/>
      <c r="CR97" s="233"/>
      <c r="CS97" s="233"/>
      <c r="CT97" s="233"/>
      <c r="CU97" s="233"/>
      <c r="CV97" s="233"/>
      <c r="CW97" s="233"/>
      <c r="CX97" s="233"/>
      <c r="CY97" s="233"/>
      <c r="CZ97" s="233"/>
      <c r="DA97" s="233"/>
      <c r="DB97" s="233"/>
      <c r="DC97" s="233"/>
      <c r="DD97" s="233"/>
      <c r="DE97" s="233"/>
      <c r="DF97" s="233"/>
      <c r="DG97" s="233"/>
      <c r="DH97" s="233"/>
      <c r="DI97" s="233"/>
      <c r="DJ97" s="233"/>
      <c r="DK97" s="233"/>
      <c r="DL97" s="233"/>
      <c r="DM97" s="233"/>
      <c r="DN97" s="233"/>
      <c r="DO97" s="233"/>
      <c r="DP97" s="233"/>
      <c r="DQ97" s="233"/>
      <c r="DR97" s="233"/>
      <c r="DS97" s="233"/>
      <c r="DT97" s="233"/>
      <c r="DU97" s="233"/>
      <c r="DV97" s="233"/>
      <c r="DW97" s="233"/>
      <c r="DX97" s="233"/>
      <c r="DY97" s="233"/>
      <c r="DZ97" s="233"/>
      <c r="EA97" s="233"/>
      <c r="EB97" s="233"/>
      <c r="EC97" s="233"/>
      <c r="ED97" s="233"/>
      <c r="EE97" s="233"/>
      <c r="EF97" s="233"/>
      <c r="EG97" s="233"/>
      <c r="EH97" s="233"/>
      <c r="EI97" s="233"/>
      <c r="EJ97" s="233"/>
      <c r="EK97" s="233"/>
      <c r="EL97" s="233"/>
      <c r="EM97" s="233"/>
      <c r="EN97" s="233"/>
      <c r="EO97" s="233"/>
      <c r="EP97" s="233"/>
      <c r="EQ97" s="233"/>
      <c r="ER97" s="233"/>
      <c r="ES97" s="233"/>
      <c r="ET97" s="233"/>
      <c r="EU97" s="233"/>
      <c r="EV97" s="233"/>
      <c r="EW97" s="233"/>
      <c r="EX97" s="233"/>
      <c r="EY97" s="233"/>
      <c r="EZ97" s="233"/>
      <c r="FA97" s="233"/>
      <c r="FB97" s="233"/>
      <c r="FC97" s="233"/>
      <c r="FD97" s="233"/>
      <c r="FE97" s="233"/>
      <c r="FF97" s="233"/>
      <c r="FG97" s="233"/>
      <c r="FH97" s="233"/>
      <c r="FI97" s="233"/>
      <c r="FJ97" s="233"/>
      <c r="FK97" s="233"/>
      <c r="FL97" s="233"/>
      <c r="FM97" s="233"/>
      <c r="FN97" s="233"/>
      <c r="FO97" s="233"/>
      <c r="FP97" s="233"/>
      <c r="FQ97" s="233"/>
      <c r="FR97" s="233"/>
      <c r="FS97" s="233"/>
      <c r="FT97" s="233"/>
      <c r="FU97" s="233"/>
      <c r="FV97" s="233"/>
      <c r="FW97" s="233"/>
      <c r="FX97" s="233"/>
      <c r="FY97" s="233"/>
      <c r="FZ97" s="233"/>
      <c r="GA97" s="233"/>
      <c r="GB97" s="233"/>
      <c r="GC97" s="233"/>
      <c r="GD97" s="233"/>
      <c r="GE97" s="233"/>
      <c r="GF97" s="233"/>
      <c r="GG97" s="233"/>
      <c r="GH97" s="233"/>
      <c r="GI97" s="233"/>
      <c r="GJ97" s="233"/>
      <c r="GK97" s="233"/>
      <c r="GL97" s="233"/>
      <c r="GM97" s="233"/>
      <c r="GN97" s="233"/>
      <c r="GO97" s="233"/>
      <c r="GP97" s="233"/>
      <c r="GQ97" s="233"/>
      <c r="GR97" s="233"/>
      <c r="GS97" s="233"/>
      <c r="GT97" s="233"/>
      <c r="GU97" s="233"/>
      <c r="GV97" s="233"/>
      <c r="GW97" s="233"/>
      <c r="GX97" s="233"/>
      <c r="GY97" s="233"/>
      <c r="GZ97" s="233"/>
      <c r="HA97" s="233"/>
      <c r="HB97" s="233"/>
      <c r="HC97" s="233"/>
      <c r="HD97" s="233"/>
      <c r="HE97" s="233"/>
      <c r="HF97" s="233"/>
      <c r="HG97" s="233"/>
      <c r="HH97" s="233"/>
      <c r="HI97" s="233"/>
      <c r="HJ97" s="233"/>
      <c r="HK97" s="233"/>
      <c r="HL97" s="233"/>
      <c r="HM97" s="233"/>
      <c r="HN97" s="233"/>
      <c r="HO97" s="233"/>
      <c r="HP97" s="233"/>
      <c r="HQ97" s="233"/>
      <c r="HR97" s="233"/>
      <c r="HS97" s="233"/>
      <c r="HT97" s="233"/>
      <c r="HU97" s="233"/>
      <c r="HV97" s="233"/>
      <c r="HW97" s="233"/>
      <c r="HX97" s="233"/>
      <c r="HY97" s="233"/>
      <c r="HZ97" s="233"/>
      <c r="IA97" s="233"/>
      <c r="IB97" s="233"/>
      <c r="IC97" s="233"/>
      <c r="ID97" s="233"/>
      <c r="IE97" s="233"/>
      <c r="IF97" s="233"/>
      <c r="IG97" s="233"/>
      <c r="IH97" s="233"/>
      <c r="II97" s="233"/>
      <c r="IJ97" s="233"/>
      <c r="IK97" s="233"/>
      <c r="IL97" s="233"/>
      <c r="IM97" s="233"/>
      <c r="IN97" s="233"/>
      <c r="IO97" s="233"/>
      <c r="IP97" s="233"/>
      <c r="IQ97" s="233"/>
      <c r="IR97" s="233"/>
      <c r="IS97" s="233"/>
      <c r="IT97" s="233"/>
      <c r="IU97" s="233"/>
      <c r="IV97" s="233"/>
      <c r="IW97" s="233"/>
    </row>
    <row r="98" spans="1:257" s="85" customFormat="1" ht="20.100000000000001" customHeight="1">
      <c r="A98" s="232"/>
      <c r="B98" s="309"/>
      <c r="C98" s="398"/>
      <c r="D98" s="307"/>
      <c r="E98" s="307"/>
      <c r="F98" s="306"/>
      <c r="G98" s="306"/>
      <c r="H98" s="502" t="s">
        <v>884</v>
      </c>
      <c r="I98" s="235" t="s">
        <v>7</v>
      </c>
      <c r="J98" s="232"/>
      <c r="K98" s="233"/>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233"/>
      <c r="AP98" s="233"/>
      <c r="AQ98" s="233"/>
      <c r="AR98" s="233"/>
      <c r="AS98" s="233"/>
      <c r="AT98" s="233"/>
      <c r="AU98" s="233"/>
      <c r="AV98" s="233"/>
      <c r="AW98" s="233"/>
      <c r="AX98" s="233"/>
      <c r="AY98" s="233"/>
      <c r="AZ98" s="233"/>
      <c r="BA98" s="233"/>
      <c r="BB98" s="233"/>
      <c r="BC98" s="233"/>
      <c r="BD98" s="233"/>
      <c r="BE98" s="233"/>
      <c r="BF98" s="233"/>
      <c r="BG98" s="233"/>
      <c r="BH98" s="233"/>
      <c r="BI98" s="233"/>
      <c r="BJ98" s="233"/>
      <c r="BK98" s="233"/>
      <c r="BL98" s="233"/>
      <c r="BM98" s="233"/>
      <c r="BN98" s="233"/>
      <c r="BO98" s="233"/>
      <c r="BP98" s="233"/>
      <c r="BQ98" s="233"/>
      <c r="BR98" s="233"/>
      <c r="BS98" s="233"/>
      <c r="BT98" s="233"/>
      <c r="BU98" s="233"/>
      <c r="BV98" s="233"/>
      <c r="BW98" s="233"/>
      <c r="BX98" s="233"/>
      <c r="BY98" s="233"/>
      <c r="BZ98" s="233"/>
      <c r="CA98" s="233"/>
      <c r="CB98" s="233"/>
      <c r="CC98" s="233"/>
      <c r="CD98" s="233"/>
      <c r="CE98" s="233"/>
      <c r="CF98" s="233"/>
      <c r="CG98" s="233"/>
      <c r="CH98" s="233"/>
      <c r="CI98" s="233"/>
      <c r="CJ98" s="233"/>
      <c r="CK98" s="233"/>
      <c r="CL98" s="233"/>
      <c r="CM98" s="233"/>
      <c r="CN98" s="233"/>
      <c r="CO98" s="233"/>
      <c r="CP98" s="233"/>
      <c r="CQ98" s="233"/>
      <c r="CR98" s="233"/>
      <c r="CS98" s="233"/>
      <c r="CT98" s="233"/>
      <c r="CU98" s="233"/>
      <c r="CV98" s="233"/>
      <c r="CW98" s="233"/>
      <c r="CX98" s="233"/>
      <c r="CY98" s="233"/>
      <c r="CZ98" s="233"/>
      <c r="DA98" s="233"/>
      <c r="DB98" s="233"/>
      <c r="DC98" s="233"/>
      <c r="DD98" s="233"/>
      <c r="DE98" s="233"/>
      <c r="DF98" s="233"/>
      <c r="DG98" s="233"/>
      <c r="DH98" s="233"/>
      <c r="DI98" s="233"/>
      <c r="DJ98" s="233"/>
      <c r="DK98" s="233"/>
      <c r="DL98" s="233"/>
      <c r="DM98" s="233"/>
      <c r="DN98" s="233"/>
      <c r="DO98" s="233"/>
      <c r="DP98" s="233"/>
      <c r="DQ98" s="233"/>
      <c r="DR98" s="233"/>
      <c r="DS98" s="233"/>
      <c r="DT98" s="233"/>
      <c r="DU98" s="233"/>
      <c r="DV98" s="233"/>
      <c r="DW98" s="233"/>
      <c r="DX98" s="233"/>
      <c r="DY98" s="233"/>
      <c r="DZ98" s="233"/>
      <c r="EA98" s="233"/>
      <c r="EB98" s="233"/>
      <c r="EC98" s="233"/>
      <c r="ED98" s="233"/>
      <c r="EE98" s="233"/>
      <c r="EF98" s="233"/>
      <c r="EG98" s="233"/>
      <c r="EH98" s="233"/>
      <c r="EI98" s="233"/>
      <c r="EJ98" s="233"/>
      <c r="EK98" s="233"/>
      <c r="EL98" s="233"/>
      <c r="EM98" s="233"/>
      <c r="EN98" s="233"/>
      <c r="EO98" s="233"/>
      <c r="EP98" s="233"/>
      <c r="EQ98" s="233"/>
      <c r="ER98" s="233"/>
      <c r="ES98" s="233"/>
      <c r="ET98" s="233"/>
      <c r="EU98" s="233"/>
      <c r="EV98" s="233"/>
      <c r="EW98" s="233"/>
      <c r="EX98" s="233"/>
      <c r="EY98" s="233"/>
      <c r="EZ98" s="233"/>
      <c r="FA98" s="233"/>
      <c r="FB98" s="233"/>
      <c r="FC98" s="233"/>
      <c r="FD98" s="233"/>
      <c r="FE98" s="233"/>
      <c r="FF98" s="233"/>
      <c r="FG98" s="233"/>
      <c r="FH98" s="233"/>
      <c r="FI98" s="233"/>
      <c r="FJ98" s="233"/>
      <c r="FK98" s="233"/>
      <c r="FL98" s="233"/>
      <c r="FM98" s="233"/>
      <c r="FN98" s="233"/>
      <c r="FO98" s="233"/>
      <c r="FP98" s="233"/>
      <c r="FQ98" s="233"/>
      <c r="FR98" s="233"/>
      <c r="FS98" s="233"/>
      <c r="FT98" s="233"/>
      <c r="FU98" s="233"/>
      <c r="FV98" s="233"/>
      <c r="FW98" s="233"/>
      <c r="FX98" s="233"/>
      <c r="FY98" s="233"/>
      <c r="FZ98" s="233"/>
      <c r="GA98" s="233"/>
      <c r="GB98" s="233"/>
      <c r="GC98" s="233"/>
      <c r="GD98" s="233"/>
      <c r="GE98" s="233"/>
      <c r="GF98" s="233"/>
      <c r="GG98" s="233"/>
      <c r="GH98" s="233"/>
      <c r="GI98" s="233"/>
      <c r="GJ98" s="233"/>
      <c r="GK98" s="233"/>
      <c r="GL98" s="233"/>
      <c r="GM98" s="233"/>
      <c r="GN98" s="233"/>
      <c r="GO98" s="233"/>
      <c r="GP98" s="233"/>
      <c r="GQ98" s="233"/>
      <c r="GR98" s="233"/>
      <c r="GS98" s="233"/>
      <c r="GT98" s="233"/>
      <c r="GU98" s="233"/>
      <c r="GV98" s="233"/>
      <c r="GW98" s="233"/>
      <c r="GX98" s="233"/>
      <c r="GY98" s="233"/>
      <c r="GZ98" s="233"/>
      <c r="HA98" s="233"/>
      <c r="HB98" s="233"/>
      <c r="HC98" s="233"/>
      <c r="HD98" s="233"/>
      <c r="HE98" s="233"/>
      <c r="HF98" s="233"/>
      <c r="HG98" s="233"/>
      <c r="HH98" s="233"/>
      <c r="HI98" s="233"/>
      <c r="HJ98" s="233"/>
      <c r="HK98" s="233"/>
      <c r="HL98" s="233"/>
      <c r="HM98" s="233"/>
      <c r="HN98" s="233"/>
      <c r="HO98" s="233"/>
      <c r="HP98" s="233"/>
      <c r="HQ98" s="233"/>
      <c r="HR98" s="233"/>
      <c r="HS98" s="233"/>
      <c r="HT98" s="233"/>
      <c r="HU98" s="233"/>
      <c r="HV98" s="233"/>
      <c r="HW98" s="233"/>
      <c r="HX98" s="233"/>
      <c r="HY98" s="233"/>
      <c r="HZ98" s="233"/>
      <c r="IA98" s="233"/>
      <c r="IB98" s="233"/>
      <c r="IC98" s="233"/>
      <c r="ID98" s="233"/>
      <c r="IE98" s="233"/>
      <c r="IF98" s="233"/>
      <c r="IG98" s="233"/>
      <c r="IH98" s="233"/>
      <c r="II98" s="233"/>
      <c r="IJ98" s="233"/>
      <c r="IK98" s="233"/>
      <c r="IL98" s="233"/>
      <c r="IM98" s="233"/>
      <c r="IN98" s="233"/>
      <c r="IO98" s="233"/>
      <c r="IP98" s="233"/>
      <c r="IQ98" s="233"/>
      <c r="IR98" s="233"/>
      <c r="IS98" s="233"/>
      <c r="IT98" s="233"/>
      <c r="IU98" s="233"/>
      <c r="IV98" s="233"/>
      <c r="IW98" s="233"/>
    </row>
    <row r="99" spans="1:257" s="85" customFormat="1" ht="20.100000000000001" customHeight="1">
      <c r="A99" s="232"/>
      <c r="B99" s="309"/>
      <c r="C99" s="398"/>
      <c r="D99" s="307"/>
      <c r="E99" s="307"/>
      <c r="F99" s="306"/>
      <c r="G99" s="306"/>
      <c r="H99" s="502" t="s">
        <v>884</v>
      </c>
      <c r="I99" s="334" t="s">
        <v>302</v>
      </c>
      <c r="J99" s="407"/>
      <c r="K99" s="532"/>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233"/>
      <c r="AP99" s="233"/>
      <c r="AQ99" s="233"/>
      <c r="AR99" s="233"/>
      <c r="AS99" s="233"/>
      <c r="AT99" s="233"/>
      <c r="AU99" s="233"/>
      <c r="AV99" s="233"/>
      <c r="AW99" s="233"/>
      <c r="AX99" s="233"/>
      <c r="AY99" s="233"/>
      <c r="AZ99" s="233"/>
      <c r="BA99" s="233"/>
      <c r="BB99" s="233"/>
      <c r="BC99" s="233"/>
      <c r="BD99" s="233"/>
      <c r="BE99" s="233"/>
      <c r="BF99" s="233"/>
      <c r="BG99" s="233"/>
      <c r="BH99" s="233"/>
      <c r="BI99" s="233"/>
      <c r="BJ99" s="233"/>
      <c r="BK99" s="233"/>
      <c r="BL99" s="233"/>
      <c r="BM99" s="233"/>
      <c r="BN99" s="233"/>
      <c r="BO99" s="233"/>
      <c r="BP99" s="233"/>
      <c r="BQ99" s="233"/>
      <c r="BR99" s="233"/>
      <c r="BS99" s="233"/>
      <c r="BT99" s="233"/>
      <c r="BU99" s="233"/>
      <c r="BV99" s="233"/>
      <c r="BW99" s="233"/>
      <c r="BX99" s="233"/>
      <c r="BY99" s="233"/>
      <c r="BZ99" s="233"/>
      <c r="CA99" s="233"/>
      <c r="CB99" s="233"/>
      <c r="CC99" s="233"/>
      <c r="CD99" s="233"/>
      <c r="CE99" s="233"/>
      <c r="CF99" s="233"/>
      <c r="CG99" s="233"/>
      <c r="CH99" s="233"/>
      <c r="CI99" s="233"/>
      <c r="CJ99" s="233"/>
      <c r="CK99" s="233"/>
      <c r="CL99" s="233"/>
      <c r="CM99" s="233"/>
      <c r="CN99" s="233"/>
      <c r="CO99" s="233"/>
      <c r="CP99" s="233"/>
      <c r="CQ99" s="233"/>
      <c r="CR99" s="233"/>
      <c r="CS99" s="233"/>
      <c r="CT99" s="233"/>
      <c r="CU99" s="233"/>
      <c r="CV99" s="233"/>
      <c r="CW99" s="233"/>
      <c r="CX99" s="233"/>
      <c r="CY99" s="233"/>
      <c r="CZ99" s="233"/>
      <c r="DA99" s="233"/>
      <c r="DB99" s="233"/>
      <c r="DC99" s="233"/>
      <c r="DD99" s="233"/>
      <c r="DE99" s="233"/>
      <c r="DF99" s="233"/>
      <c r="DG99" s="233"/>
      <c r="DH99" s="233"/>
      <c r="DI99" s="233"/>
      <c r="DJ99" s="233"/>
      <c r="DK99" s="233"/>
      <c r="DL99" s="233"/>
      <c r="DM99" s="233"/>
      <c r="DN99" s="233"/>
      <c r="DO99" s="233"/>
      <c r="DP99" s="233"/>
      <c r="DQ99" s="233"/>
      <c r="DR99" s="233"/>
      <c r="DS99" s="233"/>
      <c r="DT99" s="233"/>
      <c r="DU99" s="233"/>
      <c r="DV99" s="233"/>
      <c r="DW99" s="233"/>
      <c r="DX99" s="233"/>
      <c r="DY99" s="233"/>
      <c r="DZ99" s="233"/>
      <c r="EA99" s="233"/>
      <c r="EB99" s="233"/>
      <c r="EC99" s="233"/>
      <c r="ED99" s="233"/>
      <c r="EE99" s="233"/>
      <c r="EF99" s="233"/>
      <c r="EG99" s="233"/>
      <c r="EH99" s="233"/>
      <c r="EI99" s="233"/>
      <c r="EJ99" s="233"/>
      <c r="EK99" s="233"/>
      <c r="EL99" s="233"/>
      <c r="EM99" s="233"/>
      <c r="EN99" s="233"/>
      <c r="EO99" s="233"/>
      <c r="EP99" s="233"/>
      <c r="EQ99" s="233"/>
      <c r="ER99" s="233"/>
      <c r="ES99" s="233"/>
      <c r="ET99" s="233"/>
      <c r="EU99" s="233"/>
      <c r="EV99" s="233"/>
      <c r="EW99" s="233"/>
      <c r="EX99" s="233"/>
      <c r="EY99" s="233"/>
      <c r="EZ99" s="233"/>
      <c r="FA99" s="233"/>
      <c r="FB99" s="233"/>
      <c r="FC99" s="233"/>
      <c r="FD99" s="233"/>
      <c r="FE99" s="233"/>
      <c r="FF99" s="233"/>
      <c r="FG99" s="233"/>
      <c r="FH99" s="233"/>
      <c r="FI99" s="233"/>
      <c r="FJ99" s="233"/>
      <c r="FK99" s="233"/>
      <c r="FL99" s="233"/>
      <c r="FM99" s="233"/>
      <c r="FN99" s="233"/>
      <c r="FO99" s="233"/>
      <c r="FP99" s="233"/>
      <c r="FQ99" s="233"/>
      <c r="FR99" s="233"/>
      <c r="FS99" s="233"/>
      <c r="FT99" s="233"/>
      <c r="FU99" s="233"/>
      <c r="FV99" s="233"/>
      <c r="FW99" s="233"/>
      <c r="FX99" s="233"/>
      <c r="FY99" s="233"/>
      <c r="FZ99" s="233"/>
      <c r="GA99" s="233"/>
      <c r="GB99" s="233"/>
      <c r="GC99" s="233"/>
      <c r="GD99" s="233"/>
      <c r="GE99" s="233"/>
      <c r="GF99" s="233"/>
      <c r="GG99" s="233"/>
      <c r="GH99" s="233"/>
      <c r="GI99" s="233"/>
      <c r="GJ99" s="233"/>
      <c r="GK99" s="233"/>
      <c r="GL99" s="233"/>
      <c r="GM99" s="233"/>
      <c r="GN99" s="233"/>
      <c r="GO99" s="233"/>
      <c r="GP99" s="233"/>
      <c r="GQ99" s="233"/>
      <c r="GR99" s="233"/>
      <c r="GS99" s="233"/>
      <c r="GT99" s="233"/>
      <c r="GU99" s="233"/>
      <c r="GV99" s="233"/>
      <c r="GW99" s="233"/>
      <c r="GX99" s="233"/>
      <c r="GY99" s="233"/>
      <c r="GZ99" s="233"/>
      <c r="HA99" s="233"/>
      <c r="HB99" s="233"/>
      <c r="HC99" s="233"/>
      <c r="HD99" s="233"/>
      <c r="HE99" s="233"/>
      <c r="HF99" s="233"/>
      <c r="HG99" s="233"/>
      <c r="HH99" s="233"/>
      <c r="HI99" s="233"/>
      <c r="HJ99" s="233"/>
      <c r="HK99" s="233"/>
      <c r="HL99" s="233"/>
      <c r="HM99" s="233"/>
      <c r="HN99" s="233"/>
      <c r="HO99" s="233"/>
      <c r="HP99" s="233"/>
      <c r="HQ99" s="233"/>
      <c r="HR99" s="233"/>
      <c r="HS99" s="233"/>
      <c r="HT99" s="233"/>
      <c r="HU99" s="233"/>
      <c r="HV99" s="233"/>
      <c r="HW99" s="233"/>
      <c r="HX99" s="233"/>
      <c r="HY99" s="233"/>
      <c r="HZ99" s="233"/>
      <c r="IA99" s="233"/>
      <c r="IB99" s="233"/>
      <c r="IC99" s="233"/>
      <c r="ID99" s="233"/>
      <c r="IE99" s="233"/>
      <c r="IF99" s="233"/>
      <c r="IG99" s="233"/>
      <c r="IH99" s="233"/>
      <c r="II99" s="233"/>
      <c r="IJ99" s="233"/>
      <c r="IK99" s="233"/>
      <c r="IL99" s="233"/>
      <c r="IM99" s="233"/>
      <c r="IN99" s="233"/>
      <c r="IO99" s="233"/>
      <c r="IP99" s="233"/>
      <c r="IQ99" s="233"/>
      <c r="IR99" s="233"/>
      <c r="IS99" s="233"/>
      <c r="IT99" s="233"/>
      <c r="IU99" s="233"/>
      <c r="IV99" s="233"/>
      <c r="IW99" s="233"/>
    </row>
    <row r="100" spans="1:257" s="85" customFormat="1" ht="20.100000000000001" customHeight="1">
      <c r="A100" s="232"/>
      <c r="B100" s="309"/>
      <c r="C100" s="398"/>
      <c r="D100" s="307"/>
      <c r="E100" s="307"/>
      <c r="F100" s="306"/>
      <c r="G100" s="306"/>
      <c r="H100" s="502" t="s">
        <v>884</v>
      </c>
      <c r="I100" s="235" t="s">
        <v>7</v>
      </c>
      <c r="J100" s="232"/>
      <c r="K100" s="233"/>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233"/>
      <c r="AP100" s="233"/>
      <c r="AQ100" s="233"/>
      <c r="AR100" s="233"/>
      <c r="AS100" s="233"/>
      <c r="AT100" s="233"/>
      <c r="AU100" s="233"/>
      <c r="AV100" s="233"/>
      <c r="AW100" s="233"/>
      <c r="AX100" s="233"/>
      <c r="AY100" s="233"/>
      <c r="AZ100" s="233"/>
      <c r="BA100" s="233"/>
      <c r="BB100" s="233"/>
      <c r="BC100" s="233"/>
      <c r="BD100" s="233"/>
      <c r="BE100" s="233"/>
      <c r="BF100" s="233"/>
      <c r="BG100" s="233"/>
      <c r="BH100" s="233"/>
      <c r="BI100" s="233"/>
      <c r="BJ100" s="233"/>
      <c r="BK100" s="233"/>
      <c r="BL100" s="233"/>
      <c r="BM100" s="233"/>
      <c r="BN100" s="233"/>
      <c r="BO100" s="233"/>
      <c r="BP100" s="233"/>
      <c r="BQ100" s="233"/>
      <c r="BR100" s="233"/>
      <c r="BS100" s="233"/>
      <c r="BT100" s="233"/>
      <c r="BU100" s="233"/>
      <c r="BV100" s="233"/>
      <c r="BW100" s="233"/>
      <c r="BX100" s="233"/>
      <c r="BY100" s="233"/>
      <c r="BZ100" s="233"/>
      <c r="CA100" s="233"/>
      <c r="CB100" s="233"/>
      <c r="CC100" s="233"/>
      <c r="CD100" s="233"/>
      <c r="CE100" s="233"/>
      <c r="CF100" s="233"/>
      <c r="CG100" s="233"/>
      <c r="CH100" s="233"/>
      <c r="CI100" s="233"/>
      <c r="CJ100" s="233"/>
      <c r="CK100" s="233"/>
      <c r="CL100" s="233"/>
      <c r="CM100" s="233"/>
      <c r="CN100" s="233"/>
      <c r="CO100" s="233"/>
      <c r="CP100" s="233"/>
      <c r="CQ100" s="233"/>
      <c r="CR100" s="233"/>
      <c r="CS100" s="233"/>
      <c r="CT100" s="233"/>
      <c r="CU100" s="233"/>
      <c r="CV100" s="233"/>
      <c r="CW100" s="233"/>
      <c r="CX100" s="233"/>
      <c r="CY100" s="233"/>
      <c r="CZ100" s="233"/>
      <c r="DA100" s="233"/>
      <c r="DB100" s="233"/>
      <c r="DC100" s="233"/>
      <c r="DD100" s="233"/>
      <c r="DE100" s="233"/>
      <c r="DF100" s="233"/>
      <c r="DG100" s="233"/>
      <c r="DH100" s="233"/>
      <c r="DI100" s="233"/>
      <c r="DJ100" s="233"/>
      <c r="DK100" s="233"/>
      <c r="DL100" s="233"/>
      <c r="DM100" s="233"/>
      <c r="DN100" s="233"/>
      <c r="DO100" s="233"/>
      <c r="DP100" s="233"/>
      <c r="DQ100" s="233"/>
      <c r="DR100" s="233"/>
      <c r="DS100" s="233"/>
      <c r="DT100" s="233"/>
      <c r="DU100" s="233"/>
      <c r="DV100" s="233"/>
      <c r="DW100" s="233"/>
      <c r="DX100" s="233"/>
      <c r="DY100" s="233"/>
      <c r="DZ100" s="233"/>
      <c r="EA100" s="233"/>
      <c r="EB100" s="233"/>
      <c r="EC100" s="233"/>
      <c r="ED100" s="233"/>
      <c r="EE100" s="233"/>
      <c r="EF100" s="233"/>
      <c r="EG100" s="233"/>
      <c r="EH100" s="233"/>
      <c r="EI100" s="233"/>
      <c r="EJ100" s="233"/>
      <c r="EK100" s="233"/>
      <c r="EL100" s="233"/>
      <c r="EM100" s="233"/>
      <c r="EN100" s="233"/>
      <c r="EO100" s="233"/>
      <c r="EP100" s="233"/>
      <c r="EQ100" s="233"/>
      <c r="ER100" s="233"/>
      <c r="ES100" s="233"/>
      <c r="ET100" s="233"/>
      <c r="EU100" s="233"/>
      <c r="EV100" s="233"/>
      <c r="EW100" s="233"/>
      <c r="EX100" s="233"/>
      <c r="EY100" s="233"/>
      <c r="EZ100" s="233"/>
      <c r="FA100" s="233"/>
      <c r="FB100" s="233"/>
      <c r="FC100" s="233"/>
      <c r="FD100" s="233"/>
      <c r="FE100" s="233"/>
      <c r="FF100" s="233"/>
      <c r="FG100" s="233"/>
      <c r="FH100" s="233"/>
      <c r="FI100" s="233"/>
      <c r="FJ100" s="233"/>
      <c r="FK100" s="233"/>
      <c r="FL100" s="233"/>
      <c r="FM100" s="233"/>
      <c r="FN100" s="233"/>
      <c r="FO100" s="233"/>
      <c r="FP100" s="233"/>
      <c r="FQ100" s="233"/>
      <c r="FR100" s="233"/>
      <c r="FS100" s="233"/>
      <c r="FT100" s="233"/>
      <c r="FU100" s="233"/>
      <c r="FV100" s="233"/>
      <c r="FW100" s="233"/>
      <c r="FX100" s="233"/>
      <c r="FY100" s="233"/>
      <c r="FZ100" s="233"/>
      <c r="GA100" s="233"/>
      <c r="GB100" s="233"/>
      <c r="GC100" s="233"/>
      <c r="GD100" s="233"/>
      <c r="GE100" s="233"/>
      <c r="GF100" s="233"/>
      <c r="GG100" s="233"/>
      <c r="GH100" s="233"/>
      <c r="GI100" s="233"/>
      <c r="GJ100" s="233"/>
      <c r="GK100" s="233"/>
      <c r="GL100" s="233"/>
      <c r="GM100" s="233"/>
      <c r="GN100" s="233"/>
      <c r="GO100" s="233"/>
      <c r="GP100" s="233"/>
      <c r="GQ100" s="233"/>
      <c r="GR100" s="233"/>
      <c r="GS100" s="233"/>
      <c r="GT100" s="233"/>
      <c r="GU100" s="233"/>
      <c r="GV100" s="233"/>
      <c r="GW100" s="233"/>
      <c r="GX100" s="233"/>
      <c r="GY100" s="233"/>
      <c r="GZ100" s="233"/>
      <c r="HA100" s="233"/>
      <c r="HB100" s="233"/>
      <c r="HC100" s="233"/>
      <c r="HD100" s="233"/>
      <c r="HE100" s="233"/>
      <c r="HF100" s="233"/>
      <c r="HG100" s="233"/>
      <c r="HH100" s="233"/>
      <c r="HI100" s="233"/>
      <c r="HJ100" s="233"/>
      <c r="HK100" s="233"/>
      <c r="HL100" s="233"/>
      <c r="HM100" s="233"/>
      <c r="HN100" s="233"/>
      <c r="HO100" s="233"/>
      <c r="HP100" s="233"/>
      <c r="HQ100" s="233"/>
      <c r="HR100" s="233"/>
      <c r="HS100" s="233"/>
      <c r="HT100" s="233"/>
      <c r="HU100" s="233"/>
      <c r="HV100" s="233"/>
      <c r="HW100" s="233"/>
      <c r="HX100" s="233"/>
      <c r="HY100" s="233"/>
      <c r="HZ100" s="233"/>
      <c r="IA100" s="233"/>
      <c r="IB100" s="233"/>
      <c r="IC100" s="233"/>
      <c r="ID100" s="233"/>
      <c r="IE100" s="233"/>
      <c r="IF100" s="233"/>
      <c r="IG100" s="233"/>
      <c r="IH100" s="233"/>
      <c r="II100" s="233"/>
      <c r="IJ100" s="233"/>
      <c r="IK100" s="233"/>
      <c r="IL100" s="233"/>
      <c r="IM100" s="233"/>
      <c r="IN100" s="233"/>
      <c r="IO100" s="233"/>
      <c r="IP100" s="233"/>
      <c r="IQ100" s="233"/>
      <c r="IR100" s="233"/>
      <c r="IS100" s="233"/>
      <c r="IT100" s="233"/>
      <c r="IU100" s="233"/>
      <c r="IV100" s="233"/>
      <c r="IW100" s="233"/>
    </row>
    <row r="101" spans="1:257" s="85" customFormat="1" ht="20.100000000000001" customHeight="1">
      <c r="A101" s="232"/>
      <c r="B101" s="309"/>
      <c r="C101" s="398"/>
      <c r="D101" s="307"/>
      <c r="E101" s="307"/>
      <c r="F101" s="306"/>
      <c r="G101" s="306"/>
      <c r="H101" s="502" t="s">
        <v>884</v>
      </c>
      <c r="I101" s="334" t="s">
        <v>302</v>
      </c>
      <c r="J101" s="233"/>
      <c r="K101" s="233"/>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233"/>
      <c r="AP101" s="233"/>
      <c r="AQ101" s="233"/>
      <c r="AR101" s="233"/>
      <c r="AS101" s="233"/>
      <c r="AT101" s="233"/>
      <c r="AU101" s="233"/>
      <c r="AV101" s="233"/>
      <c r="AW101" s="233"/>
      <c r="AX101" s="233"/>
      <c r="AY101" s="233"/>
      <c r="AZ101" s="233"/>
      <c r="BA101" s="233"/>
      <c r="BB101" s="233"/>
      <c r="BC101" s="233"/>
      <c r="BD101" s="233"/>
      <c r="BE101" s="233"/>
      <c r="BF101" s="233"/>
      <c r="BG101" s="233"/>
      <c r="BH101" s="233"/>
      <c r="BI101" s="233"/>
      <c r="BJ101" s="233"/>
      <c r="BK101" s="233"/>
      <c r="BL101" s="233"/>
      <c r="BM101" s="233"/>
      <c r="BN101" s="233"/>
      <c r="BO101" s="233"/>
      <c r="BP101" s="233"/>
      <c r="BQ101" s="233"/>
      <c r="BR101" s="233"/>
      <c r="BS101" s="233"/>
      <c r="BT101" s="233"/>
      <c r="BU101" s="233"/>
      <c r="BV101" s="233"/>
      <c r="BW101" s="233"/>
      <c r="BX101" s="233"/>
      <c r="BY101" s="233"/>
      <c r="BZ101" s="233"/>
      <c r="CA101" s="233"/>
      <c r="CB101" s="233"/>
      <c r="CC101" s="233"/>
      <c r="CD101" s="233"/>
      <c r="CE101" s="233"/>
      <c r="CF101" s="233"/>
      <c r="CG101" s="233"/>
      <c r="CH101" s="233"/>
      <c r="CI101" s="233"/>
      <c r="CJ101" s="233"/>
      <c r="CK101" s="233"/>
      <c r="CL101" s="233"/>
      <c r="CM101" s="233"/>
      <c r="CN101" s="233"/>
      <c r="CO101" s="233"/>
      <c r="CP101" s="233"/>
      <c r="CQ101" s="233"/>
      <c r="CR101" s="233"/>
      <c r="CS101" s="233"/>
      <c r="CT101" s="233"/>
      <c r="CU101" s="233"/>
      <c r="CV101" s="233"/>
      <c r="CW101" s="233"/>
      <c r="CX101" s="233"/>
      <c r="CY101" s="233"/>
      <c r="CZ101" s="233"/>
      <c r="DA101" s="233"/>
      <c r="DB101" s="233"/>
      <c r="DC101" s="233"/>
      <c r="DD101" s="233"/>
      <c r="DE101" s="233"/>
      <c r="DF101" s="233"/>
      <c r="DG101" s="233"/>
      <c r="DH101" s="233"/>
      <c r="DI101" s="233"/>
      <c r="DJ101" s="233"/>
      <c r="DK101" s="233"/>
      <c r="DL101" s="233"/>
      <c r="DM101" s="233"/>
      <c r="DN101" s="233"/>
      <c r="DO101" s="233"/>
      <c r="DP101" s="233"/>
      <c r="DQ101" s="233"/>
      <c r="DR101" s="233"/>
      <c r="DS101" s="233"/>
      <c r="DT101" s="233"/>
      <c r="DU101" s="233"/>
      <c r="DV101" s="233"/>
      <c r="DW101" s="233"/>
      <c r="DX101" s="233"/>
      <c r="DY101" s="233"/>
      <c r="DZ101" s="233"/>
      <c r="EA101" s="233"/>
      <c r="EB101" s="233"/>
      <c r="EC101" s="233"/>
      <c r="ED101" s="233"/>
      <c r="EE101" s="233"/>
      <c r="EF101" s="233"/>
      <c r="EG101" s="233"/>
      <c r="EH101" s="233"/>
      <c r="EI101" s="233"/>
      <c r="EJ101" s="233"/>
      <c r="EK101" s="233"/>
      <c r="EL101" s="233"/>
      <c r="EM101" s="233"/>
      <c r="EN101" s="233"/>
      <c r="EO101" s="233"/>
      <c r="EP101" s="233"/>
      <c r="EQ101" s="233"/>
      <c r="ER101" s="233"/>
      <c r="ES101" s="233"/>
      <c r="ET101" s="233"/>
      <c r="EU101" s="233"/>
      <c r="EV101" s="233"/>
      <c r="EW101" s="233"/>
      <c r="EX101" s="233"/>
      <c r="EY101" s="233"/>
      <c r="EZ101" s="233"/>
      <c r="FA101" s="233"/>
      <c r="FB101" s="233"/>
      <c r="FC101" s="233"/>
      <c r="FD101" s="233"/>
      <c r="FE101" s="233"/>
      <c r="FF101" s="233"/>
      <c r="FG101" s="233"/>
      <c r="FH101" s="233"/>
      <c r="FI101" s="233"/>
      <c r="FJ101" s="233"/>
      <c r="FK101" s="233"/>
      <c r="FL101" s="233"/>
      <c r="FM101" s="233"/>
      <c r="FN101" s="233"/>
      <c r="FO101" s="233"/>
      <c r="FP101" s="233"/>
      <c r="FQ101" s="233"/>
      <c r="FR101" s="233"/>
      <c r="FS101" s="233"/>
      <c r="FT101" s="233"/>
      <c r="FU101" s="233"/>
      <c r="FV101" s="233"/>
      <c r="FW101" s="233"/>
      <c r="FX101" s="233"/>
      <c r="FY101" s="233"/>
      <c r="FZ101" s="233"/>
      <c r="GA101" s="233"/>
      <c r="GB101" s="233"/>
      <c r="GC101" s="233"/>
      <c r="GD101" s="233"/>
      <c r="GE101" s="233"/>
      <c r="GF101" s="233"/>
      <c r="GG101" s="233"/>
      <c r="GH101" s="233"/>
      <c r="GI101" s="233"/>
      <c r="GJ101" s="233"/>
      <c r="GK101" s="233"/>
      <c r="GL101" s="233"/>
      <c r="GM101" s="233"/>
      <c r="GN101" s="233"/>
      <c r="GO101" s="233"/>
      <c r="GP101" s="233"/>
      <c r="GQ101" s="233"/>
      <c r="GR101" s="233"/>
      <c r="GS101" s="233"/>
      <c r="GT101" s="233"/>
      <c r="GU101" s="233"/>
      <c r="GV101" s="233"/>
      <c r="GW101" s="233"/>
      <c r="GX101" s="233"/>
      <c r="GY101" s="233"/>
      <c r="GZ101" s="233"/>
      <c r="HA101" s="233"/>
      <c r="HB101" s="233"/>
      <c r="HC101" s="233"/>
      <c r="HD101" s="233"/>
      <c r="HE101" s="233"/>
      <c r="HF101" s="233"/>
      <c r="HG101" s="233"/>
      <c r="HH101" s="233"/>
      <c r="HI101" s="233"/>
      <c r="HJ101" s="233"/>
      <c r="HK101" s="233"/>
      <c r="HL101" s="233"/>
      <c r="HM101" s="233"/>
      <c r="HN101" s="233"/>
      <c r="HO101" s="233"/>
      <c r="HP101" s="233"/>
      <c r="HQ101" s="233"/>
      <c r="HR101" s="233"/>
      <c r="HS101" s="233"/>
      <c r="HT101" s="233"/>
      <c r="HU101" s="233"/>
      <c r="HV101" s="233"/>
      <c r="HW101" s="233"/>
      <c r="HX101" s="233"/>
      <c r="HY101" s="233"/>
      <c r="HZ101" s="233"/>
      <c r="IA101" s="233"/>
      <c r="IB101" s="233"/>
      <c r="IC101" s="233"/>
      <c r="ID101" s="233"/>
      <c r="IE101" s="233"/>
      <c r="IF101" s="233"/>
      <c r="IG101" s="233"/>
      <c r="IH101" s="233"/>
      <c r="II101" s="233"/>
      <c r="IJ101" s="233"/>
      <c r="IK101" s="233"/>
      <c r="IL101" s="233"/>
      <c r="IM101" s="233"/>
      <c r="IN101" s="233"/>
      <c r="IO101" s="233"/>
      <c r="IP101" s="233"/>
      <c r="IQ101" s="233"/>
      <c r="IR101" s="233"/>
      <c r="IS101" s="233"/>
      <c r="IT101" s="233"/>
      <c r="IU101" s="233"/>
      <c r="IV101" s="233"/>
      <c r="IW101" s="233"/>
    </row>
    <row r="102" spans="1:257" s="85" customFormat="1" ht="20.100000000000001" customHeight="1">
      <c r="A102" s="232"/>
      <c r="B102" s="309"/>
      <c r="C102" s="398"/>
      <c r="D102" s="307"/>
      <c r="E102" s="307"/>
      <c r="F102" s="306"/>
      <c r="G102" s="306"/>
      <c r="H102" s="502" t="s">
        <v>884</v>
      </c>
      <c r="I102" s="334" t="s">
        <v>302</v>
      </c>
      <c r="J102" s="233"/>
      <c r="K102" s="233"/>
      <c r="L102" s="233"/>
      <c r="M102" s="233"/>
      <c r="N102" s="233"/>
      <c r="O102" s="233"/>
      <c r="P102" s="233"/>
      <c r="Q102" s="233"/>
      <c r="R102" s="233"/>
      <c r="S102" s="233"/>
      <c r="T102" s="233"/>
      <c r="U102" s="233"/>
      <c r="V102" s="233"/>
      <c r="W102" s="233"/>
      <c r="X102" s="233"/>
      <c r="Y102" s="233"/>
      <c r="Z102" s="233"/>
      <c r="AA102" s="233"/>
      <c r="AB102" s="233"/>
      <c r="AC102" s="233"/>
      <c r="AD102" s="233"/>
      <c r="AE102" s="233"/>
      <c r="AF102" s="233"/>
      <c r="AG102" s="233"/>
      <c r="AH102" s="233"/>
      <c r="AI102" s="233"/>
      <c r="AJ102" s="233"/>
      <c r="AK102" s="233"/>
      <c r="AL102" s="233"/>
      <c r="AM102" s="233"/>
      <c r="AN102" s="233"/>
      <c r="AO102" s="233"/>
      <c r="AP102" s="233"/>
      <c r="AQ102" s="233"/>
      <c r="AR102" s="233"/>
      <c r="AS102" s="233"/>
      <c r="AT102" s="233"/>
      <c r="AU102" s="233"/>
      <c r="AV102" s="233"/>
      <c r="AW102" s="233"/>
      <c r="AX102" s="233"/>
      <c r="AY102" s="233"/>
      <c r="AZ102" s="233"/>
      <c r="BA102" s="233"/>
      <c r="BB102" s="233"/>
      <c r="BC102" s="233"/>
      <c r="BD102" s="233"/>
      <c r="BE102" s="233"/>
      <c r="BF102" s="233"/>
      <c r="BG102" s="233"/>
      <c r="BH102" s="233"/>
      <c r="BI102" s="233"/>
      <c r="BJ102" s="233"/>
      <c r="BK102" s="233"/>
      <c r="BL102" s="233"/>
      <c r="BM102" s="233"/>
      <c r="BN102" s="233"/>
      <c r="BO102" s="233"/>
      <c r="BP102" s="233"/>
      <c r="BQ102" s="233"/>
      <c r="BR102" s="233"/>
      <c r="BS102" s="233"/>
      <c r="BT102" s="233"/>
      <c r="BU102" s="233"/>
      <c r="BV102" s="233"/>
      <c r="BW102" s="233"/>
      <c r="BX102" s="233"/>
      <c r="BY102" s="233"/>
      <c r="BZ102" s="233"/>
      <c r="CA102" s="233"/>
      <c r="CB102" s="233"/>
      <c r="CC102" s="233"/>
      <c r="CD102" s="233"/>
      <c r="CE102" s="233"/>
      <c r="CF102" s="233"/>
      <c r="CG102" s="233"/>
      <c r="CH102" s="233"/>
      <c r="CI102" s="233"/>
      <c r="CJ102" s="233"/>
      <c r="CK102" s="233"/>
      <c r="CL102" s="233"/>
      <c r="CM102" s="233"/>
      <c r="CN102" s="233"/>
      <c r="CO102" s="233"/>
      <c r="CP102" s="233"/>
      <c r="CQ102" s="233"/>
      <c r="CR102" s="233"/>
      <c r="CS102" s="233"/>
      <c r="CT102" s="233"/>
      <c r="CU102" s="233"/>
      <c r="CV102" s="233"/>
      <c r="CW102" s="233"/>
      <c r="CX102" s="233"/>
      <c r="CY102" s="233"/>
      <c r="CZ102" s="233"/>
      <c r="DA102" s="233"/>
      <c r="DB102" s="233"/>
      <c r="DC102" s="233"/>
      <c r="DD102" s="233"/>
      <c r="DE102" s="233"/>
      <c r="DF102" s="233"/>
      <c r="DG102" s="233"/>
      <c r="DH102" s="233"/>
      <c r="DI102" s="233"/>
      <c r="DJ102" s="233"/>
      <c r="DK102" s="233"/>
      <c r="DL102" s="233"/>
      <c r="DM102" s="233"/>
      <c r="DN102" s="233"/>
      <c r="DO102" s="233"/>
      <c r="DP102" s="233"/>
      <c r="DQ102" s="233"/>
      <c r="DR102" s="233"/>
      <c r="DS102" s="233"/>
      <c r="DT102" s="233"/>
      <c r="DU102" s="233"/>
      <c r="DV102" s="233"/>
      <c r="DW102" s="233"/>
      <c r="DX102" s="233"/>
      <c r="DY102" s="233"/>
      <c r="DZ102" s="233"/>
      <c r="EA102" s="233"/>
      <c r="EB102" s="233"/>
      <c r="EC102" s="233"/>
      <c r="ED102" s="233"/>
      <c r="EE102" s="233"/>
      <c r="EF102" s="233"/>
      <c r="EG102" s="233"/>
      <c r="EH102" s="233"/>
      <c r="EI102" s="233"/>
      <c r="EJ102" s="233"/>
      <c r="EK102" s="233"/>
      <c r="EL102" s="233"/>
      <c r="EM102" s="233"/>
      <c r="EN102" s="233"/>
      <c r="EO102" s="233"/>
      <c r="EP102" s="233"/>
      <c r="EQ102" s="233"/>
      <c r="ER102" s="233"/>
      <c r="ES102" s="233"/>
      <c r="ET102" s="233"/>
      <c r="EU102" s="233"/>
      <c r="EV102" s="233"/>
      <c r="EW102" s="233"/>
      <c r="EX102" s="233"/>
      <c r="EY102" s="233"/>
      <c r="EZ102" s="233"/>
      <c r="FA102" s="233"/>
      <c r="FB102" s="233"/>
      <c r="FC102" s="233"/>
      <c r="FD102" s="233"/>
      <c r="FE102" s="233"/>
      <c r="FF102" s="233"/>
      <c r="FG102" s="233"/>
      <c r="FH102" s="233"/>
      <c r="FI102" s="233"/>
      <c r="FJ102" s="233"/>
      <c r="FK102" s="233"/>
      <c r="FL102" s="233"/>
      <c r="FM102" s="233"/>
      <c r="FN102" s="233"/>
      <c r="FO102" s="233"/>
      <c r="FP102" s="233"/>
      <c r="FQ102" s="233"/>
      <c r="FR102" s="233"/>
      <c r="FS102" s="233"/>
      <c r="FT102" s="233"/>
      <c r="FU102" s="233"/>
      <c r="FV102" s="233"/>
      <c r="FW102" s="233"/>
      <c r="FX102" s="233"/>
      <c r="FY102" s="233"/>
      <c r="FZ102" s="233"/>
      <c r="GA102" s="233"/>
      <c r="GB102" s="233"/>
      <c r="GC102" s="233"/>
      <c r="GD102" s="233"/>
      <c r="GE102" s="233"/>
      <c r="GF102" s="233"/>
      <c r="GG102" s="233"/>
      <c r="GH102" s="233"/>
      <c r="GI102" s="233"/>
      <c r="GJ102" s="233"/>
      <c r="GK102" s="233"/>
      <c r="GL102" s="233"/>
      <c r="GM102" s="233"/>
      <c r="GN102" s="233"/>
      <c r="GO102" s="233"/>
      <c r="GP102" s="233"/>
      <c r="GQ102" s="233"/>
      <c r="GR102" s="233"/>
      <c r="GS102" s="233"/>
      <c r="GT102" s="233"/>
      <c r="GU102" s="233"/>
      <c r="GV102" s="233"/>
      <c r="GW102" s="233"/>
      <c r="GX102" s="233"/>
      <c r="GY102" s="233"/>
      <c r="GZ102" s="233"/>
      <c r="HA102" s="233"/>
      <c r="HB102" s="233"/>
      <c r="HC102" s="233"/>
      <c r="HD102" s="233"/>
      <c r="HE102" s="233"/>
      <c r="HF102" s="233"/>
      <c r="HG102" s="233"/>
      <c r="HH102" s="233"/>
      <c r="HI102" s="233"/>
      <c r="HJ102" s="233"/>
      <c r="HK102" s="233"/>
      <c r="HL102" s="233"/>
      <c r="HM102" s="233"/>
      <c r="HN102" s="233"/>
      <c r="HO102" s="233"/>
      <c r="HP102" s="233"/>
      <c r="HQ102" s="233"/>
      <c r="HR102" s="233"/>
      <c r="HS102" s="233"/>
      <c r="HT102" s="233"/>
      <c r="HU102" s="233"/>
      <c r="HV102" s="233"/>
      <c r="HW102" s="233"/>
      <c r="HX102" s="233"/>
      <c r="HY102" s="233"/>
      <c r="HZ102" s="233"/>
      <c r="IA102" s="233"/>
      <c r="IB102" s="233"/>
      <c r="IC102" s="233"/>
      <c r="ID102" s="233"/>
      <c r="IE102" s="233"/>
      <c r="IF102" s="233"/>
      <c r="IG102" s="233"/>
      <c r="IH102" s="233"/>
      <c r="II102" s="233"/>
      <c r="IJ102" s="233"/>
      <c r="IK102" s="233"/>
      <c r="IL102" s="233"/>
      <c r="IM102" s="233"/>
      <c r="IN102" s="233"/>
      <c r="IO102" s="233"/>
      <c r="IP102" s="233"/>
      <c r="IQ102" s="233"/>
      <c r="IR102" s="233"/>
      <c r="IS102" s="233"/>
      <c r="IT102" s="233"/>
      <c r="IU102" s="233"/>
      <c r="IV102" s="233"/>
      <c r="IW102" s="233"/>
    </row>
    <row r="103" spans="1:257" s="85" customFormat="1" ht="20.100000000000001" customHeight="1">
      <c r="A103" s="232"/>
      <c r="B103" s="309"/>
      <c r="C103" s="398"/>
      <c r="D103" s="307"/>
      <c r="E103" s="307"/>
      <c r="F103" s="306"/>
      <c r="G103" s="306"/>
      <c r="H103" s="502" t="s">
        <v>884</v>
      </c>
      <c r="I103" s="334" t="s">
        <v>302</v>
      </c>
      <c r="J103" s="233"/>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33"/>
      <c r="AP103" s="233"/>
      <c r="AQ103" s="233"/>
      <c r="AR103" s="233"/>
      <c r="AS103" s="233"/>
      <c r="AT103" s="233"/>
      <c r="AU103" s="233"/>
      <c r="AV103" s="233"/>
      <c r="AW103" s="233"/>
      <c r="AX103" s="233"/>
      <c r="AY103" s="233"/>
      <c r="AZ103" s="233"/>
      <c r="BA103" s="233"/>
      <c r="BB103" s="233"/>
      <c r="BC103" s="233"/>
      <c r="BD103" s="233"/>
      <c r="BE103" s="233"/>
      <c r="BF103" s="233"/>
      <c r="BG103" s="233"/>
      <c r="BH103" s="233"/>
      <c r="BI103" s="233"/>
      <c r="BJ103" s="233"/>
      <c r="BK103" s="233"/>
      <c r="BL103" s="233"/>
      <c r="BM103" s="233"/>
      <c r="BN103" s="233"/>
      <c r="BO103" s="233"/>
      <c r="BP103" s="233"/>
      <c r="BQ103" s="233"/>
      <c r="BR103" s="233"/>
      <c r="BS103" s="233"/>
      <c r="BT103" s="233"/>
      <c r="BU103" s="233"/>
      <c r="BV103" s="233"/>
      <c r="BW103" s="233"/>
      <c r="BX103" s="233"/>
      <c r="BY103" s="233"/>
      <c r="BZ103" s="233"/>
      <c r="CA103" s="233"/>
      <c r="CB103" s="233"/>
      <c r="CC103" s="233"/>
      <c r="CD103" s="233"/>
      <c r="CE103" s="233"/>
      <c r="CF103" s="233"/>
      <c r="CG103" s="233"/>
      <c r="CH103" s="233"/>
      <c r="CI103" s="233"/>
      <c r="CJ103" s="233"/>
      <c r="CK103" s="233"/>
      <c r="CL103" s="233"/>
      <c r="CM103" s="233"/>
      <c r="CN103" s="233"/>
      <c r="CO103" s="233"/>
      <c r="CP103" s="233"/>
      <c r="CQ103" s="233"/>
      <c r="CR103" s="233"/>
      <c r="CS103" s="233"/>
      <c r="CT103" s="233"/>
      <c r="CU103" s="233"/>
      <c r="CV103" s="233"/>
      <c r="CW103" s="233"/>
      <c r="CX103" s="233"/>
      <c r="CY103" s="233"/>
      <c r="CZ103" s="233"/>
      <c r="DA103" s="233"/>
      <c r="DB103" s="233"/>
      <c r="DC103" s="233"/>
      <c r="DD103" s="233"/>
      <c r="DE103" s="233"/>
      <c r="DF103" s="233"/>
      <c r="DG103" s="233"/>
      <c r="DH103" s="233"/>
      <c r="DI103" s="233"/>
      <c r="DJ103" s="233"/>
      <c r="DK103" s="233"/>
      <c r="DL103" s="233"/>
      <c r="DM103" s="233"/>
      <c r="DN103" s="233"/>
      <c r="DO103" s="233"/>
      <c r="DP103" s="233"/>
      <c r="DQ103" s="233"/>
      <c r="DR103" s="233"/>
      <c r="DS103" s="233"/>
      <c r="DT103" s="233"/>
      <c r="DU103" s="233"/>
      <c r="DV103" s="233"/>
      <c r="DW103" s="233"/>
      <c r="DX103" s="233"/>
      <c r="DY103" s="233"/>
      <c r="DZ103" s="233"/>
      <c r="EA103" s="233"/>
      <c r="EB103" s="233"/>
      <c r="EC103" s="233"/>
      <c r="ED103" s="233"/>
      <c r="EE103" s="233"/>
      <c r="EF103" s="233"/>
      <c r="EG103" s="233"/>
      <c r="EH103" s="233"/>
      <c r="EI103" s="233"/>
      <c r="EJ103" s="233"/>
      <c r="EK103" s="233"/>
      <c r="EL103" s="233"/>
      <c r="EM103" s="233"/>
      <c r="EN103" s="233"/>
      <c r="EO103" s="233"/>
      <c r="EP103" s="233"/>
      <c r="EQ103" s="233"/>
      <c r="ER103" s="233"/>
      <c r="ES103" s="233"/>
      <c r="ET103" s="233"/>
      <c r="EU103" s="233"/>
      <c r="EV103" s="233"/>
      <c r="EW103" s="233"/>
      <c r="EX103" s="233"/>
      <c r="EY103" s="233"/>
      <c r="EZ103" s="233"/>
      <c r="FA103" s="233"/>
      <c r="FB103" s="233"/>
      <c r="FC103" s="233"/>
      <c r="FD103" s="233"/>
      <c r="FE103" s="233"/>
      <c r="FF103" s="233"/>
      <c r="FG103" s="233"/>
      <c r="FH103" s="233"/>
      <c r="FI103" s="233"/>
      <c r="FJ103" s="233"/>
      <c r="FK103" s="233"/>
      <c r="FL103" s="233"/>
      <c r="FM103" s="233"/>
      <c r="FN103" s="233"/>
      <c r="FO103" s="233"/>
      <c r="FP103" s="233"/>
      <c r="FQ103" s="233"/>
      <c r="FR103" s="233"/>
      <c r="FS103" s="233"/>
      <c r="FT103" s="233"/>
      <c r="FU103" s="233"/>
      <c r="FV103" s="233"/>
      <c r="FW103" s="233"/>
      <c r="FX103" s="233"/>
      <c r="FY103" s="233"/>
      <c r="FZ103" s="233"/>
      <c r="GA103" s="233"/>
      <c r="GB103" s="233"/>
      <c r="GC103" s="233"/>
      <c r="GD103" s="233"/>
      <c r="GE103" s="233"/>
      <c r="GF103" s="233"/>
      <c r="GG103" s="233"/>
      <c r="GH103" s="233"/>
      <c r="GI103" s="233"/>
      <c r="GJ103" s="233"/>
      <c r="GK103" s="233"/>
      <c r="GL103" s="233"/>
      <c r="GM103" s="233"/>
      <c r="GN103" s="233"/>
      <c r="GO103" s="233"/>
      <c r="GP103" s="233"/>
      <c r="GQ103" s="233"/>
      <c r="GR103" s="233"/>
      <c r="GS103" s="233"/>
      <c r="GT103" s="233"/>
      <c r="GU103" s="233"/>
      <c r="GV103" s="233"/>
      <c r="GW103" s="233"/>
      <c r="GX103" s="233"/>
      <c r="GY103" s="233"/>
      <c r="GZ103" s="233"/>
      <c r="HA103" s="233"/>
      <c r="HB103" s="233"/>
      <c r="HC103" s="233"/>
      <c r="HD103" s="233"/>
      <c r="HE103" s="233"/>
      <c r="HF103" s="233"/>
      <c r="HG103" s="233"/>
      <c r="HH103" s="233"/>
      <c r="HI103" s="233"/>
      <c r="HJ103" s="233"/>
      <c r="HK103" s="233"/>
      <c r="HL103" s="233"/>
      <c r="HM103" s="233"/>
      <c r="HN103" s="233"/>
      <c r="HO103" s="233"/>
      <c r="HP103" s="233"/>
      <c r="HQ103" s="233"/>
      <c r="HR103" s="233"/>
      <c r="HS103" s="233"/>
      <c r="HT103" s="233"/>
      <c r="HU103" s="233"/>
      <c r="HV103" s="233"/>
      <c r="HW103" s="233"/>
      <c r="HX103" s="233"/>
      <c r="HY103" s="233"/>
      <c r="HZ103" s="233"/>
      <c r="IA103" s="233"/>
      <c r="IB103" s="233"/>
      <c r="IC103" s="233"/>
      <c r="ID103" s="233"/>
      <c r="IE103" s="233"/>
      <c r="IF103" s="233"/>
      <c r="IG103" s="233"/>
      <c r="IH103" s="233"/>
      <c r="II103" s="233"/>
      <c r="IJ103" s="233"/>
      <c r="IK103" s="233"/>
      <c r="IL103" s="233"/>
      <c r="IM103" s="233"/>
      <c r="IN103" s="233"/>
      <c r="IO103" s="233"/>
      <c r="IP103" s="233"/>
      <c r="IQ103" s="233"/>
      <c r="IR103" s="233"/>
      <c r="IS103" s="233"/>
      <c r="IT103" s="233"/>
      <c r="IU103" s="233"/>
      <c r="IV103" s="233"/>
      <c r="IW103" s="233"/>
    </row>
    <row r="104" spans="1:257" s="85" customFormat="1" ht="24.75" customHeight="1">
      <c r="A104" s="232"/>
      <c r="B104" s="309"/>
      <c r="C104" s="398"/>
      <c r="D104" s="307"/>
      <c r="E104" s="307"/>
      <c r="F104" s="306"/>
      <c r="G104" s="306"/>
      <c r="H104" s="502" t="s">
        <v>884</v>
      </c>
      <c r="I104" s="235" t="s">
        <v>7</v>
      </c>
      <c r="J104" s="232"/>
      <c r="K104" s="233"/>
      <c r="L104" s="233"/>
      <c r="M104" s="233"/>
      <c r="N104" s="233"/>
      <c r="O104" s="233"/>
      <c r="P104" s="233"/>
      <c r="Q104" s="233"/>
      <c r="R104" s="233"/>
      <c r="S104" s="233"/>
      <c r="T104" s="233"/>
      <c r="U104" s="233"/>
      <c r="V104" s="233"/>
      <c r="W104" s="233"/>
      <c r="X104" s="233"/>
      <c r="Y104" s="233"/>
      <c r="Z104" s="233"/>
      <c r="AA104" s="233"/>
      <c r="AB104" s="233"/>
      <c r="AC104" s="233"/>
      <c r="AD104" s="233"/>
      <c r="AE104" s="233"/>
      <c r="AF104" s="233"/>
      <c r="AG104" s="233"/>
      <c r="AH104" s="233"/>
      <c r="AI104" s="233"/>
      <c r="AJ104" s="233"/>
      <c r="AK104" s="233"/>
      <c r="AL104" s="233"/>
      <c r="AM104" s="233"/>
      <c r="AN104" s="233"/>
      <c r="AO104" s="233"/>
      <c r="AP104" s="233"/>
      <c r="AQ104" s="233"/>
      <c r="AR104" s="233"/>
      <c r="AS104" s="233"/>
      <c r="AT104" s="233"/>
      <c r="AU104" s="233"/>
      <c r="AV104" s="233"/>
      <c r="AW104" s="233"/>
      <c r="AX104" s="233"/>
      <c r="AY104" s="233"/>
      <c r="AZ104" s="233"/>
      <c r="BA104" s="233"/>
      <c r="BB104" s="233"/>
      <c r="BC104" s="233"/>
      <c r="BD104" s="233"/>
      <c r="BE104" s="233"/>
      <c r="BF104" s="233"/>
      <c r="BG104" s="233"/>
      <c r="BH104" s="233"/>
      <c r="BI104" s="233"/>
      <c r="BJ104" s="233"/>
      <c r="BK104" s="233"/>
      <c r="BL104" s="233"/>
      <c r="BM104" s="233"/>
      <c r="BN104" s="233"/>
      <c r="BO104" s="233"/>
      <c r="BP104" s="233"/>
      <c r="BQ104" s="233"/>
      <c r="BR104" s="233"/>
      <c r="BS104" s="233"/>
      <c r="BT104" s="233"/>
      <c r="BU104" s="233"/>
      <c r="BV104" s="233"/>
      <c r="BW104" s="233"/>
      <c r="BX104" s="233"/>
      <c r="BY104" s="233"/>
      <c r="BZ104" s="233"/>
      <c r="CA104" s="233"/>
      <c r="CB104" s="233"/>
      <c r="CC104" s="233"/>
      <c r="CD104" s="233"/>
      <c r="CE104" s="233"/>
      <c r="CF104" s="233"/>
      <c r="CG104" s="233"/>
      <c r="CH104" s="233"/>
      <c r="CI104" s="233"/>
      <c r="CJ104" s="233"/>
      <c r="CK104" s="233"/>
      <c r="CL104" s="233"/>
      <c r="CM104" s="233"/>
      <c r="CN104" s="233"/>
      <c r="CO104" s="233"/>
      <c r="CP104" s="233"/>
      <c r="CQ104" s="233"/>
      <c r="CR104" s="233"/>
      <c r="CS104" s="233"/>
      <c r="CT104" s="233"/>
      <c r="CU104" s="233"/>
      <c r="CV104" s="233"/>
      <c r="CW104" s="233"/>
      <c r="CX104" s="233"/>
      <c r="CY104" s="233"/>
      <c r="CZ104" s="233"/>
      <c r="DA104" s="233"/>
      <c r="DB104" s="233"/>
      <c r="DC104" s="233"/>
      <c r="DD104" s="233"/>
      <c r="DE104" s="233"/>
      <c r="DF104" s="233"/>
      <c r="DG104" s="233"/>
      <c r="DH104" s="233"/>
      <c r="DI104" s="233"/>
      <c r="DJ104" s="233"/>
      <c r="DK104" s="233"/>
      <c r="DL104" s="233"/>
      <c r="DM104" s="233"/>
      <c r="DN104" s="233"/>
      <c r="DO104" s="233"/>
      <c r="DP104" s="233"/>
      <c r="DQ104" s="233"/>
      <c r="DR104" s="233"/>
      <c r="DS104" s="233"/>
      <c r="DT104" s="233"/>
      <c r="DU104" s="233"/>
      <c r="DV104" s="233"/>
      <c r="DW104" s="233"/>
      <c r="DX104" s="233"/>
      <c r="DY104" s="233"/>
      <c r="DZ104" s="233"/>
      <c r="EA104" s="233"/>
      <c r="EB104" s="233"/>
      <c r="EC104" s="233"/>
      <c r="ED104" s="233"/>
      <c r="EE104" s="233"/>
      <c r="EF104" s="233"/>
      <c r="EG104" s="233"/>
      <c r="EH104" s="233"/>
      <c r="EI104" s="233"/>
      <c r="EJ104" s="233"/>
      <c r="EK104" s="233"/>
      <c r="EL104" s="233"/>
      <c r="EM104" s="233"/>
      <c r="EN104" s="233"/>
      <c r="EO104" s="233"/>
      <c r="EP104" s="233"/>
      <c r="EQ104" s="233"/>
      <c r="ER104" s="233"/>
      <c r="ES104" s="233"/>
      <c r="ET104" s="233"/>
      <c r="EU104" s="233"/>
      <c r="EV104" s="233"/>
      <c r="EW104" s="233"/>
      <c r="EX104" s="233"/>
      <c r="EY104" s="233"/>
      <c r="EZ104" s="233"/>
      <c r="FA104" s="233"/>
      <c r="FB104" s="233"/>
      <c r="FC104" s="233"/>
      <c r="FD104" s="233"/>
      <c r="FE104" s="233"/>
      <c r="FF104" s="233"/>
      <c r="FG104" s="233"/>
      <c r="FH104" s="233"/>
      <c r="FI104" s="233"/>
      <c r="FJ104" s="233"/>
      <c r="FK104" s="233"/>
      <c r="FL104" s="233"/>
      <c r="FM104" s="233"/>
      <c r="FN104" s="233"/>
      <c r="FO104" s="233"/>
      <c r="FP104" s="233"/>
      <c r="FQ104" s="233"/>
      <c r="FR104" s="233"/>
      <c r="FS104" s="233"/>
      <c r="FT104" s="233"/>
      <c r="FU104" s="233"/>
      <c r="FV104" s="233"/>
      <c r="FW104" s="233"/>
      <c r="FX104" s="233"/>
      <c r="FY104" s="233"/>
      <c r="FZ104" s="233"/>
      <c r="GA104" s="233"/>
      <c r="GB104" s="233"/>
      <c r="GC104" s="233"/>
      <c r="GD104" s="233"/>
      <c r="GE104" s="233"/>
      <c r="GF104" s="233"/>
      <c r="GG104" s="233"/>
      <c r="GH104" s="233"/>
      <c r="GI104" s="233"/>
      <c r="GJ104" s="233"/>
      <c r="GK104" s="233"/>
      <c r="GL104" s="233"/>
      <c r="GM104" s="233"/>
      <c r="GN104" s="233"/>
      <c r="GO104" s="233"/>
      <c r="GP104" s="233"/>
      <c r="GQ104" s="233"/>
      <c r="GR104" s="233"/>
      <c r="GS104" s="233"/>
      <c r="GT104" s="233"/>
      <c r="GU104" s="233"/>
      <c r="GV104" s="233"/>
      <c r="GW104" s="233"/>
      <c r="GX104" s="233"/>
      <c r="GY104" s="233"/>
      <c r="GZ104" s="233"/>
      <c r="HA104" s="233"/>
      <c r="HB104" s="233"/>
      <c r="HC104" s="233"/>
      <c r="HD104" s="233"/>
      <c r="HE104" s="233"/>
      <c r="HF104" s="233"/>
      <c r="HG104" s="233"/>
      <c r="HH104" s="233"/>
      <c r="HI104" s="233"/>
      <c r="HJ104" s="233"/>
      <c r="HK104" s="233"/>
      <c r="HL104" s="233"/>
      <c r="HM104" s="233"/>
      <c r="HN104" s="233"/>
      <c r="HO104" s="233"/>
      <c r="HP104" s="233"/>
      <c r="HQ104" s="233"/>
      <c r="HR104" s="233"/>
      <c r="HS104" s="233"/>
      <c r="HT104" s="233"/>
      <c r="HU104" s="233"/>
      <c r="HV104" s="233"/>
      <c r="HW104" s="233"/>
      <c r="HX104" s="233"/>
      <c r="HY104" s="233"/>
      <c r="HZ104" s="233"/>
      <c r="IA104" s="233"/>
      <c r="IB104" s="233"/>
      <c r="IC104" s="233"/>
      <c r="ID104" s="233"/>
      <c r="IE104" s="233"/>
      <c r="IF104" s="233"/>
      <c r="IG104" s="233"/>
      <c r="IH104" s="233"/>
      <c r="II104" s="233"/>
      <c r="IJ104" s="233"/>
      <c r="IK104" s="233"/>
      <c r="IL104" s="233"/>
      <c r="IM104" s="233"/>
      <c r="IN104" s="233"/>
      <c r="IO104" s="233"/>
      <c r="IP104" s="233"/>
      <c r="IQ104" s="233"/>
      <c r="IR104" s="233"/>
      <c r="IS104" s="233"/>
      <c r="IT104" s="233"/>
      <c r="IU104" s="233"/>
      <c r="IV104" s="233"/>
      <c r="IW104" s="233"/>
    </row>
    <row r="105" spans="1:257" s="332" customFormat="1" ht="20.100000000000001" customHeight="1">
      <c r="A105" s="232"/>
      <c r="B105" s="309"/>
      <c r="C105" s="398"/>
      <c r="D105" s="307"/>
      <c r="E105" s="307"/>
      <c r="F105" s="306"/>
      <c r="G105" s="306"/>
      <c r="H105" s="502" t="s">
        <v>884</v>
      </c>
      <c r="I105" s="334" t="s">
        <v>302</v>
      </c>
      <c r="J105" s="407"/>
      <c r="K105" s="532"/>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3"/>
      <c r="AP105" s="233"/>
      <c r="AQ105" s="233"/>
      <c r="AR105" s="233"/>
      <c r="AS105" s="233"/>
      <c r="AT105" s="233"/>
      <c r="AU105" s="233"/>
      <c r="AV105" s="233"/>
      <c r="AW105" s="233"/>
      <c r="AX105" s="233"/>
      <c r="AY105" s="233"/>
      <c r="AZ105" s="233"/>
      <c r="BA105" s="233"/>
      <c r="BB105" s="233"/>
      <c r="BC105" s="233"/>
      <c r="BD105" s="233"/>
      <c r="BE105" s="233"/>
      <c r="BF105" s="233"/>
      <c r="BG105" s="233"/>
      <c r="BH105" s="233"/>
      <c r="BI105" s="233"/>
      <c r="BJ105" s="233"/>
      <c r="BK105" s="233"/>
      <c r="BL105" s="233"/>
      <c r="BM105" s="233"/>
      <c r="BN105" s="233"/>
      <c r="BO105" s="233"/>
      <c r="BP105" s="233"/>
      <c r="BQ105" s="233"/>
      <c r="BR105" s="233"/>
      <c r="BS105" s="233"/>
      <c r="BT105" s="233"/>
      <c r="BU105" s="233"/>
      <c r="BV105" s="233"/>
      <c r="BW105" s="233"/>
      <c r="BX105" s="233"/>
      <c r="BY105" s="233"/>
      <c r="BZ105" s="233"/>
      <c r="CA105" s="233"/>
      <c r="CB105" s="233"/>
      <c r="CC105" s="233"/>
      <c r="CD105" s="233"/>
      <c r="CE105" s="233"/>
      <c r="CF105" s="233"/>
      <c r="CG105" s="233"/>
      <c r="CH105" s="233"/>
      <c r="CI105" s="233"/>
      <c r="CJ105" s="233"/>
      <c r="CK105" s="233"/>
      <c r="CL105" s="233"/>
      <c r="CM105" s="233"/>
      <c r="CN105" s="233"/>
      <c r="CO105" s="233"/>
      <c r="CP105" s="233"/>
      <c r="CQ105" s="233"/>
      <c r="CR105" s="233"/>
      <c r="CS105" s="233"/>
      <c r="CT105" s="233"/>
      <c r="CU105" s="233"/>
      <c r="CV105" s="233"/>
      <c r="CW105" s="233"/>
      <c r="CX105" s="233"/>
      <c r="CY105" s="233"/>
      <c r="CZ105" s="233"/>
      <c r="DA105" s="233"/>
      <c r="DB105" s="233"/>
      <c r="DC105" s="233"/>
      <c r="DD105" s="233"/>
      <c r="DE105" s="233"/>
      <c r="DF105" s="233"/>
      <c r="DG105" s="233"/>
      <c r="DH105" s="233"/>
      <c r="DI105" s="233"/>
      <c r="DJ105" s="233"/>
      <c r="DK105" s="233"/>
      <c r="DL105" s="233"/>
      <c r="DM105" s="233"/>
      <c r="DN105" s="233"/>
      <c r="DO105" s="233"/>
      <c r="DP105" s="233"/>
      <c r="DQ105" s="233"/>
      <c r="DR105" s="233"/>
      <c r="DS105" s="233"/>
      <c r="DT105" s="233"/>
      <c r="DU105" s="233"/>
      <c r="DV105" s="233"/>
      <c r="DW105" s="233"/>
      <c r="DX105" s="233"/>
      <c r="DY105" s="233"/>
      <c r="DZ105" s="233"/>
      <c r="EA105" s="233"/>
      <c r="EB105" s="233"/>
      <c r="EC105" s="233"/>
      <c r="ED105" s="233"/>
      <c r="EE105" s="233"/>
      <c r="EF105" s="233"/>
      <c r="EG105" s="233"/>
      <c r="EH105" s="233"/>
      <c r="EI105" s="233"/>
      <c r="EJ105" s="233"/>
      <c r="EK105" s="233"/>
      <c r="EL105" s="233"/>
      <c r="EM105" s="233"/>
      <c r="EN105" s="233"/>
      <c r="EO105" s="233"/>
      <c r="EP105" s="233"/>
      <c r="EQ105" s="233"/>
      <c r="ER105" s="233"/>
      <c r="ES105" s="233"/>
      <c r="ET105" s="233"/>
      <c r="EU105" s="233"/>
      <c r="EV105" s="233"/>
      <c r="EW105" s="233"/>
      <c r="EX105" s="233"/>
      <c r="EY105" s="233"/>
      <c r="EZ105" s="233"/>
      <c r="FA105" s="233"/>
      <c r="FB105" s="233"/>
      <c r="FC105" s="233"/>
      <c r="FD105" s="233"/>
      <c r="FE105" s="233"/>
      <c r="FF105" s="233"/>
      <c r="FG105" s="233"/>
      <c r="FH105" s="233"/>
      <c r="FI105" s="233"/>
      <c r="FJ105" s="233"/>
      <c r="FK105" s="233"/>
      <c r="FL105" s="233"/>
      <c r="FM105" s="233"/>
      <c r="FN105" s="233"/>
      <c r="FO105" s="233"/>
      <c r="FP105" s="233"/>
      <c r="FQ105" s="233"/>
      <c r="FR105" s="233"/>
      <c r="FS105" s="233"/>
      <c r="FT105" s="233"/>
      <c r="FU105" s="233"/>
      <c r="FV105" s="233"/>
      <c r="FW105" s="233"/>
      <c r="FX105" s="233"/>
      <c r="FY105" s="233"/>
      <c r="FZ105" s="233"/>
      <c r="GA105" s="233"/>
      <c r="GB105" s="233"/>
      <c r="GC105" s="233"/>
      <c r="GD105" s="233"/>
      <c r="GE105" s="233"/>
      <c r="GF105" s="233"/>
      <c r="GG105" s="233"/>
      <c r="GH105" s="233"/>
      <c r="GI105" s="233"/>
      <c r="GJ105" s="233"/>
      <c r="GK105" s="233"/>
      <c r="GL105" s="233"/>
      <c r="GM105" s="233"/>
      <c r="GN105" s="233"/>
      <c r="GO105" s="233"/>
      <c r="GP105" s="233"/>
      <c r="GQ105" s="233"/>
      <c r="GR105" s="233"/>
      <c r="GS105" s="233"/>
      <c r="GT105" s="233"/>
      <c r="GU105" s="233"/>
      <c r="GV105" s="233"/>
      <c r="GW105" s="233"/>
      <c r="GX105" s="233"/>
      <c r="GY105" s="233"/>
      <c r="GZ105" s="233"/>
      <c r="HA105" s="233"/>
      <c r="HB105" s="233"/>
      <c r="HC105" s="233"/>
      <c r="HD105" s="233"/>
      <c r="HE105" s="233"/>
      <c r="HF105" s="233"/>
      <c r="HG105" s="233"/>
      <c r="HH105" s="233"/>
      <c r="HI105" s="233"/>
      <c r="HJ105" s="233"/>
      <c r="HK105" s="233"/>
      <c r="HL105" s="233"/>
      <c r="HM105" s="233"/>
      <c r="HN105" s="233"/>
      <c r="HO105" s="233"/>
      <c r="HP105" s="233"/>
      <c r="HQ105" s="233"/>
      <c r="HR105" s="233"/>
      <c r="HS105" s="233"/>
      <c r="HT105" s="233"/>
      <c r="HU105" s="233"/>
      <c r="HV105" s="233"/>
      <c r="HW105" s="233"/>
      <c r="HX105" s="233"/>
      <c r="HY105" s="233"/>
      <c r="HZ105" s="233"/>
      <c r="IA105" s="233"/>
      <c r="IB105" s="233"/>
      <c r="IC105" s="233"/>
      <c r="ID105" s="233"/>
      <c r="IE105" s="233"/>
      <c r="IF105" s="233"/>
      <c r="IG105" s="233"/>
      <c r="IH105" s="233"/>
      <c r="II105" s="233"/>
      <c r="IJ105" s="233"/>
      <c r="IK105" s="233"/>
      <c r="IL105" s="233"/>
      <c r="IM105" s="233"/>
      <c r="IN105" s="233"/>
      <c r="IO105" s="233"/>
      <c r="IP105" s="233"/>
      <c r="IQ105" s="233"/>
      <c r="IR105" s="233"/>
      <c r="IS105" s="233"/>
      <c r="IT105" s="233"/>
      <c r="IU105" s="233"/>
      <c r="IV105" s="233"/>
      <c r="IW105" s="233"/>
    </row>
    <row r="106" spans="1:257" s="85" customFormat="1" ht="20.100000000000001" customHeight="1">
      <c r="A106" s="232"/>
      <c r="B106" s="309"/>
      <c r="C106" s="398"/>
      <c r="D106" s="307"/>
      <c r="E106" s="307"/>
      <c r="F106" s="306"/>
      <c r="G106" s="306"/>
      <c r="H106" s="502" t="s">
        <v>884</v>
      </c>
      <c r="I106" s="334" t="s">
        <v>302</v>
      </c>
      <c r="J106" s="407"/>
      <c r="K106" s="532"/>
      <c r="L106" s="233"/>
      <c r="M106" s="233"/>
      <c r="N106" s="233"/>
      <c r="O106" s="233"/>
      <c r="P106" s="233"/>
      <c r="Q106" s="233"/>
      <c r="R106" s="233"/>
      <c r="S106" s="233"/>
      <c r="T106" s="233"/>
      <c r="U106" s="233"/>
      <c r="V106" s="233"/>
      <c r="W106" s="233"/>
      <c r="X106" s="233"/>
      <c r="Y106" s="233"/>
      <c r="Z106" s="233"/>
      <c r="AA106" s="233"/>
      <c r="AB106" s="233"/>
      <c r="AC106" s="233"/>
      <c r="AD106" s="233"/>
      <c r="AE106" s="233"/>
      <c r="AF106" s="233"/>
      <c r="AG106" s="233"/>
      <c r="AH106" s="233"/>
      <c r="AI106" s="233"/>
      <c r="AJ106" s="233"/>
      <c r="AK106" s="233"/>
      <c r="AL106" s="233"/>
      <c r="AM106" s="233"/>
      <c r="AN106" s="233"/>
      <c r="AO106" s="233"/>
      <c r="AP106" s="233"/>
      <c r="AQ106" s="233"/>
      <c r="AR106" s="233"/>
      <c r="AS106" s="233"/>
      <c r="AT106" s="233"/>
      <c r="AU106" s="233"/>
      <c r="AV106" s="233"/>
      <c r="AW106" s="233"/>
      <c r="AX106" s="233"/>
      <c r="AY106" s="233"/>
      <c r="AZ106" s="233"/>
      <c r="BA106" s="233"/>
      <c r="BB106" s="233"/>
      <c r="BC106" s="233"/>
      <c r="BD106" s="233"/>
      <c r="BE106" s="233"/>
      <c r="BF106" s="233"/>
      <c r="BG106" s="233"/>
      <c r="BH106" s="233"/>
      <c r="BI106" s="233"/>
      <c r="BJ106" s="233"/>
      <c r="BK106" s="233"/>
      <c r="BL106" s="233"/>
      <c r="BM106" s="233"/>
      <c r="BN106" s="233"/>
      <c r="BO106" s="233"/>
      <c r="BP106" s="233"/>
      <c r="BQ106" s="233"/>
      <c r="BR106" s="233"/>
      <c r="BS106" s="233"/>
      <c r="BT106" s="233"/>
      <c r="BU106" s="233"/>
      <c r="BV106" s="233"/>
      <c r="BW106" s="233"/>
      <c r="BX106" s="233"/>
      <c r="BY106" s="233"/>
      <c r="BZ106" s="233"/>
      <c r="CA106" s="233"/>
      <c r="CB106" s="233"/>
      <c r="CC106" s="233"/>
      <c r="CD106" s="233"/>
      <c r="CE106" s="233"/>
      <c r="CF106" s="233"/>
      <c r="CG106" s="233"/>
      <c r="CH106" s="233"/>
      <c r="CI106" s="233"/>
      <c r="CJ106" s="233"/>
      <c r="CK106" s="233"/>
      <c r="CL106" s="233"/>
      <c r="CM106" s="233"/>
      <c r="CN106" s="233"/>
      <c r="CO106" s="233"/>
      <c r="CP106" s="233"/>
      <c r="CQ106" s="233"/>
      <c r="CR106" s="233"/>
      <c r="CS106" s="233"/>
      <c r="CT106" s="233"/>
      <c r="CU106" s="233"/>
      <c r="CV106" s="233"/>
      <c r="CW106" s="233"/>
      <c r="CX106" s="233"/>
      <c r="CY106" s="233"/>
      <c r="CZ106" s="233"/>
      <c r="DA106" s="233"/>
      <c r="DB106" s="233"/>
      <c r="DC106" s="233"/>
      <c r="DD106" s="233"/>
      <c r="DE106" s="233"/>
      <c r="DF106" s="233"/>
      <c r="DG106" s="233"/>
      <c r="DH106" s="233"/>
      <c r="DI106" s="233"/>
      <c r="DJ106" s="233"/>
      <c r="DK106" s="233"/>
      <c r="DL106" s="233"/>
      <c r="DM106" s="233"/>
      <c r="DN106" s="233"/>
      <c r="DO106" s="233"/>
      <c r="DP106" s="233"/>
      <c r="DQ106" s="233"/>
      <c r="DR106" s="233"/>
      <c r="DS106" s="233"/>
      <c r="DT106" s="233"/>
      <c r="DU106" s="233"/>
      <c r="DV106" s="233"/>
      <c r="DW106" s="233"/>
      <c r="DX106" s="233"/>
      <c r="DY106" s="233"/>
      <c r="DZ106" s="233"/>
      <c r="EA106" s="233"/>
      <c r="EB106" s="233"/>
      <c r="EC106" s="233"/>
      <c r="ED106" s="233"/>
      <c r="EE106" s="233"/>
      <c r="EF106" s="233"/>
      <c r="EG106" s="233"/>
      <c r="EH106" s="233"/>
      <c r="EI106" s="233"/>
      <c r="EJ106" s="233"/>
      <c r="EK106" s="233"/>
      <c r="EL106" s="233"/>
      <c r="EM106" s="233"/>
      <c r="EN106" s="233"/>
      <c r="EO106" s="233"/>
      <c r="EP106" s="233"/>
      <c r="EQ106" s="233"/>
      <c r="ER106" s="233"/>
      <c r="ES106" s="233"/>
      <c r="ET106" s="233"/>
      <c r="EU106" s="233"/>
      <c r="EV106" s="233"/>
      <c r="EW106" s="233"/>
      <c r="EX106" s="233"/>
      <c r="EY106" s="233"/>
      <c r="EZ106" s="233"/>
      <c r="FA106" s="233"/>
      <c r="FB106" s="233"/>
      <c r="FC106" s="233"/>
      <c r="FD106" s="233"/>
      <c r="FE106" s="233"/>
      <c r="FF106" s="233"/>
      <c r="FG106" s="233"/>
      <c r="FH106" s="233"/>
      <c r="FI106" s="233"/>
      <c r="FJ106" s="233"/>
      <c r="FK106" s="233"/>
      <c r="FL106" s="233"/>
      <c r="FM106" s="233"/>
      <c r="FN106" s="233"/>
      <c r="FO106" s="233"/>
      <c r="FP106" s="233"/>
      <c r="FQ106" s="233"/>
      <c r="FR106" s="233"/>
      <c r="FS106" s="233"/>
      <c r="FT106" s="233"/>
      <c r="FU106" s="233"/>
      <c r="FV106" s="233"/>
      <c r="FW106" s="233"/>
      <c r="FX106" s="233"/>
      <c r="FY106" s="233"/>
      <c r="FZ106" s="233"/>
      <c r="GA106" s="233"/>
      <c r="GB106" s="233"/>
      <c r="GC106" s="233"/>
      <c r="GD106" s="233"/>
      <c r="GE106" s="233"/>
      <c r="GF106" s="233"/>
      <c r="GG106" s="233"/>
      <c r="GH106" s="233"/>
      <c r="GI106" s="233"/>
      <c r="GJ106" s="233"/>
      <c r="GK106" s="233"/>
      <c r="GL106" s="233"/>
      <c r="GM106" s="233"/>
      <c r="GN106" s="233"/>
      <c r="GO106" s="233"/>
      <c r="GP106" s="233"/>
      <c r="GQ106" s="233"/>
      <c r="GR106" s="233"/>
      <c r="GS106" s="233"/>
      <c r="GT106" s="233"/>
      <c r="GU106" s="233"/>
      <c r="GV106" s="233"/>
      <c r="GW106" s="233"/>
      <c r="GX106" s="233"/>
      <c r="GY106" s="233"/>
      <c r="GZ106" s="233"/>
      <c r="HA106" s="233"/>
      <c r="HB106" s="233"/>
      <c r="HC106" s="233"/>
      <c r="HD106" s="233"/>
      <c r="HE106" s="233"/>
      <c r="HF106" s="233"/>
      <c r="HG106" s="233"/>
      <c r="HH106" s="233"/>
      <c r="HI106" s="233"/>
      <c r="HJ106" s="233"/>
      <c r="HK106" s="233"/>
      <c r="HL106" s="233"/>
      <c r="HM106" s="233"/>
      <c r="HN106" s="233"/>
      <c r="HO106" s="233"/>
      <c r="HP106" s="233"/>
      <c r="HQ106" s="233"/>
      <c r="HR106" s="233"/>
      <c r="HS106" s="233"/>
      <c r="HT106" s="233"/>
      <c r="HU106" s="233"/>
      <c r="HV106" s="233"/>
      <c r="HW106" s="233"/>
      <c r="HX106" s="233"/>
      <c r="HY106" s="233"/>
      <c r="HZ106" s="233"/>
      <c r="IA106" s="233"/>
      <c r="IB106" s="233"/>
      <c r="IC106" s="233"/>
      <c r="ID106" s="233"/>
      <c r="IE106" s="233"/>
      <c r="IF106" s="233"/>
      <c r="IG106" s="233"/>
      <c r="IH106" s="233"/>
      <c r="II106" s="233"/>
      <c r="IJ106" s="233"/>
      <c r="IK106" s="233"/>
      <c r="IL106" s="233"/>
      <c r="IM106" s="233"/>
      <c r="IN106" s="233"/>
      <c r="IO106" s="233"/>
      <c r="IP106" s="233"/>
      <c r="IQ106" s="233"/>
      <c r="IR106" s="233"/>
      <c r="IS106" s="233"/>
      <c r="IT106" s="233"/>
      <c r="IU106" s="233"/>
      <c r="IV106" s="233"/>
      <c r="IW106" s="233"/>
    </row>
    <row r="107" spans="1:257" s="85" customFormat="1" ht="20.100000000000001" customHeight="1">
      <c r="A107" s="232"/>
      <c r="B107" s="309"/>
      <c r="C107" s="398"/>
      <c r="D107" s="307"/>
      <c r="E107" s="307"/>
      <c r="F107" s="306"/>
      <c r="G107" s="306"/>
      <c r="H107" s="502" t="s">
        <v>884</v>
      </c>
      <c r="I107" s="235" t="s">
        <v>7</v>
      </c>
      <c r="J107" s="232"/>
      <c r="K107" s="233"/>
      <c r="L107" s="233"/>
      <c r="M107" s="233"/>
      <c r="N107" s="233"/>
      <c r="O107" s="233"/>
      <c r="P107" s="233"/>
      <c r="Q107" s="233"/>
      <c r="R107" s="233"/>
      <c r="S107" s="233"/>
      <c r="T107" s="233"/>
      <c r="U107" s="233"/>
      <c r="V107" s="233"/>
      <c r="W107" s="233"/>
      <c r="X107" s="233"/>
      <c r="Y107" s="233"/>
      <c r="Z107" s="233"/>
      <c r="AA107" s="233"/>
      <c r="AB107" s="233"/>
      <c r="AC107" s="233"/>
      <c r="AD107" s="233"/>
      <c r="AE107" s="233"/>
      <c r="AF107" s="233"/>
      <c r="AG107" s="233"/>
      <c r="AH107" s="233"/>
      <c r="AI107" s="233"/>
      <c r="AJ107" s="233"/>
      <c r="AK107" s="233"/>
      <c r="AL107" s="233"/>
      <c r="AM107" s="233"/>
      <c r="AN107" s="233"/>
      <c r="AO107" s="233"/>
      <c r="AP107" s="233"/>
      <c r="AQ107" s="233"/>
      <c r="AR107" s="233"/>
      <c r="AS107" s="233"/>
      <c r="AT107" s="233"/>
      <c r="AU107" s="233"/>
      <c r="AV107" s="233"/>
      <c r="AW107" s="233"/>
      <c r="AX107" s="233"/>
      <c r="AY107" s="233"/>
      <c r="AZ107" s="233"/>
      <c r="BA107" s="233"/>
      <c r="BB107" s="233"/>
      <c r="BC107" s="233"/>
      <c r="BD107" s="233"/>
      <c r="BE107" s="233"/>
      <c r="BF107" s="233"/>
      <c r="BG107" s="233"/>
      <c r="BH107" s="233"/>
      <c r="BI107" s="233"/>
      <c r="BJ107" s="233"/>
      <c r="BK107" s="233"/>
      <c r="BL107" s="233"/>
      <c r="BM107" s="233"/>
      <c r="BN107" s="233"/>
      <c r="BO107" s="233"/>
      <c r="BP107" s="233"/>
      <c r="BQ107" s="233"/>
      <c r="BR107" s="233"/>
      <c r="BS107" s="233"/>
      <c r="BT107" s="233"/>
      <c r="BU107" s="233"/>
      <c r="BV107" s="233"/>
      <c r="BW107" s="233"/>
      <c r="BX107" s="233"/>
      <c r="BY107" s="233"/>
      <c r="BZ107" s="233"/>
      <c r="CA107" s="233"/>
      <c r="CB107" s="233"/>
      <c r="CC107" s="233"/>
      <c r="CD107" s="233"/>
      <c r="CE107" s="233"/>
      <c r="CF107" s="233"/>
      <c r="CG107" s="233"/>
      <c r="CH107" s="233"/>
      <c r="CI107" s="233"/>
      <c r="CJ107" s="233"/>
      <c r="CK107" s="233"/>
      <c r="CL107" s="233"/>
      <c r="CM107" s="233"/>
      <c r="CN107" s="233"/>
      <c r="CO107" s="233"/>
      <c r="CP107" s="233"/>
      <c r="CQ107" s="233"/>
      <c r="CR107" s="233"/>
      <c r="CS107" s="233"/>
      <c r="CT107" s="233"/>
      <c r="CU107" s="233"/>
      <c r="CV107" s="233"/>
      <c r="CW107" s="233"/>
      <c r="CX107" s="233"/>
      <c r="CY107" s="233"/>
      <c r="CZ107" s="233"/>
      <c r="DA107" s="233"/>
      <c r="DB107" s="233"/>
      <c r="DC107" s="233"/>
      <c r="DD107" s="233"/>
      <c r="DE107" s="233"/>
      <c r="DF107" s="233"/>
      <c r="DG107" s="233"/>
      <c r="DH107" s="233"/>
      <c r="DI107" s="233"/>
      <c r="DJ107" s="233"/>
      <c r="DK107" s="233"/>
      <c r="DL107" s="233"/>
      <c r="DM107" s="233"/>
      <c r="DN107" s="233"/>
      <c r="DO107" s="233"/>
      <c r="DP107" s="233"/>
      <c r="DQ107" s="233"/>
      <c r="DR107" s="233"/>
      <c r="DS107" s="233"/>
      <c r="DT107" s="233"/>
      <c r="DU107" s="233"/>
      <c r="DV107" s="233"/>
      <c r="DW107" s="233"/>
      <c r="DX107" s="233"/>
      <c r="DY107" s="233"/>
      <c r="DZ107" s="233"/>
      <c r="EA107" s="233"/>
      <c r="EB107" s="233"/>
      <c r="EC107" s="233"/>
      <c r="ED107" s="233"/>
      <c r="EE107" s="233"/>
      <c r="EF107" s="233"/>
      <c r="EG107" s="233"/>
      <c r="EH107" s="233"/>
      <c r="EI107" s="233"/>
      <c r="EJ107" s="233"/>
      <c r="EK107" s="233"/>
      <c r="EL107" s="233"/>
      <c r="EM107" s="233"/>
      <c r="EN107" s="233"/>
      <c r="EO107" s="233"/>
      <c r="EP107" s="233"/>
      <c r="EQ107" s="233"/>
      <c r="ER107" s="233"/>
      <c r="ES107" s="233"/>
      <c r="ET107" s="233"/>
      <c r="EU107" s="233"/>
      <c r="EV107" s="233"/>
      <c r="EW107" s="233"/>
      <c r="EX107" s="233"/>
      <c r="EY107" s="233"/>
      <c r="EZ107" s="233"/>
      <c r="FA107" s="233"/>
      <c r="FB107" s="233"/>
      <c r="FC107" s="233"/>
      <c r="FD107" s="233"/>
      <c r="FE107" s="233"/>
      <c r="FF107" s="233"/>
      <c r="FG107" s="233"/>
      <c r="FH107" s="233"/>
      <c r="FI107" s="233"/>
      <c r="FJ107" s="233"/>
      <c r="FK107" s="233"/>
      <c r="FL107" s="233"/>
      <c r="FM107" s="233"/>
      <c r="FN107" s="233"/>
      <c r="FO107" s="233"/>
      <c r="FP107" s="233"/>
      <c r="FQ107" s="233"/>
      <c r="FR107" s="233"/>
      <c r="FS107" s="233"/>
      <c r="FT107" s="233"/>
      <c r="FU107" s="233"/>
      <c r="FV107" s="233"/>
      <c r="FW107" s="233"/>
      <c r="FX107" s="233"/>
      <c r="FY107" s="233"/>
      <c r="FZ107" s="233"/>
      <c r="GA107" s="233"/>
      <c r="GB107" s="233"/>
      <c r="GC107" s="233"/>
      <c r="GD107" s="233"/>
      <c r="GE107" s="233"/>
      <c r="GF107" s="233"/>
      <c r="GG107" s="233"/>
      <c r="GH107" s="233"/>
      <c r="GI107" s="233"/>
      <c r="GJ107" s="233"/>
      <c r="GK107" s="233"/>
      <c r="GL107" s="233"/>
      <c r="GM107" s="233"/>
      <c r="GN107" s="233"/>
      <c r="GO107" s="233"/>
      <c r="GP107" s="233"/>
      <c r="GQ107" s="233"/>
      <c r="GR107" s="233"/>
      <c r="GS107" s="233"/>
      <c r="GT107" s="233"/>
      <c r="GU107" s="233"/>
      <c r="GV107" s="233"/>
      <c r="GW107" s="233"/>
      <c r="GX107" s="233"/>
      <c r="GY107" s="233"/>
      <c r="GZ107" s="233"/>
      <c r="HA107" s="233"/>
      <c r="HB107" s="233"/>
      <c r="HC107" s="233"/>
      <c r="HD107" s="233"/>
      <c r="HE107" s="233"/>
      <c r="HF107" s="233"/>
      <c r="HG107" s="233"/>
      <c r="HH107" s="233"/>
      <c r="HI107" s="233"/>
      <c r="HJ107" s="233"/>
      <c r="HK107" s="233"/>
      <c r="HL107" s="233"/>
      <c r="HM107" s="233"/>
      <c r="HN107" s="233"/>
      <c r="HO107" s="233"/>
      <c r="HP107" s="233"/>
      <c r="HQ107" s="233"/>
      <c r="HR107" s="233"/>
      <c r="HS107" s="233"/>
      <c r="HT107" s="233"/>
      <c r="HU107" s="233"/>
      <c r="HV107" s="233"/>
      <c r="HW107" s="233"/>
      <c r="HX107" s="233"/>
      <c r="HY107" s="233"/>
      <c r="HZ107" s="233"/>
      <c r="IA107" s="233"/>
      <c r="IB107" s="233"/>
      <c r="IC107" s="233"/>
      <c r="ID107" s="233"/>
      <c r="IE107" s="233"/>
      <c r="IF107" s="233"/>
      <c r="IG107" s="233"/>
      <c r="IH107" s="233"/>
      <c r="II107" s="233"/>
      <c r="IJ107" s="233"/>
      <c r="IK107" s="233"/>
      <c r="IL107" s="233"/>
      <c r="IM107" s="233"/>
      <c r="IN107" s="233"/>
      <c r="IO107" s="233"/>
      <c r="IP107" s="233"/>
      <c r="IQ107" s="233"/>
      <c r="IR107" s="233"/>
      <c r="IS107" s="233"/>
      <c r="IT107" s="233"/>
      <c r="IU107" s="233"/>
      <c r="IV107" s="233"/>
      <c r="IW107" s="233"/>
    </row>
    <row r="108" spans="1:257" s="85" customFormat="1" ht="20.100000000000001" customHeight="1">
      <c r="A108" s="232"/>
      <c r="B108" s="309"/>
      <c r="C108" s="398"/>
      <c r="D108" s="307"/>
      <c r="E108" s="307"/>
      <c r="F108" s="306"/>
      <c r="G108" s="306"/>
      <c r="H108" s="502" t="s">
        <v>884</v>
      </c>
      <c r="I108" s="235" t="s">
        <v>7</v>
      </c>
      <c r="J108" s="232"/>
      <c r="K108" s="233"/>
      <c r="L108" s="233"/>
      <c r="M108" s="233"/>
      <c r="N108" s="233"/>
      <c r="O108" s="233"/>
      <c r="P108" s="233"/>
      <c r="Q108" s="233"/>
      <c r="R108" s="233"/>
      <c r="S108" s="233"/>
      <c r="T108" s="233"/>
      <c r="U108" s="233"/>
      <c r="V108" s="233"/>
      <c r="W108" s="233"/>
      <c r="X108" s="233"/>
      <c r="Y108" s="233"/>
      <c r="Z108" s="233"/>
      <c r="AA108" s="233"/>
      <c r="AB108" s="233"/>
      <c r="AC108" s="233"/>
      <c r="AD108" s="233"/>
      <c r="AE108" s="233"/>
      <c r="AF108" s="233"/>
      <c r="AG108" s="233"/>
      <c r="AH108" s="233"/>
      <c r="AI108" s="233"/>
      <c r="AJ108" s="233"/>
      <c r="AK108" s="233"/>
      <c r="AL108" s="233"/>
      <c r="AM108" s="233"/>
      <c r="AN108" s="233"/>
      <c r="AO108" s="233"/>
      <c r="AP108" s="233"/>
      <c r="AQ108" s="233"/>
      <c r="AR108" s="233"/>
      <c r="AS108" s="233"/>
      <c r="AT108" s="233"/>
      <c r="AU108" s="233"/>
      <c r="AV108" s="233"/>
      <c r="AW108" s="233"/>
      <c r="AX108" s="233"/>
      <c r="AY108" s="233"/>
      <c r="AZ108" s="233"/>
      <c r="BA108" s="233"/>
      <c r="BB108" s="233"/>
      <c r="BC108" s="233"/>
      <c r="BD108" s="233"/>
      <c r="BE108" s="233"/>
      <c r="BF108" s="233"/>
      <c r="BG108" s="233"/>
      <c r="BH108" s="233"/>
      <c r="BI108" s="233"/>
      <c r="BJ108" s="233"/>
      <c r="BK108" s="233"/>
      <c r="BL108" s="233"/>
      <c r="BM108" s="233"/>
      <c r="BN108" s="233"/>
      <c r="BO108" s="233"/>
      <c r="BP108" s="233"/>
      <c r="BQ108" s="233"/>
      <c r="BR108" s="233"/>
      <c r="BS108" s="233"/>
      <c r="BT108" s="233"/>
      <c r="BU108" s="233"/>
      <c r="BV108" s="233"/>
      <c r="BW108" s="233"/>
      <c r="BX108" s="233"/>
      <c r="BY108" s="233"/>
      <c r="BZ108" s="233"/>
      <c r="CA108" s="233"/>
      <c r="CB108" s="233"/>
      <c r="CC108" s="233"/>
      <c r="CD108" s="233"/>
      <c r="CE108" s="233"/>
      <c r="CF108" s="233"/>
      <c r="CG108" s="233"/>
      <c r="CH108" s="233"/>
      <c r="CI108" s="233"/>
      <c r="CJ108" s="233"/>
      <c r="CK108" s="233"/>
      <c r="CL108" s="233"/>
      <c r="CM108" s="233"/>
      <c r="CN108" s="233"/>
      <c r="CO108" s="233"/>
      <c r="CP108" s="233"/>
      <c r="CQ108" s="233"/>
      <c r="CR108" s="233"/>
      <c r="CS108" s="233"/>
      <c r="CT108" s="233"/>
      <c r="CU108" s="233"/>
      <c r="CV108" s="233"/>
      <c r="CW108" s="233"/>
      <c r="CX108" s="233"/>
      <c r="CY108" s="233"/>
      <c r="CZ108" s="233"/>
      <c r="DA108" s="233"/>
      <c r="DB108" s="233"/>
      <c r="DC108" s="233"/>
      <c r="DD108" s="233"/>
      <c r="DE108" s="233"/>
      <c r="DF108" s="233"/>
      <c r="DG108" s="233"/>
      <c r="DH108" s="233"/>
      <c r="DI108" s="233"/>
      <c r="DJ108" s="233"/>
      <c r="DK108" s="233"/>
      <c r="DL108" s="233"/>
      <c r="DM108" s="233"/>
      <c r="DN108" s="233"/>
      <c r="DO108" s="233"/>
      <c r="DP108" s="233"/>
      <c r="DQ108" s="233"/>
      <c r="DR108" s="233"/>
      <c r="DS108" s="233"/>
      <c r="DT108" s="233"/>
      <c r="DU108" s="233"/>
      <c r="DV108" s="233"/>
      <c r="DW108" s="233"/>
      <c r="DX108" s="233"/>
      <c r="DY108" s="233"/>
      <c r="DZ108" s="233"/>
      <c r="EA108" s="233"/>
      <c r="EB108" s="233"/>
      <c r="EC108" s="233"/>
      <c r="ED108" s="233"/>
      <c r="EE108" s="233"/>
      <c r="EF108" s="233"/>
      <c r="EG108" s="233"/>
      <c r="EH108" s="233"/>
      <c r="EI108" s="233"/>
      <c r="EJ108" s="233"/>
      <c r="EK108" s="233"/>
      <c r="EL108" s="233"/>
      <c r="EM108" s="233"/>
      <c r="EN108" s="233"/>
      <c r="EO108" s="233"/>
      <c r="EP108" s="233"/>
      <c r="EQ108" s="233"/>
      <c r="ER108" s="233"/>
      <c r="ES108" s="233"/>
      <c r="ET108" s="233"/>
      <c r="EU108" s="233"/>
      <c r="EV108" s="233"/>
      <c r="EW108" s="233"/>
      <c r="EX108" s="233"/>
      <c r="EY108" s="233"/>
      <c r="EZ108" s="233"/>
      <c r="FA108" s="233"/>
      <c r="FB108" s="233"/>
      <c r="FC108" s="233"/>
      <c r="FD108" s="233"/>
      <c r="FE108" s="233"/>
      <c r="FF108" s="233"/>
      <c r="FG108" s="233"/>
      <c r="FH108" s="233"/>
      <c r="FI108" s="233"/>
      <c r="FJ108" s="233"/>
      <c r="FK108" s="233"/>
      <c r="FL108" s="233"/>
      <c r="FM108" s="233"/>
      <c r="FN108" s="233"/>
      <c r="FO108" s="233"/>
      <c r="FP108" s="233"/>
      <c r="FQ108" s="233"/>
      <c r="FR108" s="233"/>
      <c r="FS108" s="233"/>
      <c r="FT108" s="233"/>
      <c r="FU108" s="233"/>
      <c r="FV108" s="233"/>
      <c r="FW108" s="233"/>
      <c r="FX108" s="233"/>
      <c r="FY108" s="233"/>
      <c r="FZ108" s="233"/>
      <c r="GA108" s="233"/>
      <c r="GB108" s="233"/>
      <c r="GC108" s="233"/>
      <c r="GD108" s="233"/>
      <c r="GE108" s="233"/>
      <c r="GF108" s="233"/>
      <c r="GG108" s="233"/>
      <c r="GH108" s="233"/>
      <c r="GI108" s="233"/>
      <c r="GJ108" s="233"/>
      <c r="GK108" s="233"/>
      <c r="GL108" s="233"/>
      <c r="GM108" s="233"/>
      <c r="GN108" s="233"/>
      <c r="GO108" s="233"/>
      <c r="GP108" s="233"/>
      <c r="GQ108" s="233"/>
      <c r="GR108" s="233"/>
      <c r="GS108" s="233"/>
      <c r="GT108" s="233"/>
      <c r="GU108" s="233"/>
      <c r="GV108" s="233"/>
      <c r="GW108" s="233"/>
      <c r="GX108" s="233"/>
      <c r="GY108" s="233"/>
      <c r="GZ108" s="233"/>
      <c r="HA108" s="233"/>
      <c r="HB108" s="233"/>
      <c r="HC108" s="233"/>
      <c r="HD108" s="233"/>
      <c r="HE108" s="233"/>
      <c r="HF108" s="233"/>
      <c r="HG108" s="233"/>
      <c r="HH108" s="233"/>
      <c r="HI108" s="233"/>
      <c r="HJ108" s="233"/>
      <c r="HK108" s="233"/>
      <c r="HL108" s="233"/>
      <c r="HM108" s="233"/>
      <c r="HN108" s="233"/>
      <c r="HO108" s="233"/>
      <c r="HP108" s="233"/>
      <c r="HQ108" s="233"/>
      <c r="HR108" s="233"/>
      <c r="HS108" s="233"/>
      <c r="HT108" s="233"/>
      <c r="HU108" s="233"/>
      <c r="HV108" s="233"/>
      <c r="HW108" s="233"/>
      <c r="HX108" s="233"/>
      <c r="HY108" s="233"/>
      <c r="HZ108" s="233"/>
      <c r="IA108" s="233"/>
      <c r="IB108" s="233"/>
      <c r="IC108" s="233"/>
      <c r="ID108" s="233"/>
      <c r="IE108" s="233"/>
      <c r="IF108" s="233"/>
      <c r="IG108" s="233"/>
      <c r="IH108" s="233"/>
      <c r="II108" s="233"/>
      <c r="IJ108" s="233"/>
      <c r="IK108" s="233"/>
      <c r="IL108" s="233"/>
      <c r="IM108" s="233"/>
      <c r="IN108" s="233"/>
      <c r="IO108" s="233"/>
      <c r="IP108" s="233"/>
      <c r="IQ108" s="233"/>
      <c r="IR108" s="233"/>
      <c r="IS108" s="233"/>
      <c r="IT108" s="233"/>
      <c r="IU108" s="233"/>
      <c r="IV108" s="233"/>
      <c r="IW108" s="233"/>
    </row>
    <row r="109" spans="1:257" s="85" customFormat="1" ht="20.100000000000001" customHeight="1">
      <c r="A109" s="232"/>
      <c r="B109" s="309"/>
      <c r="C109" s="398"/>
      <c r="D109" s="307"/>
      <c r="E109" s="307"/>
      <c r="F109" s="306"/>
      <c r="G109" s="306"/>
      <c r="H109" s="502" t="s">
        <v>884</v>
      </c>
      <c r="I109" s="235" t="s">
        <v>7</v>
      </c>
      <c r="J109" s="232"/>
      <c r="K109" s="233"/>
      <c r="L109" s="233"/>
      <c r="M109" s="233"/>
      <c r="N109" s="233"/>
      <c r="O109" s="233"/>
      <c r="P109" s="233"/>
      <c r="Q109" s="233"/>
      <c r="R109" s="233"/>
      <c r="S109" s="233"/>
      <c r="T109" s="233"/>
      <c r="U109" s="233"/>
      <c r="V109" s="233"/>
      <c r="W109" s="233"/>
      <c r="X109" s="233"/>
      <c r="Y109" s="233"/>
      <c r="Z109" s="233"/>
      <c r="AA109" s="233"/>
      <c r="AB109" s="233"/>
      <c r="AC109" s="233"/>
      <c r="AD109" s="233"/>
      <c r="AE109" s="233"/>
      <c r="AF109" s="233"/>
      <c r="AG109" s="233"/>
      <c r="AH109" s="233"/>
      <c r="AI109" s="233"/>
      <c r="AJ109" s="233"/>
      <c r="AK109" s="233"/>
      <c r="AL109" s="233"/>
      <c r="AM109" s="233"/>
      <c r="AN109" s="233"/>
      <c r="AO109" s="233"/>
      <c r="AP109" s="233"/>
      <c r="AQ109" s="233"/>
      <c r="AR109" s="233"/>
      <c r="AS109" s="233"/>
      <c r="AT109" s="233"/>
      <c r="AU109" s="233"/>
      <c r="AV109" s="233"/>
      <c r="AW109" s="233"/>
      <c r="AX109" s="233"/>
      <c r="AY109" s="233"/>
      <c r="AZ109" s="233"/>
      <c r="BA109" s="233"/>
      <c r="BB109" s="233"/>
      <c r="BC109" s="233"/>
      <c r="BD109" s="233"/>
      <c r="BE109" s="233"/>
      <c r="BF109" s="233"/>
      <c r="BG109" s="233"/>
      <c r="BH109" s="233"/>
      <c r="BI109" s="233"/>
      <c r="BJ109" s="233"/>
      <c r="BK109" s="233"/>
      <c r="BL109" s="233"/>
      <c r="BM109" s="233"/>
      <c r="BN109" s="233"/>
      <c r="BO109" s="233"/>
      <c r="BP109" s="233"/>
      <c r="BQ109" s="233"/>
      <c r="BR109" s="233"/>
      <c r="BS109" s="233"/>
      <c r="BT109" s="233"/>
      <c r="BU109" s="233"/>
      <c r="BV109" s="233"/>
      <c r="BW109" s="233"/>
      <c r="BX109" s="233"/>
      <c r="BY109" s="233"/>
      <c r="BZ109" s="233"/>
      <c r="CA109" s="233"/>
      <c r="CB109" s="233"/>
      <c r="CC109" s="233"/>
      <c r="CD109" s="233"/>
      <c r="CE109" s="233"/>
      <c r="CF109" s="233"/>
      <c r="CG109" s="233"/>
      <c r="CH109" s="233"/>
      <c r="CI109" s="233"/>
      <c r="CJ109" s="233"/>
      <c r="CK109" s="233"/>
      <c r="CL109" s="233"/>
      <c r="CM109" s="233"/>
      <c r="CN109" s="233"/>
      <c r="CO109" s="233"/>
      <c r="CP109" s="233"/>
      <c r="CQ109" s="233"/>
      <c r="CR109" s="233"/>
      <c r="CS109" s="233"/>
      <c r="CT109" s="233"/>
      <c r="CU109" s="233"/>
      <c r="CV109" s="233"/>
      <c r="CW109" s="233"/>
      <c r="CX109" s="233"/>
      <c r="CY109" s="233"/>
      <c r="CZ109" s="233"/>
      <c r="DA109" s="233"/>
      <c r="DB109" s="233"/>
      <c r="DC109" s="233"/>
      <c r="DD109" s="233"/>
      <c r="DE109" s="233"/>
      <c r="DF109" s="233"/>
      <c r="DG109" s="233"/>
      <c r="DH109" s="233"/>
      <c r="DI109" s="233"/>
      <c r="DJ109" s="233"/>
      <c r="DK109" s="233"/>
      <c r="DL109" s="233"/>
      <c r="DM109" s="233"/>
      <c r="DN109" s="233"/>
      <c r="DO109" s="233"/>
      <c r="DP109" s="233"/>
      <c r="DQ109" s="233"/>
      <c r="DR109" s="233"/>
      <c r="DS109" s="233"/>
      <c r="DT109" s="233"/>
      <c r="DU109" s="233"/>
      <c r="DV109" s="233"/>
      <c r="DW109" s="233"/>
      <c r="DX109" s="233"/>
      <c r="DY109" s="233"/>
      <c r="DZ109" s="233"/>
      <c r="EA109" s="233"/>
      <c r="EB109" s="233"/>
      <c r="EC109" s="233"/>
      <c r="ED109" s="233"/>
      <c r="EE109" s="233"/>
      <c r="EF109" s="233"/>
      <c r="EG109" s="233"/>
      <c r="EH109" s="233"/>
      <c r="EI109" s="233"/>
      <c r="EJ109" s="233"/>
      <c r="EK109" s="233"/>
      <c r="EL109" s="233"/>
      <c r="EM109" s="233"/>
      <c r="EN109" s="233"/>
      <c r="EO109" s="233"/>
      <c r="EP109" s="233"/>
      <c r="EQ109" s="233"/>
      <c r="ER109" s="233"/>
      <c r="ES109" s="233"/>
      <c r="ET109" s="233"/>
      <c r="EU109" s="233"/>
      <c r="EV109" s="233"/>
      <c r="EW109" s="233"/>
      <c r="EX109" s="233"/>
      <c r="EY109" s="233"/>
      <c r="EZ109" s="233"/>
      <c r="FA109" s="233"/>
      <c r="FB109" s="233"/>
      <c r="FC109" s="233"/>
      <c r="FD109" s="233"/>
      <c r="FE109" s="233"/>
      <c r="FF109" s="233"/>
      <c r="FG109" s="233"/>
      <c r="FH109" s="233"/>
      <c r="FI109" s="233"/>
      <c r="FJ109" s="233"/>
      <c r="FK109" s="233"/>
      <c r="FL109" s="233"/>
      <c r="FM109" s="233"/>
      <c r="FN109" s="233"/>
      <c r="FO109" s="233"/>
      <c r="FP109" s="233"/>
      <c r="FQ109" s="233"/>
      <c r="FR109" s="233"/>
      <c r="FS109" s="233"/>
      <c r="FT109" s="233"/>
      <c r="FU109" s="233"/>
      <c r="FV109" s="233"/>
      <c r="FW109" s="233"/>
      <c r="FX109" s="233"/>
      <c r="FY109" s="233"/>
      <c r="FZ109" s="233"/>
      <c r="GA109" s="233"/>
      <c r="GB109" s="233"/>
      <c r="GC109" s="233"/>
      <c r="GD109" s="233"/>
      <c r="GE109" s="233"/>
      <c r="GF109" s="233"/>
      <c r="GG109" s="233"/>
      <c r="GH109" s="233"/>
      <c r="GI109" s="233"/>
      <c r="GJ109" s="233"/>
      <c r="GK109" s="233"/>
      <c r="GL109" s="233"/>
      <c r="GM109" s="233"/>
      <c r="GN109" s="233"/>
      <c r="GO109" s="233"/>
      <c r="GP109" s="233"/>
      <c r="GQ109" s="233"/>
      <c r="GR109" s="233"/>
      <c r="GS109" s="233"/>
      <c r="GT109" s="233"/>
      <c r="GU109" s="233"/>
      <c r="GV109" s="233"/>
      <c r="GW109" s="233"/>
      <c r="GX109" s="233"/>
      <c r="GY109" s="233"/>
      <c r="GZ109" s="233"/>
      <c r="HA109" s="233"/>
      <c r="HB109" s="233"/>
      <c r="HC109" s="233"/>
      <c r="HD109" s="233"/>
      <c r="HE109" s="233"/>
      <c r="HF109" s="233"/>
      <c r="HG109" s="233"/>
      <c r="HH109" s="233"/>
      <c r="HI109" s="233"/>
      <c r="HJ109" s="233"/>
      <c r="HK109" s="233"/>
      <c r="HL109" s="233"/>
      <c r="HM109" s="233"/>
      <c r="HN109" s="233"/>
      <c r="HO109" s="233"/>
      <c r="HP109" s="233"/>
      <c r="HQ109" s="233"/>
      <c r="HR109" s="233"/>
      <c r="HS109" s="233"/>
      <c r="HT109" s="233"/>
      <c r="HU109" s="233"/>
      <c r="HV109" s="233"/>
      <c r="HW109" s="233"/>
      <c r="HX109" s="233"/>
      <c r="HY109" s="233"/>
      <c r="HZ109" s="233"/>
      <c r="IA109" s="233"/>
      <c r="IB109" s="233"/>
      <c r="IC109" s="233"/>
      <c r="ID109" s="233"/>
      <c r="IE109" s="233"/>
      <c r="IF109" s="233"/>
      <c r="IG109" s="233"/>
      <c r="IH109" s="233"/>
      <c r="II109" s="233"/>
      <c r="IJ109" s="233"/>
      <c r="IK109" s="233"/>
      <c r="IL109" s="233"/>
      <c r="IM109" s="233"/>
      <c r="IN109" s="233"/>
      <c r="IO109" s="233"/>
      <c r="IP109" s="233"/>
      <c r="IQ109" s="233"/>
      <c r="IR109" s="233"/>
      <c r="IS109" s="233"/>
      <c r="IT109" s="233"/>
      <c r="IU109" s="233"/>
      <c r="IV109" s="233"/>
      <c r="IW109" s="233"/>
    </row>
    <row r="110" spans="1:257" s="332" customFormat="1" ht="20.100000000000001" customHeight="1">
      <c r="A110" s="232"/>
      <c r="B110" s="309"/>
      <c r="C110" s="398"/>
      <c r="D110" s="307"/>
      <c r="E110" s="307"/>
      <c r="F110" s="306"/>
      <c r="G110" s="306"/>
      <c r="H110" s="502" t="s">
        <v>884</v>
      </c>
      <c r="I110" s="235" t="s">
        <v>7</v>
      </c>
      <c r="J110" s="232"/>
      <c r="K110" s="233"/>
      <c r="L110" s="233"/>
      <c r="M110" s="233"/>
      <c r="N110" s="233"/>
      <c r="O110" s="233"/>
      <c r="P110" s="233"/>
      <c r="Q110" s="233"/>
      <c r="R110" s="233"/>
      <c r="S110" s="233"/>
      <c r="T110" s="233"/>
      <c r="U110" s="233"/>
      <c r="V110" s="233"/>
      <c r="W110" s="233"/>
      <c r="X110" s="233"/>
      <c r="Y110" s="233"/>
      <c r="Z110" s="233"/>
      <c r="AA110" s="233"/>
      <c r="AB110" s="233"/>
      <c r="AC110" s="233"/>
      <c r="AD110" s="233"/>
      <c r="AE110" s="233"/>
      <c r="AF110" s="233"/>
      <c r="AG110" s="233"/>
      <c r="AH110" s="233"/>
      <c r="AI110" s="233"/>
      <c r="AJ110" s="233"/>
      <c r="AK110" s="233"/>
      <c r="AL110" s="233"/>
      <c r="AM110" s="233"/>
      <c r="AN110" s="233"/>
      <c r="AO110" s="233"/>
      <c r="AP110" s="233"/>
      <c r="AQ110" s="233"/>
      <c r="AR110" s="233"/>
      <c r="AS110" s="233"/>
      <c r="AT110" s="233"/>
      <c r="AU110" s="233"/>
      <c r="AV110" s="233"/>
      <c r="AW110" s="233"/>
      <c r="AX110" s="233"/>
      <c r="AY110" s="233"/>
      <c r="AZ110" s="233"/>
      <c r="BA110" s="233"/>
      <c r="BB110" s="233"/>
      <c r="BC110" s="233"/>
      <c r="BD110" s="233"/>
      <c r="BE110" s="233"/>
      <c r="BF110" s="233"/>
      <c r="BG110" s="233"/>
      <c r="BH110" s="233"/>
      <c r="BI110" s="233"/>
      <c r="BJ110" s="233"/>
      <c r="BK110" s="233"/>
      <c r="BL110" s="233"/>
      <c r="BM110" s="233"/>
      <c r="BN110" s="233"/>
      <c r="BO110" s="233"/>
      <c r="BP110" s="233"/>
      <c r="BQ110" s="233"/>
      <c r="BR110" s="233"/>
      <c r="BS110" s="233"/>
      <c r="BT110" s="233"/>
      <c r="BU110" s="233"/>
      <c r="BV110" s="233"/>
      <c r="BW110" s="233"/>
      <c r="BX110" s="233"/>
      <c r="BY110" s="233"/>
      <c r="BZ110" s="233"/>
      <c r="CA110" s="233"/>
      <c r="CB110" s="233"/>
      <c r="CC110" s="233"/>
      <c r="CD110" s="233"/>
      <c r="CE110" s="233"/>
      <c r="CF110" s="233"/>
      <c r="CG110" s="233"/>
      <c r="CH110" s="233"/>
      <c r="CI110" s="233"/>
      <c r="CJ110" s="233"/>
      <c r="CK110" s="233"/>
      <c r="CL110" s="233"/>
      <c r="CM110" s="233"/>
      <c r="CN110" s="233"/>
      <c r="CO110" s="233"/>
      <c r="CP110" s="233"/>
      <c r="CQ110" s="233"/>
      <c r="CR110" s="233"/>
      <c r="CS110" s="233"/>
      <c r="CT110" s="233"/>
      <c r="CU110" s="233"/>
      <c r="CV110" s="233"/>
      <c r="CW110" s="233"/>
      <c r="CX110" s="233"/>
      <c r="CY110" s="233"/>
      <c r="CZ110" s="233"/>
      <c r="DA110" s="233"/>
      <c r="DB110" s="233"/>
      <c r="DC110" s="233"/>
      <c r="DD110" s="233"/>
      <c r="DE110" s="233"/>
      <c r="DF110" s="233"/>
      <c r="DG110" s="233"/>
      <c r="DH110" s="233"/>
      <c r="DI110" s="233"/>
      <c r="DJ110" s="233"/>
      <c r="DK110" s="233"/>
      <c r="DL110" s="233"/>
      <c r="DM110" s="233"/>
      <c r="DN110" s="233"/>
      <c r="DO110" s="233"/>
      <c r="DP110" s="233"/>
      <c r="DQ110" s="233"/>
      <c r="DR110" s="233"/>
      <c r="DS110" s="233"/>
      <c r="DT110" s="233"/>
      <c r="DU110" s="233"/>
      <c r="DV110" s="233"/>
      <c r="DW110" s="233"/>
      <c r="DX110" s="233"/>
      <c r="DY110" s="233"/>
      <c r="DZ110" s="233"/>
      <c r="EA110" s="233"/>
      <c r="EB110" s="233"/>
      <c r="EC110" s="233"/>
      <c r="ED110" s="233"/>
      <c r="EE110" s="233"/>
      <c r="EF110" s="233"/>
      <c r="EG110" s="233"/>
      <c r="EH110" s="233"/>
      <c r="EI110" s="233"/>
      <c r="EJ110" s="233"/>
      <c r="EK110" s="233"/>
      <c r="EL110" s="233"/>
      <c r="EM110" s="233"/>
      <c r="EN110" s="233"/>
      <c r="EO110" s="233"/>
      <c r="EP110" s="233"/>
      <c r="EQ110" s="233"/>
      <c r="ER110" s="233"/>
      <c r="ES110" s="233"/>
      <c r="ET110" s="233"/>
      <c r="EU110" s="233"/>
      <c r="EV110" s="233"/>
      <c r="EW110" s="233"/>
      <c r="EX110" s="233"/>
      <c r="EY110" s="233"/>
      <c r="EZ110" s="233"/>
      <c r="FA110" s="233"/>
      <c r="FB110" s="233"/>
      <c r="FC110" s="233"/>
      <c r="FD110" s="233"/>
      <c r="FE110" s="233"/>
      <c r="FF110" s="233"/>
      <c r="FG110" s="233"/>
      <c r="FH110" s="233"/>
      <c r="FI110" s="233"/>
      <c r="FJ110" s="233"/>
      <c r="FK110" s="233"/>
      <c r="FL110" s="233"/>
      <c r="FM110" s="233"/>
      <c r="FN110" s="233"/>
      <c r="FO110" s="233"/>
      <c r="FP110" s="233"/>
      <c r="FQ110" s="233"/>
      <c r="FR110" s="233"/>
      <c r="FS110" s="233"/>
      <c r="FT110" s="233"/>
      <c r="FU110" s="233"/>
      <c r="FV110" s="233"/>
      <c r="FW110" s="233"/>
      <c r="FX110" s="233"/>
      <c r="FY110" s="233"/>
      <c r="FZ110" s="233"/>
      <c r="GA110" s="233"/>
      <c r="GB110" s="233"/>
      <c r="GC110" s="233"/>
      <c r="GD110" s="233"/>
      <c r="GE110" s="233"/>
      <c r="GF110" s="233"/>
      <c r="GG110" s="233"/>
      <c r="GH110" s="233"/>
      <c r="GI110" s="233"/>
      <c r="GJ110" s="233"/>
      <c r="GK110" s="233"/>
      <c r="GL110" s="233"/>
      <c r="GM110" s="233"/>
      <c r="GN110" s="233"/>
      <c r="GO110" s="233"/>
      <c r="GP110" s="233"/>
      <c r="GQ110" s="233"/>
      <c r="GR110" s="233"/>
      <c r="GS110" s="233"/>
      <c r="GT110" s="233"/>
      <c r="GU110" s="233"/>
      <c r="GV110" s="233"/>
      <c r="GW110" s="233"/>
      <c r="GX110" s="233"/>
      <c r="GY110" s="233"/>
      <c r="GZ110" s="233"/>
      <c r="HA110" s="233"/>
      <c r="HB110" s="233"/>
      <c r="HC110" s="233"/>
      <c r="HD110" s="233"/>
      <c r="HE110" s="233"/>
      <c r="HF110" s="233"/>
      <c r="HG110" s="233"/>
      <c r="HH110" s="233"/>
      <c r="HI110" s="233"/>
      <c r="HJ110" s="233"/>
      <c r="HK110" s="233"/>
      <c r="HL110" s="233"/>
      <c r="HM110" s="233"/>
      <c r="HN110" s="233"/>
      <c r="HO110" s="233"/>
      <c r="HP110" s="233"/>
      <c r="HQ110" s="233"/>
      <c r="HR110" s="233"/>
      <c r="HS110" s="233"/>
      <c r="HT110" s="233"/>
      <c r="HU110" s="233"/>
      <c r="HV110" s="233"/>
      <c r="HW110" s="233"/>
      <c r="HX110" s="233"/>
      <c r="HY110" s="233"/>
      <c r="HZ110" s="233"/>
      <c r="IA110" s="233"/>
      <c r="IB110" s="233"/>
      <c r="IC110" s="233"/>
      <c r="ID110" s="233"/>
      <c r="IE110" s="233"/>
      <c r="IF110" s="233"/>
      <c r="IG110" s="233"/>
      <c r="IH110" s="233"/>
      <c r="II110" s="233"/>
      <c r="IJ110" s="233"/>
      <c r="IK110" s="233"/>
      <c r="IL110" s="233"/>
      <c r="IM110" s="233"/>
      <c r="IN110" s="233"/>
      <c r="IO110" s="233"/>
      <c r="IP110" s="233"/>
      <c r="IQ110" s="233"/>
      <c r="IR110" s="233"/>
      <c r="IS110" s="233"/>
      <c r="IT110" s="233"/>
      <c r="IU110" s="233"/>
      <c r="IV110" s="233"/>
      <c r="IW110" s="233"/>
    </row>
    <row r="111" spans="1:257" s="83" customFormat="1" ht="20.100000000000001" customHeight="1">
      <c r="A111" s="232"/>
      <c r="B111" s="309"/>
      <c r="C111" s="398"/>
      <c r="D111" s="307"/>
      <c r="E111" s="307"/>
      <c r="F111" s="306"/>
      <c r="G111" s="306"/>
      <c r="H111" s="502" t="s">
        <v>884</v>
      </c>
      <c r="I111" s="334" t="s">
        <v>302</v>
      </c>
      <c r="J111" s="233"/>
      <c r="K111" s="233"/>
      <c r="L111" s="233"/>
      <c r="M111" s="233"/>
      <c r="N111" s="233"/>
      <c r="O111" s="233"/>
      <c r="P111" s="233"/>
      <c r="Q111" s="233"/>
      <c r="R111" s="233"/>
      <c r="S111" s="233"/>
      <c r="T111" s="233"/>
      <c r="U111" s="233"/>
      <c r="V111" s="233"/>
      <c r="W111" s="233"/>
      <c r="X111" s="233"/>
      <c r="Y111" s="233"/>
      <c r="Z111" s="233"/>
      <c r="AA111" s="233"/>
      <c r="AB111" s="233"/>
      <c r="AC111" s="233"/>
      <c r="AD111" s="233"/>
      <c r="AE111" s="233"/>
      <c r="AF111" s="233"/>
      <c r="AG111" s="233"/>
      <c r="AH111" s="233"/>
      <c r="AI111" s="233"/>
      <c r="AJ111" s="233"/>
      <c r="AK111" s="233"/>
      <c r="AL111" s="233"/>
      <c r="AM111" s="233"/>
      <c r="AN111" s="233"/>
      <c r="AO111" s="233"/>
      <c r="AP111" s="233"/>
      <c r="AQ111" s="233"/>
      <c r="AR111" s="233"/>
      <c r="AS111" s="233"/>
      <c r="AT111" s="233"/>
      <c r="AU111" s="233"/>
      <c r="AV111" s="233"/>
      <c r="AW111" s="233"/>
      <c r="AX111" s="233"/>
      <c r="AY111" s="233"/>
      <c r="AZ111" s="233"/>
      <c r="BA111" s="233"/>
      <c r="BB111" s="233"/>
      <c r="BC111" s="233"/>
      <c r="BD111" s="233"/>
      <c r="BE111" s="233"/>
      <c r="BF111" s="233"/>
      <c r="BG111" s="233"/>
      <c r="BH111" s="233"/>
      <c r="BI111" s="233"/>
      <c r="BJ111" s="233"/>
      <c r="BK111" s="233"/>
      <c r="BL111" s="233"/>
      <c r="BM111" s="233"/>
      <c r="BN111" s="233"/>
      <c r="BO111" s="233"/>
      <c r="BP111" s="233"/>
      <c r="BQ111" s="233"/>
      <c r="BR111" s="233"/>
      <c r="BS111" s="233"/>
      <c r="BT111" s="233"/>
      <c r="BU111" s="233"/>
      <c r="BV111" s="233"/>
      <c r="BW111" s="233"/>
      <c r="BX111" s="233"/>
      <c r="BY111" s="233"/>
      <c r="BZ111" s="233"/>
      <c r="CA111" s="233"/>
      <c r="CB111" s="233"/>
      <c r="CC111" s="233"/>
      <c r="CD111" s="233"/>
      <c r="CE111" s="233"/>
      <c r="CF111" s="233"/>
      <c r="CG111" s="233"/>
      <c r="CH111" s="233"/>
      <c r="CI111" s="233"/>
      <c r="CJ111" s="233"/>
      <c r="CK111" s="233"/>
      <c r="CL111" s="233"/>
      <c r="CM111" s="233"/>
      <c r="CN111" s="233"/>
      <c r="CO111" s="233"/>
      <c r="CP111" s="233"/>
      <c r="CQ111" s="233"/>
      <c r="CR111" s="233"/>
      <c r="CS111" s="233"/>
      <c r="CT111" s="233"/>
      <c r="CU111" s="233"/>
      <c r="CV111" s="233"/>
      <c r="CW111" s="233"/>
      <c r="CX111" s="233"/>
      <c r="CY111" s="233"/>
      <c r="CZ111" s="233"/>
      <c r="DA111" s="233"/>
      <c r="DB111" s="233"/>
      <c r="DC111" s="233"/>
      <c r="DD111" s="233"/>
      <c r="DE111" s="233"/>
      <c r="DF111" s="233"/>
      <c r="DG111" s="233"/>
      <c r="DH111" s="233"/>
      <c r="DI111" s="233"/>
      <c r="DJ111" s="233"/>
      <c r="DK111" s="233"/>
      <c r="DL111" s="233"/>
      <c r="DM111" s="233"/>
      <c r="DN111" s="233"/>
      <c r="DO111" s="233"/>
      <c r="DP111" s="233"/>
      <c r="DQ111" s="233"/>
      <c r="DR111" s="233"/>
      <c r="DS111" s="233"/>
      <c r="DT111" s="233"/>
      <c r="DU111" s="233"/>
      <c r="DV111" s="233"/>
      <c r="DW111" s="233"/>
      <c r="DX111" s="233"/>
      <c r="DY111" s="233"/>
      <c r="DZ111" s="233"/>
      <c r="EA111" s="233"/>
      <c r="EB111" s="233"/>
      <c r="EC111" s="233"/>
      <c r="ED111" s="233"/>
      <c r="EE111" s="233"/>
      <c r="EF111" s="233"/>
      <c r="EG111" s="233"/>
      <c r="EH111" s="233"/>
      <c r="EI111" s="233"/>
      <c r="EJ111" s="233"/>
      <c r="EK111" s="233"/>
      <c r="EL111" s="233"/>
      <c r="EM111" s="233"/>
      <c r="EN111" s="233"/>
      <c r="EO111" s="233"/>
      <c r="EP111" s="233"/>
      <c r="EQ111" s="233"/>
      <c r="ER111" s="233"/>
      <c r="ES111" s="233"/>
      <c r="ET111" s="233"/>
      <c r="EU111" s="233"/>
      <c r="EV111" s="233"/>
      <c r="EW111" s="233"/>
      <c r="EX111" s="233"/>
      <c r="EY111" s="233"/>
      <c r="EZ111" s="233"/>
      <c r="FA111" s="233"/>
      <c r="FB111" s="233"/>
      <c r="FC111" s="233"/>
      <c r="FD111" s="233"/>
      <c r="FE111" s="233"/>
      <c r="FF111" s="233"/>
      <c r="FG111" s="233"/>
      <c r="FH111" s="233"/>
      <c r="FI111" s="233"/>
      <c r="FJ111" s="233"/>
      <c r="FK111" s="233"/>
      <c r="FL111" s="233"/>
      <c r="FM111" s="233"/>
      <c r="FN111" s="233"/>
      <c r="FO111" s="233"/>
      <c r="FP111" s="233"/>
      <c r="FQ111" s="233"/>
      <c r="FR111" s="233"/>
      <c r="FS111" s="233"/>
      <c r="FT111" s="233"/>
      <c r="FU111" s="233"/>
      <c r="FV111" s="233"/>
      <c r="FW111" s="233"/>
      <c r="FX111" s="233"/>
      <c r="FY111" s="233"/>
      <c r="FZ111" s="233"/>
      <c r="GA111" s="233"/>
      <c r="GB111" s="233"/>
      <c r="GC111" s="233"/>
      <c r="GD111" s="233"/>
      <c r="GE111" s="233"/>
      <c r="GF111" s="233"/>
      <c r="GG111" s="233"/>
      <c r="GH111" s="233"/>
      <c r="GI111" s="233"/>
      <c r="GJ111" s="233"/>
      <c r="GK111" s="233"/>
      <c r="GL111" s="233"/>
      <c r="GM111" s="233"/>
      <c r="GN111" s="233"/>
      <c r="GO111" s="233"/>
      <c r="GP111" s="233"/>
      <c r="GQ111" s="233"/>
      <c r="GR111" s="233"/>
      <c r="GS111" s="233"/>
      <c r="GT111" s="233"/>
      <c r="GU111" s="233"/>
      <c r="GV111" s="233"/>
      <c r="GW111" s="233"/>
      <c r="GX111" s="233"/>
      <c r="GY111" s="233"/>
      <c r="GZ111" s="233"/>
      <c r="HA111" s="233"/>
      <c r="HB111" s="233"/>
      <c r="HC111" s="233"/>
      <c r="HD111" s="233"/>
      <c r="HE111" s="233"/>
      <c r="HF111" s="233"/>
      <c r="HG111" s="233"/>
      <c r="HH111" s="233"/>
      <c r="HI111" s="233"/>
      <c r="HJ111" s="233"/>
      <c r="HK111" s="233"/>
      <c r="HL111" s="233"/>
      <c r="HM111" s="233"/>
      <c r="HN111" s="233"/>
      <c r="HO111" s="233"/>
      <c r="HP111" s="233"/>
      <c r="HQ111" s="233"/>
      <c r="HR111" s="233"/>
      <c r="HS111" s="233"/>
      <c r="HT111" s="233"/>
      <c r="HU111" s="233"/>
      <c r="HV111" s="233"/>
      <c r="HW111" s="233"/>
      <c r="HX111" s="233"/>
      <c r="HY111" s="233"/>
      <c r="HZ111" s="233"/>
      <c r="IA111" s="233"/>
      <c r="IB111" s="233"/>
      <c r="IC111" s="233"/>
      <c r="ID111" s="233"/>
      <c r="IE111" s="233"/>
      <c r="IF111" s="233"/>
      <c r="IG111" s="233"/>
      <c r="IH111" s="233"/>
      <c r="II111" s="233"/>
      <c r="IJ111" s="233"/>
      <c r="IK111" s="233"/>
      <c r="IL111" s="233"/>
      <c r="IM111" s="233"/>
      <c r="IN111" s="233"/>
      <c r="IO111" s="233"/>
      <c r="IP111" s="233"/>
      <c r="IQ111" s="233"/>
      <c r="IR111" s="233"/>
      <c r="IS111" s="233"/>
      <c r="IT111" s="233"/>
      <c r="IU111" s="233"/>
      <c r="IV111" s="233"/>
      <c r="IW111" s="233"/>
    </row>
    <row r="112" spans="1:257" s="85" customFormat="1" ht="20.100000000000001" customHeight="1">
      <c r="A112" s="232"/>
      <c r="B112" s="309"/>
      <c r="C112" s="398"/>
      <c r="D112" s="307"/>
      <c r="E112" s="307"/>
      <c r="F112" s="306"/>
      <c r="G112" s="306"/>
      <c r="H112" s="502" t="s">
        <v>884</v>
      </c>
      <c r="I112" s="235" t="s">
        <v>7</v>
      </c>
      <c r="J112" s="232"/>
      <c r="K112" s="233"/>
      <c r="L112" s="233"/>
      <c r="M112" s="233"/>
      <c r="N112" s="233"/>
      <c r="O112" s="233"/>
      <c r="P112" s="233"/>
      <c r="Q112" s="233"/>
      <c r="R112" s="233"/>
      <c r="S112" s="233"/>
      <c r="T112" s="233"/>
      <c r="U112" s="233"/>
      <c r="V112" s="233"/>
      <c r="W112" s="233"/>
      <c r="X112" s="233"/>
      <c r="Y112" s="233"/>
      <c r="Z112" s="233"/>
      <c r="AA112" s="233"/>
      <c r="AB112" s="233"/>
      <c r="AC112" s="233"/>
      <c r="AD112" s="233"/>
      <c r="AE112" s="233"/>
      <c r="AF112" s="233"/>
      <c r="AG112" s="233"/>
      <c r="AH112" s="233"/>
      <c r="AI112" s="233"/>
      <c r="AJ112" s="233"/>
      <c r="AK112" s="233"/>
      <c r="AL112" s="233"/>
      <c r="AM112" s="233"/>
      <c r="AN112" s="233"/>
      <c r="AO112" s="233"/>
      <c r="AP112" s="233"/>
      <c r="AQ112" s="233"/>
      <c r="AR112" s="233"/>
      <c r="AS112" s="233"/>
      <c r="AT112" s="233"/>
      <c r="AU112" s="233"/>
      <c r="AV112" s="233"/>
      <c r="AW112" s="233"/>
      <c r="AX112" s="233"/>
      <c r="AY112" s="233"/>
      <c r="AZ112" s="233"/>
      <c r="BA112" s="233"/>
      <c r="BB112" s="233"/>
      <c r="BC112" s="233"/>
      <c r="BD112" s="233"/>
      <c r="BE112" s="233"/>
      <c r="BF112" s="233"/>
      <c r="BG112" s="233"/>
      <c r="BH112" s="233"/>
      <c r="BI112" s="233"/>
      <c r="BJ112" s="233"/>
      <c r="BK112" s="233"/>
      <c r="BL112" s="233"/>
      <c r="BM112" s="233"/>
      <c r="BN112" s="233"/>
      <c r="BO112" s="233"/>
      <c r="BP112" s="233"/>
      <c r="BQ112" s="233"/>
      <c r="BR112" s="233"/>
      <c r="BS112" s="233"/>
      <c r="BT112" s="233"/>
      <c r="BU112" s="233"/>
      <c r="BV112" s="233"/>
      <c r="BW112" s="233"/>
      <c r="BX112" s="233"/>
      <c r="BY112" s="233"/>
      <c r="BZ112" s="233"/>
      <c r="CA112" s="233"/>
      <c r="CB112" s="233"/>
      <c r="CC112" s="233"/>
      <c r="CD112" s="233"/>
      <c r="CE112" s="233"/>
      <c r="CF112" s="233"/>
      <c r="CG112" s="233"/>
      <c r="CH112" s="233"/>
      <c r="CI112" s="233"/>
      <c r="CJ112" s="233"/>
      <c r="CK112" s="233"/>
      <c r="CL112" s="233"/>
      <c r="CM112" s="233"/>
      <c r="CN112" s="233"/>
      <c r="CO112" s="233"/>
      <c r="CP112" s="233"/>
      <c r="CQ112" s="233"/>
      <c r="CR112" s="233"/>
      <c r="CS112" s="233"/>
      <c r="CT112" s="233"/>
      <c r="CU112" s="233"/>
      <c r="CV112" s="233"/>
      <c r="CW112" s="233"/>
      <c r="CX112" s="233"/>
      <c r="CY112" s="233"/>
      <c r="CZ112" s="233"/>
      <c r="DA112" s="233"/>
      <c r="DB112" s="233"/>
      <c r="DC112" s="233"/>
      <c r="DD112" s="233"/>
      <c r="DE112" s="233"/>
      <c r="DF112" s="233"/>
      <c r="DG112" s="233"/>
      <c r="DH112" s="233"/>
      <c r="DI112" s="233"/>
      <c r="DJ112" s="233"/>
      <c r="DK112" s="233"/>
      <c r="DL112" s="233"/>
      <c r="DM112" s="233"/>
      <c r="DN112" s="233"/>
      <c r="DO112" s="233"/>
      <c r="DP112" s="233"/>
      <c r="DQ112" s="233"/>
      <c r="DR112" s="233"/>
      <c r="DS112" s="233"/>
      <c r="DT112" s="233"/>
      <c r="DU112" s="233"/>
      <c r="DV112" s="233"/>
      <c r="DW112" s="233"/>
      <c r="DX112" s="233"/>
      <c r="DY112" s="233"/>
      <c r="DZ112" s="233"/>
      <c r="EA112" s="233"/>
      <c r="EB112" s="233"/>
      <c r="EC112" s="233"/>
      <c r="ED112" s="233"/>
      <c r="EE112" s="233"/>
      <c r="EF112" s="233"/>
      <c r="EG112" s="233"/>
      <c r="EH112" s="233"/>
      <c r="EI112" s="233"/>
      <c r="EJ112" s="233"/>
      <c r="EK112" s="233"/>
      <c r="EL112" s="233"/>
      <c r="EM112" s="233"/>
      <c r="EN112" s="233"/>
      <c r="EO112" s="233"/>
      <c r="EP112" s="233"/>
      <c r="EQ112" s="233"/>
      <c r="ER112" s="233"/>
      <c r="ES112" s="233"/>
      <c r="ET112" s="233"/>
      <c r="EU112" s="233"/>
      <c r="EV112" s="233"/>
      <c r="EW112" s="233"/>
      <c r="EX112" s="233"/>
      <c r="EY112" s="233"/>
      <c r="EZ112" s="233"/>
      <c r="FA112" s="233"/>
      <c r="FB112" s="233"/>
      <c r="FC112" s="233"/>
      <c r="FD112" s="233"/>
      <c r="FE112" s="233"/>
      <c r="FF112" s="233"/>
      <c r="FG112" s="233"/>
      <c r="FH112" s="233"/>
      <c r="FI112" s="233"/>
      <c r="FJ112" s="233"/>
      <c r="FK112" s="233"/>
      <c r="FL112" s="233"/>
      <c r="FM112" s="233"/>
      <c r="FN112" s="233"/>
      <c r="FO112" s="233"/>
      <c r="FP112" s="233"/>
      <c r="FQ112" s="233"/>
      <c r="FR112" s="233"/>
      <c r="FS112" s="233"/>
      <c r="FT112" s="233"/>
      <c r="FU112" s="233"/>
      <c r="FV112" s="233"/>
      <c r="FW112" s="233"/>
      <c r="FX112" s="233"/>
      <c r="FY112" s="233"/>
      <c r="FZ112" s="233"/>
      <c r="GA112" s="233"/>
      <c r="GB112" s="233"/>
      <c r="GC112" s="233"/>
      <c r="GD112" s="233"/>
      <c r="GE112" s="233"/>
      <c r="GF112" s="233"/>
      <c r="GG112" s="233"/>
      <c r="GH112" s="233"/>
      <c r="GI112" s="233"/>
      <c r="GJ112" s="233"/>
      <c r="GK112" s="233"/>
      <c r="GL112" s="233"/>
      <c r="GM112" s="233"/>
      <c r="GN112" s="233"/>
      <c r="GO112" s="233"/>
      <c r="GP112" s="233"/>
      <c r="GQ112" s="233"/>
      <c r="GR112" s="233"/>
      <c r="GS112" s="233"/>
      <c r="GT112" s="233"/>
      <c r="GU112" s="233"/>
      <c r="GV112" s="233"/>
      <c r="GW112" s="233"/>
      <c r="GX112" s="233"/>
      <c r="GY112" s="233"/>
      <c r="GZ112" s="233"/>
      <c r="HA112" s="233"/>
      <c r="HB112" s="233"/>
      <c r="HC112" s="233"/>
      <c r="HD112" s="233"/>
      <c r="HE112" s="233"/>
      <c r="HF112" s="233"/>
      <c r="HG112" s="233"/>
      <c r="HH112" s="233"/>
      <c r="HI112" s="233"/>
      <c r="HJ112" s="233"/>
      <c r="HK112" s="233"/>
      <c r="HL112" s="233"/>
      <c r="HM112" s="233"/>
      <c r="HN112" s="233"/>
      <c r="HO112" s="233"/>
      <c r="HP112" s="233"/>
      <c r="HQ112" s="233"/>
      <c r="HR112" s="233"/>
      <c r="HS112" s="233"/>
      <c r="HT112" s="233"/>
      <c r="HU112" s="233"/>
      <c r="HV112" s="233"/>
      <c r="HW112" s="233"/>
      <c r="HX112" s="233"/>
      <c r="HY112" s="233"/>
      <c r="HZ112" s="233"/>
      <c r="IA112" s="233"/>
      <c r="IB112" s="233"/>
      <c r="IC112" s="233"/>
      <c r="ID112" s="233"/>
      <c r="IE112" s="233"/>
      <c r="IF112" s="233"/>
      <c r="IG112" s="233"/>
      <c r="IH112" s="233"/>
      <c r="II112" s="233"/>
      <c r="IJ112" s="233"/>
      <c r="IK112" s="233"/>
      <c r="IL112" s="233"/>
      <c r="IM112" s="233"/>
      <c r="IN112" s="233"/>
      <c r="IO112" s="233"/>
      <c r="IP112" s="233"/>
      <c r="IQ112" s="233"/>
      <c r="IR112" s="233"/>
      <c r="IS112" s="233"/>
      <c r="IT112" s="233"/>
      <c r="IU112" s="233"/>
      <c r="IV112" s="233"/>
      <c r="IW112" s="233"/>
    </row>
    <row r="113" spans="1:257" s="85" customFormat="1" ht="20.100000000000001" customHeight="1">
      <c r="A113" s="232"/>
      <c r="B113" s="309"/>
      <c r="C113" s="398"/>
      <c r="D113" s="307"/>
      <c r="E113" s="307"/>
      <c r="F113" s="306"/>
      <c r="G113" s="306"/>
      <c r="H113" s="502" t="s">
        <v>884</v>
      </c>
      <c r="I113" s="334" t="s">
        <v>302</v>
      </c>
      <c r="J113" s="407"/>
      <c r="K113" s="532"/>
      <c r="L113" s="233"/>
      <c r="M113" s="233"/>
      <c r="N113" s="233"/>
      <c r="O113" s="233"/>
      <c r="P113" s="233"/>
      <c r="Q113" s="233"/>
      <c r="R113" s="233"/>
      <c r="S113" s="233"/>
      <c r="T113" s="233"/>
      <c r="U113" s="233"/>
      <c r="V113" s="233"/>
      <c r="W113" s="233"/>
      <c r="X113" s="233"/>
      <c r="Y113" s="233"/>
      <c r="Z113" s="233"/>
      <c r="AA113" s="233"/>
      <c r="AB113" s="233"/>
      <c r="AC113" s="233"/>
      <c r="AD113" s="233"/>
      <c r="AE113" s="233"/>
      <c r="AF113" s="233"/>
      <c r="AG113" s="233"/>
      <c r="AH113" s="233"/>
      <c r="AI113" s="233"/>
      <c r="AJ113" s="233"/>
      <c r="AK113" s="233"/>
      <c r="AL113" s="233"/>
      <c r="AM113" s="233"/>
      <c r="AN113" s="233"/>
      <c r="AO113" s="233"/>
      <c r="AP113" s="233"/>
      <c r="AQ113" s="233"/>
      <c r="AR113" s="233"/>
      <c r="AS113" s="233"/>
      <c r="AT113" s="233"/>
      <c r="AU113" s="233"/>
      <c r="AV113" s="233"/>
      <c r="AW113" s="233"/>
      <c r="AX113" s="233"/>
      <c r="AY113" s="233"/>
      <c r="AZ113" s="233"/>
      <c r="BA113" s="233"/>
      <c r="BB113" s="233"/>
      <c r="BC113" s="233"/>
      <c r="BD113" s="233"/>
      <c r="BE113" s="233"/>
      <c r="BF113" s="233"/>
      <c r="BG113" s="233"/>
      <c r="BH113" s="233"/>
      <c r="BI113" s="233"/>
      <c r="BJ113" s="233"/>
      <c r="BK113" s="233"/>
      <c r="BL113" s="233"/>
      <c r="BM113" s="233"/>
      <c r="BN113" s="233"/>
      <c r="BO113" s="233"/>
      <c r="BP113" s="233"/>
      <c r="BQ113" s="233"/>
      <c r="BR113" s="233"/>
      <c r="BS113" s="233"/>
      <c r="BT113" s="233"/>
      <c r="BU113" s="233"/>
      <c r="BV113" s="233"/>
      <c r="BW113" s="233"/>
      <c r="BX113" s="233"/>
      <c r="BY113" s="233"/>
      <c r="BZ113" s="233"/>
      <c r="CA113" s="233"/>
      <c r="CB113" s="233"/>
      <c r="CC113" s="233"/>
      <c r="CD113" s="233"/>
      <c r="CE113" s="233"/>
      <c r="CF113" s="233"/>
      <c r="CG113" s="233"/>
      <c r="CH113" s="233"/>
      <c r="CI113" s="233"/>
      <c r="CJ113" s="233"/>
      <c r="CK113" s="233"/>
      <c r="CL113" s="233"/>
      <c r="CM113" s="233"/>
      <c r="CN113" s="233"/>
      <c r="CO113" s="233"/>
      <c r="CP113" s="233"/>
      <c r="CQ113" s="233"/>
      <c r="CR113" s="233"/>
      <c r="CS113" s="233"/>
      <c r="CT113" s="233"/>
      <c r="CU113" s="233"/>
      <c r="CV113" s="233"/>
      <c r="CW113" s="233"/>
      <c r="CX113" s="233"/>
      <c r="CY113" s="233"/>
      <c r="CZ113" s="233"/>
      <c r="DA113" s="233"/>
      <c r="DB113" s="233"/>
      <c r="DC113" s="233"/>
      <c r="DD113" s="233"/>
      <c r="DE113" s="233"/>
      <c r="DF113" s="233"/>
      <c r="DG113" s="233"/>
      <c r="DH113" s="233"/>
      <c r="DI113" s="233"/>
      <c r="DJ113" s="233"/>
      <c r="DK113" s="233"/>
      <c r="DL113" s="233"/>
      <c r="DM113" s="233"/>
      <c r="DN113" s="233"/>
      <c r="DO113" s="233"/>
      <c r="DP113" s="233"/>
      <c r="DQ113" s="233"/>
      <c r="DR113" s="233"/>
      <c r="DS113" s="233"/>
      <c r="DT113" s="233"/>
      <c r="DU113" s="233"/>
      <c r="DV113" s="233"/>
      <c r="DW113" s="233"/>
      <c r="DX113" s="233"/>
      <c r="DY113" s="233"/>
      <c r="DZ113" s="233"/>
      <c r="EA113" s="233"/>
      <c r="EB113" s="233"/>
      <c r="EC113" s="233"/>
      <c r="ED113" s="233"/>
      <c r="EE113" s="233"/>
      <c r="EF113" s="233"/>
      <c r="EG113" s="233"/>
      <c r="EH113" s="233"/>
      <c r="EI113" s="233"/>
      <c r="EJ113" s="233"/>
      <c r="EK113" s="233"/>
      <c r="EL113" s="233"/>
      <c r="EM113" s="233"/>
      <c r="EN113" s="233"/>
      <c r="EO113" s="233"/>
      <c r="EP113" s="233"/>
      <c r="EQ113" s="233"/>
      <c r="ER113" s="233"/>
      <c r="ES113" s="233"/>
      <c r="ET113" s="233"/>
      <c r="EU113" s="233"/>
      <c r="EV113" s="233"/>
      <c r="EW113" s="233"/>
      <c r="EX113" s="233"/>
      <c r="EY113" s="233"/>
      <c r="EZ113" s="233"/>
      <c r="FA113" s="233"/>
      <c r="FB113" s="233"/>
      <c r="FC113" s="233"/>
      <c r="FD113" s="233"/>
      <c r="FE113" s="233"/>
      <c r="FF113" s="233"/>
      <c r="FG113" s="233"/>
      <c r="FH113" s="233"/>
      <c r="FI113" s="233"/>
      <c r="FJ113" s="233"/>
      <c r="FK113" s="233"/>
      <c r="FL113" s="233"/>
      <c r="FM113" s="233"/>
      <c r="FN113" s="233"/>
      <c r="FO113" s="233"/>
      <c r="FP113" s="233"/>
      <c r="FQ113" s="233"/>
      <c r="FR113" s="233"/>
      <c r="FS113" s="233"/>
      <c r="FT113" s="233"/>
      <c r="FU113" s="233"/>
      <c r="FV113" s="233"/>
      <c r="FW113" s="233"/>
      <c r="FX113" s="233"/>
      <c r="FY113" s="233"/>
      <c r="FZ113" s="233"/>
      <c r="GA113" s="233"/>
      <c r="GB113" s="233"/>
      <c r="GC113" s="233"/>
      <c r="GD113" s="233"/>
      <c r="GE113" s="233"/>
      <c r="GF113" s="233"/>
      <c r="GG113" s="233"/>
      <c r="GH113" s="233"/>
      <c r="GI113" s="233"/>
      <c r="GJ113" s="233"/>
      <c r="GK113" s="233"/>
      <c r="GL113" s="233"/>
      <c r="GM113" s="233"/>
      <c r="GN113" s="233"/>
      <c r="GO113" s="233"/>
      <c r="GP113" s="233"/>
      <c r="GQ113" s="233"/>
      <c r="GR113" s="233"/>
      <c r="GS113" s="233"/>
      <c r="GT113" s="233"/>
      <c r="GU113" s="233"/>
      <c r="GV113" s="233"/>
      <c r="GW113" s="233"/>
      <c r="GX113" s="233"/>
      <c r="GY113" s="233"/>
      <c r="GZ113" s="233"/>
      <c r="HA113" s="233"/>
      <c r="HB113" s="233"/>
      <c r="HC113" s="233"/>
      <c r="HD113" s="233"/>
      <c r="HE113" s="233"/>
      <c r="HF113" s="233"/>
      <c r="HG113" s="233"/>
      <c r="HH113" s="233"/>
      <c r="HI113" s="233"/>
      <c r="HJ113" s="233"/>
      <c r="HK113" s="233"/>
      <c r="HL113" s="233"/>
      <c r="HM113" s="233"/>
      <c r="HN113" s="233"/>
      <c r="HO113" s="233"/>
      <c r="HP113" s="233"/>
      <c r="HQ113" s="233"/>
      <c r="HR113" s="233"/>
      <c r="HS113" s="233"/>
      <c r="HT113" s="233"/>
      <c r="HU113" s="233"/>
      <c r="HV113" s="233"/>
      <c r="HW113" s="233"/>
      <c r="HX113" s="233"/>
      <c r="HY113" s="233"/>
      <c r="HZ113" s="233"/>
      <c r="IA113" s="233"/>
      <c r="IB113" s="233"/>
      <c r="IC113" s="233"/>
      <c r="ID113" s="233"/>
      <c r="IE113" s="233"/>
      <c r="IF113" s="233"/>
      <c r="IG113" s="233"/>
      <c r="IH113" s="233"/>
      <c r="II113" s="233"/>
      <c r="IJ113" s="233"/>
      <c r="IK113" s="233"/>
      <c r="IL113" s="233"/>
      <c r="IM113" s="233"/>
      <c r="IN113" s="233"/>
      <c r="IO113" s="233"/>
      <c r="IP113" s="233"/>
      <c r="IQ113" s="233"/>
      <c r="IR113" s="233"/>
      <c r="IS113" s="233"/>
      <c r="IT113" s="233"/>
      <c r="IU113" s="233"/>
      <c r="IV113" s="233"/>
      <c r="IW113" s="233"/>
    </row>
    <row r="114" spans="1:257" s="85" customFormat="1" ht="20.100000000000001" customHeight="1">
      <c r="A114" s="232"/>
      <c r="B114" s="309"/>
      <c r="C114" s="398"/>
      <c r="D114" s="307"/>
      <c r="E114" s="307"/>
      <c r="F114" s="306"/>
      <c r="G114" s="306"/>
      <c r="H114" s="502" t="s">
        <v>884</v>
      </c>
      <c r="I114" s="334" t="s">
        <v>302</v>
      </c>
      <c r="J114" s="407"/>
      <c r="K114" s="532"/>
      <c r="L114" s="233"/>
      <c r="M114" s="233"/>
      <c r="N114" s="233"/>
      <c r="O114" s="233"/>
      <c r="P114" s="233"/>
      <c r="Q114" s="233"/>
      <c r="R114" s="233"/>
      <c r="S114" s="233"/>
      <c r="T114" s="233"/>
      <c r="U114" s="233"/>
      <c r="V114" s="233"/>
      <c r="W114" s="233"/>
      <c r="X114" s="233"/>
      <c r="Y114" s="233"/>
      <c r="Z114" s="233"/>
      <c r="AA114" s="233"/>
      <c r="AB114" s="233"/>
      <c r="AC114" s="233"/>
      <c r="AD114" s="233"/>
      <c r="AE114" s="233"/>
      <c r="AF114" s="233"/>
      <c r="AG114" s="233"/>
      <c r="AH114" s="233"/>
      <c r="AI114" s="233"/>
      <c r="AJ114" s="233"/>
      <c r="AK114" s="233"/>
      <c r="AL114" s="233"/>
      <c r="AM114" s="233"/>
      <c r="AN114" s="233"/>
      <c r="AO114" s="233"/>
      <c r="AP114" s="233"/>
      <c r="AQ114" s="233"/>
      <c r="AR114" s="233"/>
      <c r="AS114" s="233"/>
      <c r="AT114" s="233"/>
      <c r="AU114" s="233"/>
      <c r="AV114" s="233"/>
      <c r="AW114" s="233"/>
      <c r="AX114" s="233"/>
      <c r="AY114" s="233"/>
      <c r="AZ114" s="233"/>
      <c r="BA114" s="233"/>
      <c r="BB114" s="233"/>
      <c r="BC114" s="233"/>
      <c r="BD114" s="233"/>
      <c r="BE114" s="233"/>
      <c r="BF114" s="233"/>
      <c r="BG114" s="233"/>
      <c r="BH114" s="233"/>
      <c r="BI114" s="233"/>
      <c r="BJ114" s="233"/>
      <c r="BK114" s="233"/>
      <c r="BL114" s="233"/>
      <c r="BM114" s="233"/>
      <c r="BN114" s="233"/>
      <c r="BO114" s="233"/>
      <c r="BP114" s="233"/>
      <c r="BQ114" s="233"/>
      <c r="BR114" s="233"/>
      <c r="BS114" s="233"/>
      <c r="BT114" s="233"/>
      <c r="BU114" s="233"/>
      <c r="BV114" s="233"/>
      <c r="BW114" s="233"/>
      <c r="BX114" s="233"/>
      <c r="BY114" s="233"/>
      <c r="BZ114" s="233"/>
      <c r="CA114" s="233"/>
      <c r="CB114" s="233"/>
      <c r="CC114" s="233"/>
      <c r="CD114" s="233"/>
      <c r="CE114" s="233"/>
      <c r="CF114" s="233"/>
      <c r="CG114" s="233"/>
      <c r="CH114" s="233"/>
      <c r="CI114" s="233"/>
      <c r="CJ114" s="233"/>
      <c r="CK114" s="233"/>
      <c r="CL114" s="233"/>
      <c r="CM114" s="233"/>
      <c r="CN114" s="233"/>
      <c r="CO114" s="233"/>
      <c r="CP114" s="233"/>
      <c r="CQ114" s="233"/>
      <c r="CR114" s="233"/>
      <c r="CS114" s="233"/>
      <c r="CT114" s="233"/>
      <c r="CU114" s="233"/>
      <c r="CV114" s="233"/>
      <c r="CW114" s="233"/>
      <c r="CX114" s="233"/>
      <c r="CY114" s="233"/>
      <c r="CZ114" s="233"/>
      <c r="DA114" s="233"/>
      <c r="DB114" s="233"/>
      <c r="DC114" s="233"/>
      <c r="DD114" s="233"/>
      <c r="DE114" s="233"/>
      <c r="DF114" s="233"/>
      <c r="DG114" s="233"/>
      <c r="DH114" s="233"/>
      <c r="DI114" s="233"/>
      <c r="DJ114" s="233"/>
      <c r="DK114" s="233"/>
      <c r="DL114" s="233"/>
      <c r="DM114" s="233"/>
      <c r="DN114" s="233"/>
      <c r="DO114" s="233"/>
      <c r="DP114" s="233"/>
      <c r="DQ114" s="233"/>
      <c r="DR114" s="233"/>
      <c r="DS114" s="233"/>
      <c r="DT114" s="233"/>
      <c r="DU114" s="233"/>
      <c r="DV114" s="233"/>
      <c r="DW114" s="233"/>
      <c r="DX114" s="233"/>
      <c r="DY114" s="233"/>
      <c r="DZ114" s="233"/>
      <c r="EA114" s="233"/>
      <c r="EB114" s="233"/>
      <c r="EC114" s="233"/>
      <c r="ED114" s="233"/>
      <c r="EE114" s="233"/>
      <c r="EF114" s="233"/>
      <c r="EG114" s="233"/>
      <c r="EH114" s="233"/>
      <c r="EI114" s="233"/>
      <c r="EJ114" s="233"/>
      <c r="EK114" s="233"/>
      <c r="EL114" s="233"/>
      <c r="EM114" s="233"/>
      <c r="EN114" s="233"/>
      <c r="EO114" s="233"/>
      <c r="EP114" s="233"/>
      <c r="EQ114" s="233"/>
      <c r="ER114" s="233"/>
      <c r="ES114" s="233"/>
      <c r="ET114" s="233"/>
      <c r="EU114" s="233"/>
      <c r="EV114" s="233"/>
      <c r="EW114" s="233"/>
      <c r="EX114" s="233"/>
      <c r="EY114" s="233"/>
      <c r="EZ114" s="233"/>
      <c r="FA114" s="233"/>
      <c r="FB114" s="233"/>
      <c r="FC114" s="233"/>
      <c r="FD114" s="233"/>
      <c r="FE114" s="233"/>
      <c r="FF114" s="233"/>
      <c r="FG114" s="233"/>
      <c r="FH114" s="233"/>
      <c r="FI114" s="233"/>
      <c r="FJ114" s="233"/>
      <c r="FK114" s="233"/>
      <c r="FL114" s="233"/>
      <c r="FM114" s="233"/>
      <c r="FN114" s="233"/>
      <c r="FO114" s="233"/>
      <c r="FP114" s="233"/>
      <c r="FQ114" s="233"/>
      <c r="FR114" s="233"/>
      <c r="FS114" s="233"/>
      <c r="FT114" s="233"/>
      <c r="FU114" s="233"/>
      <c r="FV114" s="233"/>
      <c r="FW114" s="233"/>
      <c r="FX114" s="233"/>
      <c r="FY114" s="233"/>
      <c r="FZ114" s="233"/>
      <c r="GA114" s="233"/>
      <c r="GB114" s="233"/>
      <c r="GC114" s="233"/>
      <c r="GD114" s="233"/>
      <c r="GE114" s="233"/>
      <c r="GF114" s="233"/>
      <c r="GG114" s="233"/>
      <c r="GH114" s="233"/>
      <c r="GI114" s="233"/>
      <c r="GJ114" s="233"/>
      <c r="GK114" s="233"/>
      <c r="GL114" s="233"/>
      <c r="GM114" s="233"/>
      <c r="GN114" s="233"/>
      <c r="GO114" s="233"/>
      <c r="GP114" s="233"/>
      <c r="GQ114" s="233"/>
      <c r="GR114" s="233"/>
      <c r="GS114" s="233"/>
      <c r="GT114" s="233"/>
      <c r="GU114" s="233"/>
      <c r="GV114" s="233"/>
      <c r="GW114" s="233"/>
      <c r="GX114" s="233"/>
      <c r="GY114" s="233"/>
      <c r="GZ114" s="233"/>
      <c r="HA114" s="233"/>
      <c r="HB114" s="233"/>
      <c r="HC114" s="233"/>
      <c r="HD114" s="233"/>
      <c r="HE114" s="233"/>
      <c r="HF114" s="233"/>
      <c r="HG114" s="233"/>
      <c r="HH114" s="233"/>
      <c r="HI114" s="233"/>
      <c r="HJ114" s="233"/>
      <c r="HK114" s="233"/>
      <c r="HL114" s="233"/>
      <c r="HM114" s="233"/>
      <c r="HN114" s="233"/>
      <c r="HO114" s="233"/>
      <c r="HP114" s="233"/>
      <c r="HQ114" s="233"/>
      <c r="HR114" s="233"/>
      <c r="HS114" s="233"/>
      <c r="HT114" s="233"/>
      <c r="HU114" s="233"/>
      <c r="HV114" s="233"/>
      <c r="HW114" s="233"/>
      <c r="HX114" s="233"/>
      <c r="HY114" s="233"/>
      <c r="HZ114" s="233"/>
      <c r="IA114" s="233"/>
      <c r="IB114" s="233"/>
      <c r="IC114" s="233"/>
      <c r="ID114" s="233"/>
      <c r="IE114" s="233"/>
      <c r="IF114" s="233"/>
      <c r="IG114" s="233"/>
      <c r="IH114" s="233"/>
      <c r="II114" s="233"/>
      <c r="IJ114" s="233"/>
      <c r="IK114" s="233"/>
      <c r="IL114" s="233"/>
      <c r="IM114" s="233"/>
      <c r="IN114" s="233"/>
      <c r="IO114" s="233"/>
      <c r="IP114" s="233"/>
      <c r="IQ114" s="233"/>
      <c r="IR114" s="233"/>
      <c r="IS114" s="233"/>
      <c r="IT114" s="233"/>
      <c r="IU114" s="233"/>
      <c r="IV114" s="233"/>
      <c r="IW114" s="233"/>
    </row>
    <row r="115" spans="1:257" s="332" customFormat="1">
      <c r="A115" s="232"/>
      <c r="B115" s="309"/>
      <c r="C115" s="398"/>
      <c r="D115" s="307"/>
      <c r="E115" s="307"/>
      <c r="F115" s="306"/>
      <c r="G115" s="306"/>
      <c r="H115" s="502" t="s">
        <v>884</v>
      </c>
      <c r="I115" s="235" t="s">
        <v>7</v>
      </c>
      <c r="J115" s="232"/>
      <c r="K115" s="233"/>
      <c r="L115" s="233"/>
      <c r="M115" s="233"/>
      <c r="N115" s="233"/>
      <c r="O115" s="233"/>
      <c r="P115" s="233"/>
      <c r="Q115" s="233"/>
      <c r="R115" s="233"/>
      <c r="S115" s="233"/>
      <c r="T115" s="233"/>
      <c r="U115" s="233"/>
      <c r="V115" s="233"/>
      <c r="W115" s="233"/>
      <c r="X115" s="233"/>
      <c r="Y115" s="233"/>
      <c r="Z115" s="233"/>
      <c r="AA115" s="233"/>
      <c r="AB115" s="233"/>
      <c r="AC115" s="233"/>
      <c r="AD115" s="233"/>
      <c r="AE115" s="233"/>
      <c r="AF115" s="233"/>
      <c r="AG115" s="233"/>
      <c r="AH115" s="233"/>
      <c r="AI115" s="233"/>
      <c r="AJ115" s="233"/>
      <c r="AK115" s="233"/>
      <c r="AL115" s="233"/>
      <c r="AM115" s="233"/>
      <c r="AN115" s="233"/>
      <c r="AO115" s="233"/>
      <c r="AP115" s="233"/>
      <c r="AQ115" s="233"/>
      <c r="AR115" s="233"/>
      <c r="AS115" s="233"/>
      <c r="AT115" s="233"/>
      <c r="AU115" s="233"/>
      <c r="AV115" s="233"/>
      <c r="AW115" s="233"/>
      <c r="AX115" s="233"/>
      <c r="AY115" s="233"/>
      <c r="AZ115" s="233"/>
      <c r="BA115" s="233"/>
      <c r="BB115" s="233"/>
      <c r="BC115" s="233"/>
      <c r="BD115" s="233"/>
      <c r="BE115" s="233"/>
      <c r="BF115" s="233"/>
      <c r="BG115" s="233"/>
      <c r="BH115" s="233"/>
      <c r="BI115" s="233"/>
      <c r="BJ115" s="233"/>
      <c r="BK115" s="233"/>
      <c r="BL115" s="233"/>
      <c r="BM115" s="233"/>
      <c r="BN115" s="233"/>
      <c r="BO115" s="233"/>
      <c r="BP115" s="233"/>
      <c r="BQ115" s="233"/>
      <c r="BR115" s="233"/>
      <c r="BS115" s="233"/>
      <c r="BT115" s="233"/>
      <c r="BU115" s="233"/>
      <c r="BV115" s="233"/>
      <c r="BW115" s="233"/>
      <c r="BX115" s="233"/>
      <c r="BY115" s="233"/>
      <c r="BZ115" s="233"/>
      <c r="CA115" s="233"/>
      <c r="CB115" s="233"/>
      <c r="CC115" s="233"/>
      <c r="CD115" s="233"/>
      <c r="CE115" s="233"/>
      <c r="CF115" s="233"/>
      <c r="CG115" s="233"/>
      <c r="CH115" s="233"/>
      <c r="CI115" s="233"/>
      <c r="CJ115" s="233"/>
      <c r="CK115" s="233"/>
      <c r="CL115" s="233"/>
      <c r="CM115" s="233"/>
      <c r="CN115" s="233"/>
      <c r="CO115" s="233"/>
      <c r="CP115" s="233"/>
      <c r="CQ115" s="233"/>
      <c r="CR115" s="233"/>
      <c r="CS115" s="233"/>
      <c r="CT115" s="233"/>
      <c r="CU115" s="233"/>
      <c r="CV115" s="233"/>
      <c r="CW115" s="233"/>
      <c r="CX115" s="233"/>
      <c r="CY115" s="233"/>
      <c r="CZ115" s="233"/>
      <c r="DA115" s="233"/>
      <c r="DB115" s="233"/>
      <c r="DC115" s="233"/>
      <c r="DD115" s="233"/>
      <c r="DE115" s="233"/>
      <c r="DF115" s="233"/>
      <c r="DG115" s="233"/>
      <c r="DH115" s="233"/>
      <c r="DI115" s="233"/>
      <c r="DJ115" s="233"/>
      <c r="DK115" s="233"/>
      <c r="DL115" s="233"/>
      <c r="DM115" s="233"/>
      <c r="DN115" s="233"/>
      <c r="DO115" s="233"/>
      <c r="DP115" s="233"/>
      <c r="DQ115" s="233"/>
      <c r="DR115" s="233"/>
      <c r="DS115" s="233"/>
      <c r="DT115" s="233"/>
      <c r="DU115" s="233"/>
      <c r="DV115" s="233"/>
      <c r="DW115" s="233"/>
      <c r="DX115" s="233"/>
      <c r="DY115" s="233"/>
      <c r="DZ115" s="233"/>
      <c r="EA115" s="233"/>
      <c r="EB115" s="233"/>
      <c r="EC115" s="233"/>
      <c r="ED115" s="233"/>
      <c r="EE115" s="233"/>
      <c r="EF115" s="233"/>
      <c r="EG115" s="233"/>
      <c r="EH115" s="233"/>
      <c r="EI115" s="233"/>
      <c r="EJ115" s="233"/>
      <c r="EK115" s="233"/>
      <c r="EL115" s="233"/>
      <c r="EM115" s="233"/>
      <c r="EN115" s="233"/>
      <c r="EO115" s="233"/>
      <c r="EP115" s="233"/>
      <c r="EQ115" s="233"/>
      <c r="ER115" s="233"/>
      <c r="ES115" s="233"/>
      <c r="ET115" s="233"/>
      <c r="EU115" s="233"/>
      <c r="EV115" s="233"/>
      <c r="EW115" s="233"/>
      <c r="EX115" s="233"/>
      <c r="EY115" s="233"/>
      <c r="EZ115" s="233"/>
      <c r="FA115" s="233"/>
      <c r="FB115" s="233"/>
      <c r="FC115" s="233"/>
      <c r="FD115" s="233"/>
      <c r="FE115" s="233"/>
      <c r="FF115" s="233"/>
      <c r="FG115" s="233"/>
      <c r="FH115" s="233"/>
      <c r="FI115" s="233"/>
      <c r="FJ115" s="233"/>
      <c r="FK115" s="233"/>
      <c r="FL115" s="233"/>
      <c r="FM115" s="233"/>
      <c r="FN115" s="233"/>
      <c r="FO115" s="233"/>
      <c r="FP115" s="233"/>
      <c r="FQ115" s="233"/>
      <c r="FR115" s="233"/>
      <c r="FS115" s="233"/>
      <c r="FT115" s="233"/>
      <c r="FU115" s="233"/>
      <c r="FV115" s="233"/>
      <c r="FW115" s="233"/>
      <c r="FX115" s="233"/>
      <c r="FY115" s="233"/>
      <c r="FZ115" s="233"/>
      <c r="GA115" s="233"/>
      <c r="GB115" s="233"/>
      <c r="GC115" s="233"/>
      <c r="GD115" s="233"/>
      <c r="GE115" s="233"/>
      <c r="GF115" s="233"/>
      <c r="GG115" s="233"/>
      <c r="GH115" s="233"/>
      <c r="GI115" s="233"/>
      <c r="GJ115" s="233"/>
      <c r="GK115" s="233"/>
      <c r="GL115" s="233"/>
      <c r="GM115" s="233"/>
      <c r="GN115" s="233"/>
      <c r="GO115" s="233"/>
      <c r="GP115" s="233"/>
      <c r="GQ115" s="233"/>
      <c r="GR115" s="233"/>
      <c r="GS115" s="233"/>
      <c r="GT115" s="233"/>
      <c r="GU115" s="233"/>
      <c r="GV115" s="233"/>
      <c r="GW115" s="233"/>
      <c r="GX115" s="233"/>
      <c r="GY115" s="233"/>
      <c r="GZ115" s="233"/>
      <c r="HA115" s="233"/>
      <c r="HB115" s="233"/>
      <c r="HC115" s="233"/>
      <c r="HD115" s="233"/>
      <c r="HE115" s="233"/>
      <c r="HF115" s="233"/>
      <c r="HG115" s="233"/>
      <c r="HH115" s="233"/>
      <c r="HI115" s="233"/>
      <c r="HJ115" s="233"/>
      <c r="HK115" s="233"/>
      <c r="HL115" s="233"/>
      <c r="HM115" s="233"/>
      <c r="HN115" s="233"/>
      <c r="HO115" s="233"/>
      <c r="HP115" s="233"/>
      <c r="HQ115" s="233"/>
      <c r="HR115" s="233"/>
      <c r="HS115" s="233"/>
      <c r="HT115" s="233"/>
      <c r="HU115" s="233"/>
      <c r="HV115" s="233"/>
      <c r="HW115" s="233"/>
      <c r="HX115" s="233"/>
      <c r="HY115" s="233"/>
      <c r="HZ115" s="233"/>
      <c r="IA115" s="233"/>
      <c r="IB115" s="233"/>
      <c r="IC115" s="233"/>
      <c r="ID115" s="233"/>
      <c r="IE115" s="233"/>
      <c r="IF115" s="233"/>
      <c r="IG115" s="233"/>
      <c r="IH115" s="233"/>
      <c r="II115" s="233"/>
      <c r="IJ115" s="233"/>
      <c r="IK115" s="233"/>
      <c r="IL115" s="233"/>
      <c r="IM115" s="233"/>
      <c r="IN115" s="233"/>
      <c r="IO115" s="233"/>
      <c r="IP115" s="233"/>
      <c r="IQ115" s="233"/>
      <c r="IR115" s="233"/>
      <c r="IS115" s="233"/>
      <c r="IT115" s="233"/>
      <c r="IU115" s="233"/>
      <c r="IV115" s="233"/>
      <c r="IW115" s="233"/>
    </row>
    <row r="116" spans="1:257" s="85" customFormat="1" ht="20.100000000000001" customHeight="1">
      <c r="A116" s="232"/>
      <c r="B116" s="309"/>
      <c r="C116" s="398"/>
      <c r="D116" s="307"/>
      <c r="E116" s="307"/>
      <c r="F116" s="306"/>
      <c r="G116" s="306"/>
      <c r="H116" s="502" t="s">
        <v>884</v>
      </c>
      <c r="I116" s="334" t="s">
        <v>302</v>
      </c>
      <c r="J116" s="407"/>
      <c r="K116" s="532"/>
      <c r="L116" s="233"/>
      <c r="M116" s="233"/>
      <c r="N116" s="233"/>
      <c r="O116" s="233"/>
      <c r="P116" s="233"/>
      <c r="Q116" s="233"/>
      <c r="R116" s="233"/>
      <c r="S116" s="233"/>
      <c r="T116" s="233"/>
      <c r="U116" s="233"/>
      <c r="V116" s="233"/>
      <c r="W116" s="233"/>
      <c r="X116" s="233"/>
      <c r="Y116" s="233"/>
      <c r="Z116" s="233"/>
      <c r="AA116" s="233"/>
      <c r="AB116" s="233"/>
      <c r="AC116" s="233"/>
      <c r="AD116" s="233"/>
      <c r="AE116" s="233"/>
      <c r="AF116" s="233"/>
      <c r="AG116" s="233"/>
      <c r="AH116" s="233"/>
      <c r="AI116" s="233"/>
      <c r="AJ116" s="233"/>
      <c r="AK116" s="233"/>
      <c r="AL116" s="233"/>
      <c r="AM116" s="233"/>
      <c r="AN116" s="233"/>
      <c r="AO116" s="233"/>
      <c r="AP116" s="233"/>
      <c r="AQ116" s="233"/>
      <c r="AR116" s="233"/>
      <c r="AS116" s="233"/>
      <c r="AT116" s="233"/>
      <c r="AU116" s="233"/>
      <c r="AV116" s="233"/>
      <c r="AW116" s="233"/>
      <c r="AX116" s="233"/>
      <c r="AY116" s="233"/>
      <c r="AZ116" s="233"/>
      <c r="BA116" s="233"/>
      <c r="BB116" s="233"/>
      <c r="BC116" s="233"/>
      <c r="BD116" s="233"/>
      <c r="BE116" s="233"/>
      <c r="BF116" s="233"/>
      <c r="BG116" s="233"/>
      <c r="BH116" s="233"/>
      <c r="BI116" s="233"/>
      <c r="BJ116" s="233"/>
      <c r="BK116" s="233"/>
      <c r="BL116" s="233"/>
      <c r="BM116" s="233"/>
      <c r="BN116" s="233"/>
      <c r="BO116" s="233"/>
      <c r="BP116" s="233"/>
      <c r="BQ116" s="233"/>
      <c r="BR116" s="233"/>
      <c r="BS116" s="233"/>
      <c r="BT116" s="233"/>
      <c r="BU116" s="233"/>
      <c r="BV116" s="233"/>
      <c r="BW116" s="233"/>
      <c r="BX116" s="233"/>
      <c r="BY116" s="233"/>
      <c r="BZ116" s="233"/>
      <c r="CA116" s="233"/>
      <c r="CB116" s="233"/>
      <c r="CC116" s="233"/>
      <c r="CD116" s="233"/>
      <c r="CE116" s="233"/>
      <c r="CF116" s="233"/>
      <c r="CG116" s="233"/>
      <c r="CH116" s="233"/>
      <c r="CI116" s="233"/>
      <c r="CJ116" s="233"/>
      <c r="CK116" s="233"/>
      <c r="CL116" s="233"/>
      <c r="CM116" s="233"/>
      <c r="CN116" s="233"/>
      <c r="CO116" s="233"/>
      <c r="CP116" s="233"/>
      <c r="CQ116" s="233"/>
      <c r="CR116" s="233"/>
      <c r="CS116" s="233"/>
      <c r="CT116" s="233"/>
      <c r="CU116" s="233"/>
      <c r="CV116" s="233"/>
      <c r="CW116" s="233"/>
      <c r="CX116" s="233"/>
      <c r="CY116" s="233"/>
      <c r="CZ116" s="233"/>
      <c r="DA116" s="233"/>
      <c r="DB116" s="233"/>
      <c r="DC116" s="233"/>
      <c r="DD116" s="233"/>
      <c r="DE116" s="233"/>
      <c r="DF116" s="233"/>
      <c r="DG116" s="233"/>
      <c r="DH116" s="233"/>
      <c r="DI116" s="233"/>
      <c r="DJ116" s="233"/>
      <c r="DK116" s="233"/>
      <c r="DL116" s="233"/>
      <c r="DM116" s="233"/>
      <c r="DN116" s="233"/>
      <c r="DO116" s="233"/>
      <c r="DP116" s="233"/>
      <c r="DQ116" s="233"/>
      <c r="DR116" s="233"/>
      <c r="DS116" s="233"/>
      <c r="DT116" s="233"/>
      <c r="DU116" s="233"/>
      <c r="DV116" s="233"/>
      <c r="DW116" s="233"/>
      <c r="DX116" s="233"/>
      <c r="DY116" s="233"/>
      <c r="DZ116" s="233"/>
      <c r="EA116" s="233"/>
      <c r="EB116" s="233"/>
      <c r="EC116" s="233"/>
      <c r="ED116" s="233"/>
      <c r="EE116" s="233"/>
      <c r="EF116" s="233"/>
      <c r="EG116" s="233"/>
      <c r="EH116" s="233"/>
      <c r="EI116" s="233"/>
      <c r="EJ116" s="233"/>
      <c r="EK116" s="233"/>
      <c r="EL116" s="233"/>
      <c r="EM116" s="233"/>
      <c r="EN116" s="233"/>
      <c r="EO116" s="233"/>
      <c r="EP116" s="233"/>
      <c r="EQ116" s="233"/>
      <c r="ER116" s="233"/>
      <c r="ES116" s="233"/>
      <c r="ET116" s="233"/>
      <c r="EU116" s="233"/>
      <c r="EV116" s="233"/>
      <c r="EW116" s="233"/>
      <c r="EX116" s="233"/>
      <c r="EY116" s="233"/>
      <c r="EZ116" s="233"/>
      <c r="FA116" s="233"/>
      <c r="FB116" s="233"/>
      <c r="FC116" s="233"/>
      <c r="FD116" s="233"/>
      <c r="FE116" s="233"/>
      <c r="FF116" s="233"/>
      <c r="FG116" s="233"/>
      <c r="FH116" s="233"/>
      <c r="FI116" s="233"/>
      <c r="FJ116" s="233"/>
      <c r="FK116" s="233"/>
      <c r="FL116" s="233"/>
      <c r="FM116" s="233"/>
      <c r="FN116" s="233"/>
      <c r="FO116" s="233"/>
      <c r="FP116" s="233"/>
      <c r="FQ116" s="233"/>
      <c r="FR116" s="233"/>
      <c r="FS116" s="233"/>
      <c r="FT116" s="233"/>
      <c r="FU116" s="233"/>
      <c r="FV116" s="233"/>
      <c r="FW116" s="233"/>
      <c r="FX116" s="233"/>
      <c r="FY116" s="233"/>
      <c r="FZ116" s="233"/>
      <c r="GA116" s="233"/>
      <c r="GB116" s="233"/>
      <c r="GC116" s="233"/>
      <c r="GD116" s="233"/>
      <c r="GE116" s="233"/>
      <c r="GF116" s="233"/>
      <c r="GG116" s="233"/>
      <c r="GH116" s="233"/>
      <c r="GI116" s="233"/>
      <c r="GJ116" s="233"/>
      <c r="GK116" s="233"/>
      <c r="GL116" s="233"/>
      <c r="GM116" s="233"/>
      <c r="GN116" s="233"/>
      <c r="GO116" s="233"/>
      <c r="GP116" s="233"/>
      <c r="GQ116" s="233"/>
      <c r="GR116" s="233"/>
      <c r="GS116" s="233"/>
      <c r="GT116" s="233"/>
      <c r="GU116" s="233"/>
      <c r="GV116" s="233"/>
      <c r="GW116" s="233"/>
      <c r="GX116" s="233"/>
      <c r="GY116" s="233"/>
      <c r="GZ116" s="233"/>
      <c r="HA116" s="233"/>
      <c r="HB116" s="233"/>
      <c r="HC116" s="233"/>
      <c r="HD116" s="233"/>
      <c r="HE116" s="233"/>
      <c r="HF116" s="233"/>
      <c r="HG116" s="233"/>
      <c r="HH116" s="233"/>
      <c r="HI116" s="233"/>
      <c r="HJ116" s="233"/>
      <c r="HK116" s="233"/>
      <c r="HL116" s="233"/>
      <c r="HM116" s="233"/>
      <c r="HN116" s="233"/>
      <c r="HO116" s="233"/>
      <c r="HP116" s="233"/>
      <c r="HQ116" s="233"/>
      <c r="HR116" s="233"/>
      <c r="HS116" s="233"/>
      <c r="HT116" s="233"/>
      <c r="HU116" s="233"/>
      <c r="HV116" s="233"/>
      <c r="HW116" s="233"/>
      <c r="HX116" s="233"/>
      <c r="HY116" s="233"/>
      <c r="HZ116" s="233"/>
      <c r="IA116" s="233"/>
      <c r="IB116" s="233"/>
      <c r="IC116" s="233"/>
      <c r="ID116" s="233"/>
      <c r="IE116" s="233"/>
      <c r="IF116" s="233"/>
      <c r="IG116" s="233"/>
      <c r="IH116" s="233"/>
      <c r="II116" s="233"/>
      <c r="IJ116" s="233"/>
      <c r="IK116" s="233"/>
      <c r="IL116" s="233"/>
      <c r="IM116" s="233"/>
      <c r="IN116" s="233"/>
      <c r="IO116" s="233"/>
      <c r="IP116" s="233"/>
      <c r="IQ116" s="233"/>
      <c r="IR116" s="233"/>
      <c r="IS116" s="233"/>
      <c r="IT116" s="233"/>
      <c r="IU116" s="233"/>
      <c r="IV116" s="233"/>
      <c r="IW116" s="233"/>
    </row>
    <row r="117" spans="1:257" s="85" customFormat="1" ht="20.100000000000001" customHeight="1">
      <c r="A117" s="232"/>
      <c r="B117" s="309"/>
      <c r="C117" s="398"/>
      <c r="D117" s="307"/>
      <c r="E117" s="307"/>
      <c r="F117" s="306"/>
      <c r="G117" s="306"/>
      <c r="H117" s="502" t="s">
        <v>884</v>
      </c>
      <c r="I117" s="334" t="s">
        <v>302</v>
      </c>
      <c r="J117" s="407"/>
      <c r="K117" s="532"/>
      <c r="L117" s="233"/>
      <c r="M117" s="233"/>
      <c r="N117" s="233"/>
      <c r="O117" s="233"/>
      <c r="P117" s="233"/>
      <c r="Q117" s="233"/>
      <c r="R117" s="233"/>
      <c r="S117" s="233"/>
      <c r="T117" s="233"/>
      <c r="U117" s="233"/>
      <c r="V117" s="233"/>
      <c r="W117" s="233"/>
      <c r="X117" s="233"/>
      <c r="Y117" s="233"/>
      <c r="Z117" s="233"/>
      <c r="AA117" s="233"/>
      <c r="AB117" s="233"/>
      <c r="AC117" s="233"/>
      <c r="AD117" s="233"/>
      <c r="AE117" s="233"/>
      <c r="AF117" s="233"/>
      <c r="AG117" s="233"/>
      <c r="AH117" s="233"/>
      <c r="AI117" s="233"/>
      <c r="AJ117" s="233"/>
      <c r="AK117" s="233"/>
      <c r="AL117" s="233"/>
      <c r="AM117" s="233"/>
      <c r="AN117" s="233"/>
      <c r="AO117" s="233"/>
      <c r="AP117" s="233"/>
      <c r="AQ117" s="233"/>
      <c r="AR117" s="233"/>
      <c r="AS117" s="233"/>
      <c r="AT117" s="233"/>
      <c r="AU117" s="233"/>
      <c r="AV117" s="233"/>
      <c r="AW117" s="233"/>
      <c r="AX117" s="233"/>
      <c r="AY117" s="233"/>
      <c r="AZ117" s="233"/>
      <c r="BA117" s="233"/>
      <c r="BB117" s="233"/>
      <c r="BC117" s="233"/>
      <c r="BD117" s="233"/>
      <c r="BE117" s="233"/>
      <c r="BF117" s="233"/>
      <c r="BG117" s="233"/>
      <c r="BH117" s="233"/>
      <c r="BI117" s="233"/>
      <c r="BJ117" s="233"/>
      <c r="BK117" s="233"/>
      <c r="BL117" s="233"/>
      <c r="BM117" s="233"/>
      <c r="BN117" s="233"/>
      <c r="BO117" s="233"/>
      <c r="BP117" s="233"/>
      <c r="BQ117" s="233"/>
      <c r="BR117" s="233"/>
      <c r="BS117" s="233"/>
      <c r="BT117" s="233"/>
      <c r="BU117" s="233"/>
      <c r="BV117" s="233"/>
      <c r="BW117" s="233"/>
      <c r="BX117" s="233"/>
      <c r="BY117" s="233"/>
      <c r="BZ117" s="233"/>
      <c r="CA117" s="233"/>
      <c r="CB117" s="233"/>
      <c r="CC117" s="233"/>
      <c r="CD117" s="233"/>
      <c r="CE117" s="233"/>
      <c r="CF117" s="233"/>
      <c r="CG117" s="233"/>
      <c r="CH117" s="233"/>
      <c r="CI117" s="233"/>
      <c r="CJ117" s="233"/>
      <c r="CK117" s="233"/>
      <c r="CL117" s="233"/>
      <c r="CM117" s="233"/>
      <c r="CN117" s="233"/>
      <c r="CO117" s="233"/>
      <c r="CP117" s="233"/>
      <c r="CQ117" s="233"/>
      <c r="CR117" s="233"/>
      <c r="CS117" s="233"/>
      <c r="CT117" s="233"/>
      <c r="CU117" s="233"/>
      <c r="CV117" s="233"/>
      <c r="CW117" s="233"/>
      <c r="CX117" s="233"/>
      <c r="CY117" s="233"/>
      <c r="CZ117" s="233"/>
      <c r="DA117" s="233"/>
      <c r="DB117" s="233"/>
      <c r="DC117" s="233"/>
      <c r="DD117" s="233"/>
      <c r="DE117" s="233"/>
      <c r="DF117" s="233"/>
      <c r="DG117" s="233"/>
      <c r="DH117" s="233"/>
      <c r="DI117" s="233"/>
      <c r="DJ117" s="233"/>
      <c r="DK117" s="233"/>
      <c r="DL117" s="233"/>
      <c r="DM117" s="233"/>
      <c r="DN117" s="233"/>
      <c r="DO117" s="233"/>
      <c r="DP117" s="233"/>
      <c r="DQ117" s="233"/>
      <c r="DR117" s="233"/>
      <c r="DS117" s="233"/>
      <c r="DT117" s="233"/>
      <c r="DU117" s="233"/>
      <c r="DV117" s="233"/>
      <c r="DW117" s="233"/>
      <c r="DX117" s="233"/>
      <c r="DY117" s="233"/>
      <c r="DZ117" s="233"/>
      <c r="EA117" s="233"/>
      <c r="EB117" s="233"/>
      <c r="EC117" s="233"/>
      <c r="ED117" s="233"/>
      <c r="EE117" s="233"/>
      <c r="EF117" s="233"/>
      <c r="EG117" s="233"/>
      <c r="EH117" s="233"/>
      <c r="EI117" s="233"/>
      <c r="EJ117" s="233"/>
      <c r="EK117" s="233"/>
      <c r="EL117" s="233"/>
      <c r="EM117" s="233"/>
      <c r="EN117" s="233"/>
      <c r="EO117" s="233"/>
      <c r="EP117" s="233"/>
      <c r="EQ117" s="233"/>
      <c r="ER117" s="233"/>
      <c r="ES117" s="233"/>
      <c r="ET117" s="233"/>
      <c r="EU117" s="233"/>
      <c r="EV117" s="233"/>
      <c r="EW117" s="233"/>
      <c r="EX117" s="233"/>
      <c r="EY117" s="233"/>
      <c r="EZ117" s="233"/>
      <c r="FA117" s="233"/>
      <c r="FB117" s="233"/>
      <c r="FC117" s="233"/>
      <c r="FD117" s="233"/>
      <c r="FE117" s="233"/>
      <c r="FF117" s="233"/>
      <c r="FG117" s="233"/>
      <c r="FH117" s="233"/>
      <c r="FI117" s="233"/>
      <c r="FJ117" s="233"/>
      <c r="FK117" s="233"/>
      <c r="FL117" s="233"/>
      <c r="FM117" s="233"/>
      <c r="FN117" s="233"/>
      <c r="FO117" s="233"/>
      <c r="FP117" s="233"/>
      <c r="FQ117" s="233"/>
      <c r="FR117" s="233"/>
      <c r="FS117" s="233"/>
      <c r="FT117" s="233"/>
      <c r="FU117" s="233"/>
      <c r="FV117" s="233"/>
      <c r="FW117" s="233"/>
      <c r="FX117" s="233"/>
      <c r="FY117" s="233"/>
      <c r="FZ117" s="233"/>
      <c r="GA117" s="233"/>
      <c r="GB117" s="233"/>
      <c r="GC117" s="233"/>
      <c r="GD117" s="233"/>
      <c r="GE117" s="233"/>
      <c r="GF117" s="233"/>
      <c r="GG117" s="233"/>
      <c r="GH117" s="233"/>
      <c r="GI117" s="233"/>
      <c r="GJ117" s="233"/>
      <c r="GK117" s="233"/>
      <c r="GL117" s="233"/>
      <c r="GM117" s="233"/>
      <c r="GN117" s="233"/>
      <c r="GO117" s="233"/>
      <c r="GP117" s="233"/>
      <c r="GQ117" s="233"/>
      <c r="GR117" s="233"/>
      <c r="GS117" s="233"/>
      <c r="GT117" s="233"/>
      <c r="GU117" s="233"/>
      <c r="GV117" s="233"/>
      <c r="GW117" s="233"/>
      <c r="GX117" s="233"/>
      <c r="GY117" s="233"/>
      <c r="GZ117" s="233"/>
      <c r="HA117" s="233"/>
      <c r="HB117" s="233"/>
      <c r="HC117" s="233"/>
      <c r="HD117" s="233"/>
      <c r="HE117" s="233"/>
      <c r="HF117" s="233"/>
      <c r="HG117" s="233"/>
      <c r="HH117" s="233"/>
      <c r="HI117" s="233"/>
      <c r="HJ117" s="233"/>
      <c r="HK117" s="233"/>
      <c r="HL117" s="233"/>
      <c r="HM117" s="233"/>
      <c r="HN117" s="233"/>
      <c r="HO117" s="233"/>
      <c r="HP117" s="233"/>
      <c r="HQ117" s="233"/>
      <c r="HR117" s="233"/>
      <c r="HS117" s="233"/>
      <c r="HT117" s="233"/>
      <c r="HU117" s="233"/>
      <c r="HV117" s="233"/>
      <c r="HW117" s="233"/>
      <c r="HX117" s="233"/>
      <c r="HY117" s="233"/>
      <c r="HZ117" s="233"/>
      <c r="IA117" s="233"/>
      <c r="IB117" s="233"/>
      <c r="IC117" s="233"/>
      <c r="ID117" s="233"/>
      <c r="IE117" s="233"/>
      <c r="IF117" s="233"/>
      <c r="IG117" s="233"/>
      <c r="IH117" s="233"/>
      <c r="II117" s="233"/>
      <c r="IJ117" s="233"/>
      <c r="IK117" s="233"/>
      <c r="IL117" s="233"/>
      <c r="IM117" s="233"/>
      <c r="IN117" s="233"/>
      <c r="IO117" s="233"/>
      <c r="IP117" s="233"/>
      <c r="IQ117" s="233"/>
      <c r="IR117" s="233"/>
      <c r="IS117" s="233"/>
      <c r="IT117" s="233"/>
      <c r="IU117" s="233"/>
      <c r="IV117" s="233"/>
      <c r="IW117" s="233"/>
    </row>
    <row r="118" spans="1:257" s="534" customFormat="1" ht="20.100000000000001" customHeight="1">
      <c r="A118" s="232"/>
      <c r="B118" s="309"/>
      <c r="C118" s="398"/>
      <c r="D118" s="307"/>
      <c r="E118" s="307"/>
      <c r="F118" s="306"/>
      <c r="G118" s="306"/>
      <c r="H118" s="502" t="s">
        <v>884</v>
      </c>
      <c r="I118" s="235" t="s">
        <v>7</v>
      </c>
      <c r="J118" s="407"/>
      <c r="K118" s="532"/>
      <c r="L118" s="233"/>
      <c r="M118" s="233"/>
      <c r="N118" s="233"/>
      <c r="O118" s="233"/>
      <c r="P118" s="233"/>
      <c r="Q118" s="233"/>
      <c r="R118" s="233"/>
      <c r="S118" s="233"/>
      <c r="T118" s="233"/>
      <c r="U118" s="233"/>
      <c r="V118" s="233"/>
      <c r="W118" s="233"/>
      <c r="X118" s="233"/>
      <c r="Y118" s="233"/>
      <c r="Z118" s="233"/>
      <c r="AA118" s="233"/>
      <c r="AB118" s="233"/>
      <c r="AC118" s="233"/>
      <c r="AD118" s="233"/>
      <c r="AE118" s="233"/>
      <c r="AF118" s="233"/>
      <c r="AG118" s="233"/>
      <c r="AH118" s="233"/>
      <c r="AI118" s="233"/>
      <c r="AJ118" s="233"/>
      <c r="AK118" s="233"/>
      <c r="AL118" s="233"/>
      <c r="AM118" s="233"/>
      <c r="AN118" s="233"/>
      <c r="AO118" s="233"/>
      <c r="AP118" s="233"/>
      <c r="AQ118" s="233"/>
      <c r="AR118" s="233"/>
      <c r="AS118" s="233"/>
      <c r="AT118" s="233"/>
      <c r="AU118" s="233"/>
      <c r="AV118" s="233"/>
      <c r="AW118" s="233"/>
      <c r="AX118" s="233"/>
      <c r="AY118" s="233"/>
      <c r="AZ118" s="233"/>
      <c r="BA118" s="233"/>
      <c r="BB118" s="233"/>
      <c r="BC118" s="233"/>
      <c r="BD118" s="233"/>
      <c r="BE118" s="233"/>
      <c r="BF118" s="233"/>
      <c r="BG118" s="233"/>
      <c r="BH118" s="233"/>
      <c r="BI118" s="233"/>
      <c r="BJ118" s="233"/>
      <c r="BK118" s="233"/>
      <c r="BL118" s="233"/>
      <c r="BM118" s="233"/>
      <c r="BN118" s="233"/>
      <c r="BO118" s="233"/>
      <c r="BP118" s="233"/>
      <c r="BQ118" s="233"/>
      <c r="BR118" s="233"/>
      <c r="BS118" s="233"/>
      <c r="BT118" s="233"/>
      <c r="BU118" s="233"/>
      <c r="BV118" s="233"/>
      <c r="BW118" s="233"/>
      <c r="BX118" s="233"/>
      <c r="BY118" s="233"/>
      <c r="BZ118" s="233"/>
      <c r="CA118" s="233"/>
      <c r="CB118" s="233"/>
      <c r="CC118" s="233"/>
      <c r="CD118" s="233"/>
      <c r="CE118" s="233"/>
      <c r="CF118" s="233"/>
      <c r="CG118" s="233"/>
      <c r="CH118" s="233"/>
      <c r="CI118" s="233"/>
      <c r="CJ118" s="233"/>
      <c r="CK118" s="233"/>
      <c r="CL118" s="233"/>
      <c r="CM118" s="233"/>
      <c r="CN118" s="233"/>
      <c r="CO118" s="233"/>
      <c r="CP118" s="233"/>
      <c r="CQ118" s="233"/>
      <c r="CR118" s="233"/>
      <c r="CS118" s="233"/>
      <c r="CT118" s="233"/>
      <c r="CU118" s="233"/>
      <c r="CV118" s="233"/>
      <c r="CW118" s="233"/>
      <c r="CX118" s="233"/>
      <c r="CY118" s="233"/>
      <c r="CZ118" s="233"/>
      <c r="DA118" s="233"/>
      <c r="DB118" s="233"/>
      <c r="DC118" s="233"/>
      <c r="DD118" s="233"/>
      <c r="DE118" s="233"/>
      <c r="DF118" s="233"/>
      <c r="DG118" s="233"/>
      <c r="DH118" s="233"/>
      <c r="DI118" s="233"/>
      <c r="DJ118" s="233"/>
      <c r="DK118" s="233"/>
      <c r="DL118" s="233"/>
      <c r="DM118" s="233"/>
      <c r="DN118" s="233"/>
      <c r="DO118" s="233"/>
      <c r="DP118" s="233"/>
      <c r="DQ118" s="233"/>
      <c r="DR118" s="233"/>
      <c r="DS118" s="233"/>
      <c r="DT118" s="233"/>
      <c r="DU118" s="233"/>
      <c r="DV118" s="233"/>
      <c r="DW118" s="233"/>
      <c r="DX118" s="233"/>
      <c r="DY118" s="233"/>
      <c r="DZ118" s="233"/>
      <c r="EA118" s="233"/>
      <c r="EB118" s="233"/>
      <c r="EC118" s="233"/>
      <c r="ED118" s="233"/>
      <c r="EE118" s="233"/>
      <c r="EF118" s="233"/>
      <c r="EG118" s="233"/>
      <c r="EH118" s="233"/>
      <c r="EI118" s="233"/>
      <c r="EJ118" s="233"/>
      <c r="EK118" s="233"/>
      <c r="EL118" s="233"/>
      <c r="EM118" s="233"/>
      <c r="EN118" s="233"/>
      <c r="EO118" s="233"/>
      <c r="EP118" s="233"/>
      <c r="EQ118" s="233"/>
      <c r="ER118" s="233"/>
      <c r="ES118" s="233"/>
      <c r="ET118" s="233"/>
      <c r="EU118" s="233"/>
      <c r="EV118" s="233"/>
      <c r="EW118" s="233"/>
      <c r="EX118" s="233"/>
      <c r="EY118" s="233"/>
      <c r="EZ118" s="233"/>
      <c r="FA118" s="233"/>
      <c r="FB118" s="233"/>
      <c r="FC118" s="233"/>
      <c r="FD118" s="233"/>
      <c r="FE118" s="233"/>
      <c r="FF118" s="233"/>
      <c r="FG118" s="233"/>
      <c r="FH118" s="233"/>
      <c r="FI118" s="233"/>
      <c r="FJ118" s="233"/>
      <c r="FK118" s="233"/>
      <c r="FL118" s="233"/>
      <c r="FM118" s="233"/>
      <c r="FN118" s="233"/>
      <c r="FO118" s="233"/>
      <c r="FP118" s="233"/>
      <c r="FQ118" s="233"/>
      <c r="FR118" s="233"/>
      <c r="FS118" s="233"/>
      <c r="FT118" s="233"/>
      <c r="FU118" s="233"/>
      <c r="FV118" s="233"/>
      <c r="FW118" s="233"/>
      <c r="FX118" s="233"/>
      <c r="FY118" s="233"/>
      <c r="FZ118" s="233"/>
      <c r="GA118" s="233"/>
      <c r="GB118" s="233"/>
      <c r="GC118" s="233"/>
      <c r="GD118" s="233"/>
      <c r="GE118" s="233"/>
      <c r="GF118" s="233"/>
      <c r="GG118" s="233"/>
      <c r="GH118" s="233"/>
      <c r="GI118" s="233"/>
      <c r="GJ118" s="233"/>
      <c r="GK118" s="233"/>
      <c r="GL118" s="233"/>
      <c r="GM118" s="233"/>
      <c r="GN118" s="233"/>
      <c r="GO118" s="233"/>
      <c r="GP118" s="233"/>
      <c r="GQ118" s="233"/>
      <c r="GR118" s="233"/>
      <c r="GS118" s="233"/>
      <c r="GT118" s="233"/>
      <c r="GU118" s="233"/>
      <c r="GV118" s="233"/>
      <c r="GW118" s="233"/>
      <c r="GX118" s="233"/>
      <c r="GY118" s="233"/>
      <c r="GZ118" s="233"/>
      <c r="HA118" s="233"/>
      <c r="HB118" s="233"/>
      <c r="HC118" s="233"/>
      <c r="HD118" s="233"/>
      <c r="HE118" s="233"/>
      <c r="HF118" s="233"/>
      <c r="HG118" s="233"/>
      <c r="HH118" s="233"/>
      <c r="HI118" s="233"/>
      <c r="HJ118" s="233"/>
      <c r="HK118" s="233"/>
      <c r="HL118" s="233"/>
      <c r="HM118" s="233"/>
      <c r="HN118" s="233"/>
      <c r="HO118" s="233"/>
      <c r="HP118" s="233"/>
      <c r="HQ118" s="233"/>
      <c r="HR118" s="233"/>
      <c r="HS118" s="233"/>
      <c r="HT118" s="233"/>
      <c r="HU118" s="233"/>
      <c r="HV118" s="233"/>
      <c r="HW118" s="233"/>
      <c r="HX118" s="233"/>
      <c r="HY118" s="233"/>
      <c r="HZ118" s="233"/>
      <c r="IA118" s="233"/>
      <c r="IB118" s="233"/>
      <c r="IC118" s="233"/>
      <c r="ID118" s="233"/>
      <c r="IE118" s="233"/>
      <c r="IF118" s="233"/>
      <c r="IG118" s="233"/>
      <c r="IH118" s="233"/>
      <c r="II118" s="233"/>
      <c r="IJ118" s="233"/>
      <c r="IK118" s="233"/>
      <c r="IL118" s="233"/>
      <c r="IM118" s="233"/>
      <c r="IN118" s="233"/>
      <c r="IO118" s="233"/>
      <c r="IP118" s="233"/>
      <c r="IQ118" s="233"/>
      <c r="IR118" s="233"/>
      <c r="IS118" s="233"/>
      <c r="IT118" s="233"/>
      <c r="IU118" s="233"/>
      <c r="IV118" s="233"/>
      <c r="IW118" s="233"/>
    </row>
    <row r="119" spans="1:257" s="534" customFormat="1" ht="20.100000000000001" customHeight="1">
      <c r="A119" s="232"/>
      <c r="B119" s="309"/>
      <c r="C119" s="398"/>
      <c r="D119" s="307"/>
      <c r="E119" s="307"/>
      <c r="F119" s="306"/>
      <c r="G119" s="306"/>
      <c r="H119" s="502" t="s">
        <v>884</v>
      </c>
      <c r="I119" s="235" t="s">
        <v>7</v>
      </c>
      <c r="J119" s="407"/>
      <c r="K119" s="532"/>
      <c r="L119" s="233"/>
      <c r="M119" s="233"/>
      <c r="N119" s="233"/>
      <c r="O119" s="233"/>
      <c r="P119" s="233"/>
      <c r="Q119" s="233"/>
      <c r="R119" s="233"/>
      <c r="S119" s="233"/>
      <c r="T119" s="233"/>
      <c r="U119" s="233"/>
      <c r="V119" s="233"/>
      <c r="W119" s="233"/>
      <c r="X119" s="233"/>
      <c r="Y119" s="233"/>
      <c r="Z119" s="233"/>
      <c r="AA119" s="233"/>
      <c r="AB119" s="233"/>
      <c r="AC119" s="233"/>
      <c r="AD119" s="233"/>
      <c r="AE119" s="233"/>
      <c r="AF119" s="233"/>
      <c r="AG119" s="233"/>
      <c r="AH119" s="233"/>
      <c r="AI119" s="233"/>
      <c r="AJ119" s="233"/>
      <c r="AK119" s="233"/>
      <c r="AL119" s="233"/>
      <c r="AM119" s="233"/>
      <c r="AN119" s="233"/>
      <c r="AO119" s="233"/>
      <c r="AP119" s="233"/>
      <c r="AQ119" s="233"/>
      <c r="AR119" s="233"/>
      <c r="AS119" s="233"/>
      <c r="AT119" s="233"/>
      <c r="AU119" s="233"/>
      <c r="AV119" s="233"/>
      <c r="AW119" s="233"/>
      <c r="AX119" s="233"/>
      <c r="AY119" s="233"/>
      <c r="AZ119" s="233"/>
      <c r="BA119" s="233"/>
      <c r="BB119" s="233"/>
      <c r="BC119" s="233"/>
      <c r="BD119" s="233"/>
      <c r="BE119" s="233"/>
      <c r="BF119" s="233"/>
      <c r="BG119" s="233"/>
      <c r="BH119" s="233"/>
      <c r="BI119" s="233"/>
      <c r="BJ119" s="233"/>
      <c r="BK119" s="233"/>
      <c r="BL119" s="233"/>
      <c r="BM119" s="233"/>
      <c r="BN119" s="233"/>
      <c r="BO119" s="233"/>
      <c r="BP119" s="233"/>
      <c r="BQ119" s="233"/>
      <c r="BR119" s="233"/>
      <c r="BS119" s="233"/>
      <c r="BT119" s="233"/>
      <c r="BU119" s="233"/>
      <c r="BV119" s="233"/>
      <c r="BW119" s="233"/>
      <c r="BX119" s="233"/>
      <c r="BY119" s="233"/>
      <c r="BZ119" s="233"/>
      <c r="CA119" s="233"/>
      <c r="CB119" s="233"/>
      <c r="CC119" s="233"/>
      <c r="CD119" s="233"/>
      <c r="CE119" s="233"/>
      <c r="CF119" s="233"/>
      <c r="CG119" s="233"/>
      <c r="CH119" s="233"/>
      <c r="CI119" s="233"/>
      <c r="CJ119" s="233"/>
      <c r="CK119" s="233"/>
      <c r="CL119" s="233"/>
      <c r="CM119" s="233"/>
      <c r="CN119" s="233"/>
      <c r="CO119" s="233"/>
      <c r="CP119" s="233"/>
      <c r="CQ119" s="233"/>
      <c r="CR119" s="233"/>
      <c r="CS119" s="233"/>
      <c r="CT119" s="233"/>
      <c r="CU119" s="233"/>
      <c r="CV119" s="233"/>
      <c r="CW119" s="233"/>
      <c r="CX119" s="233"/>
      <c r="CY119" s="233"/>
      <c r="CZ119" s="233"/>
      <c r="DA119" s="233"/>
      <c r="DB119" s="233"/>
      <c r="DC119" s="233"/>
      <c r="DD119" s="233"/>
      <c r="DE119" s="233"/>
      <c r="DF119" s="233"/>
      <c r="DG119" s="233"/>
      <c r="DH119" s="233"/>
      <c r="DI119" s="233"/>
      <c r="DJ119" s="233"/>
      <c r="DK119" s="233"/>
      <c r="DL119" s="233"/>
      <c r="DM119" s="233"/>
      <c r="DN119" s="233"/>
      <c r="DO119" s="233"/>
      <c r="DP119" s="233"/>
      <c r="DQ119" s="233"/>
      <c r="DR119" s="233"/>
      <c r="DS119" s="233"/>
      <c r="DT119" s="233"/>
      <c r="DU119" s="233"/>
      <c r="DV119" s="233"/>
      <c r="DW119" s="233"/>
      <c r="DX119" s="233"/>
      <c r="DY119" s="233"/>
      <c r="DZ119" s="233"/>
      <c r="EA119" s="233"/>
      <c r="EB119" s="233"/>
      <c r="EC119" s="233"/>
      <c r="ED119" s="233"/>
      <c r="EE119" s="233"/>
      <c r="EF119" s="233"/>
      <c r="EG119" s="233"/>
      <c r="EH119" s="233"/>
      <c r="EI119" s="233"/>
      <c r="EJ119" s="233"/>
      <c r="EK119" s="233"/>
      <c r="EL119" s="233"/>
      <c r="EM119" s="233"/>
      <c r="EN119" s="233"/>
      <c r="EO119" s="233"/>
      <c r="EP119" s="233"/>
      <c r="EQ119" s="233"/>
      <c r="ER119" s="233"/>
      <c r="ES119" s="233"/>
      <c r="ET119" s="233"/>
      <c r="EU119" s="233"/>
      <c r="EV119" s="233"/>
      <c r="EW119" s="233"/>
      <c r="EX119" s="233"/>
      <c r="EY119" s="233"/>
      <c r="EZ119" s="233"/>
      <c r="FA119" s="233"/>
      <c r="FB119" s="233"/>
      <c r="FC119" s="233"/>
      <c r="FD119" s="233"/>
      <c r="FE119" s="233"/>
      <c r="FF119" s="233"/>
      <c r="FG119" s="233"/>
      <c r="FH119" s="233"/>
      <c r="FI119" s="233"/>
      <c r="FJ119" s="233"/>
      <c r="FK119" s="233"/>
      <c r="FL119" s="233"/>
      <c r="FM119" s="233"/>
      <c r="FN119" s="233"/>
      <c r="FO119" s="233"/>
      <c r="FP119" s="233"/>
      <c r="FQ119" s="233"/>
      <c r="FR119" s="233"/>
      <c r="FS119" s="233"/>
      <c r="FT119" s="233"/>
      <c r="FU119" s="233"/>
      <c r="FV119" s="233"/>
      <c r="FW119" s="233"/>
      <c r="FX119" s="233"/>
      <c r="FY119" s="233"/>
      <c r="FZ119" s="233"/>
      <c r="GA119" s="233"/>
      <c r="GB119" s="233"/>
      <c r="GC119" s="233"/>
      <c r="GD119" s="233"/>
      <c r="GE119" s="233"/>
      <c r="GF119" s="233"/>
      <c r="GG119" s="233"/>
      <c r="GH119" s="233"/>
      <c r="GI119" s="233"/>
      <c r="GJ119" s="233"/>
      <c r="GK119" s="233"/>
      <c r="GL119" s="233"/>
      <c r="GM119" s="233"/>
      <c r="GN119" s="233"/>
      <c r="GO119" s="233"/>
      <c r="GP119" s="233"/>
      <c r="GQ119" s="233"/>
      <c r="GR119" s="233"/>
      <c r="GS119" s="233"/>
      <c r="GT119" s="233"/>
      <c r="GU119" s="233"/>
      <c r="GV119" s="233"/>
      <c r="GW119" s="233"/>
      <c r="GX119" s="233"/>
      <c r="GY119" s="233"/>
      <c r="GZ119" s="233"/>
      <c r="HA119" s="233"/>
      <c r="HB119" s="233"/>
      <c r="HC119" s="233"/>
      <c r="HD119" s="233"/>
      <c r="HE119" s="233"/>
      <c r="HF119" s="233"/>
      <c r="HG119" s="233"/>
      <c r="HH119" s="233"/>
      <c r="HI119" s="233"/>
      <c r="HJ119" s="233"/>
      <c r="HK119" s="233"/>
      <c r="HL119" s="233"/>
      <c r="HM119" s="233"/>
      <c r="HN119" s="233"/>
      <c r="HO119" s="233"/>
      <c r="HP119" s="233"/>
      <c r="HQ119" s="233"/>
      <c r="HR119" s="233"/>
      <c r="HS119" s="233"/>
      <c r="HT119" s="233"/>
      <c r="HU119" s="233"/>
      <c r="HV119" s="233"/>
      <c r="HW119" s="233"/>
      <c r="HX119" s="233"/>
      <c r="HY119" s="233"/>
      <c r="HZ119" s="233"/>
      <c r="IA119" s="233"/>
      <c r="IB119" s="233"/>
      <c r="IC119" s="233"/>
      <c r="ID119" s="233"/>
      <c r="IE119" s="233"/>
      <c r="IF119" s="233"/>
      <c r="IG119" s="233"/>
      <c r="IH119" s="233"/>
      <c r="II119" s="233"/>
      <c r="IJ119" s="233"/>
      <c r="IK119" s="233"/>
      <c r="IL119" s="233"/>
      <c r="IM119" s="233"/>
      <c r="IN119" s="233"/>
      <c r="IO119" s="233"/>
      <c r="IP119" s="233"/>
      <c r="IQ119" s="233"/>
      <c r="IR119" s="233"/>
      <c r="IS119" s="233"/>
      <c r="IT119" s="233"/>
      <c r="IU119" s="233"/>
      <c r="IV119" s="233"/>
      <c r="IW119" s="233"/>
    </row>
    <row r="120" spans="1:257" s="534" customFormat="1">
      <c r="A120" s="232"/>
      <c r="B120" s="309"/>
      <c r="C120" s="398"/>
      <c r="D120" s="307"/>
      <c r="E120" s="307"/>
      <c r="F120" s="306"/>
      <c r="G120" s="306"/>
      <c r="H120" s="502" t="s">
        <v>884</v>
      </c>
      <c r="I120" s="235" t="s">
        <v>7</v>
      </c>
      <c r="J120" s="407"/>
      <c r="K120" s="532"/>
      <c r="L120" s="233"/>
      <c r="M120" s="233"/>
      <c r="N120" s="233"/>
      <c r="O120" s="233"/>
      <c r="P120" s="233"/>
      <c r="Q120" s="233"/>
      <c r="R120" s="233"/>
      <c r="S120" s="233"/>
      <c r="T120" s="233"/>
      <c r="U120" s="233"/>
      <c r="V120" s="233"/>
      <c r="W120" s="233"/>
      <c r="X120" s="233"/>
      <c r="Y120" s="233"/>
      <c r="Z120" s="233"/>
      <c r="AA120" s="233"/>
      <c r="AB120" s="233"/>
      <c r="AC120" s="233"/>
      <c r="AD120" s="233"/>
      <c r="AE120" s="233"/>
      <c r="AF120" s="233"/>
      <c r="AG120" s="233"/>
      <c r="AH120" s="233"/>
      <c r="AI120" s="233"/>
      <c r="AJ120" s="233"/>
      <c r="AK120" s="233"/>
      <c r="AL120" s="233"/>
      <c r="AM120" s="233"/>
      <c r="AN120" s="233"/>
      <c r="AO120" s="233"/>
      <c r="AP120" s="233"/>
      <c r="AQ120" s="233"/>
      <c r="AR120" s="233"/>
      <c r="AS120" s="233"/>
      <c r="AT120" s="233"/>
      <c r="AU120" s="233"/>
      <c r="AV120" s="233"/>
      <c r="AW120" s="233"/>
      <c r="AX120" s="233"/>
      <c r="AY120" s="233"/>
      <c r="AZ120" s="233"/>
      <c r="BA120" s="233"/>
      <c r="BB120" s="233"/>
      <c r="BC120" s="233"/>
      <c r="BD120" s="233"/>
      <c r="BE120" s="233"/>
      <c r="BF120" s="233"/>
      <c r="BG120" s="233"/>
      <c r="BH120" s="233"/>
      <c r="BI120" s="233"/>
      <c r="BJ120" s="233"/>
      <c r="BK120" s="233"/>
      <c r="BL120" s="233"/>
      <c r="BM120" s="233"/>
      <c r="BN120" s="233"/>
      <c r="BO120" s="233"/>
      <c r="BP120" s="233"/>
      <c r="BQ120" s="233"/>
      <c r="BR120" s="233"/>
      <c r="BS120" s="233"/>
      <c r="BT120" s="233"/>
      <c r="BU120" s="233"/>
      <c r="BV120" s="233"/>
      <c r="BW120" s="233"/>
      <c r="BX120" s="233"/>
      <c r="BY120" s="233"/>
      <c r="BZ120" s="233"/>
      <c r="CA120" s="233"/>
      <c r="CB120" s="233"/>
      <c r="CC120" s="233"/>
      <c r="CD120" s="233"/>
      <c r="CE120" s="233"/>
      <c r="CF120" s="233"/>
      <c r="CG120" s="233"/>
      <c r="CH120" s="233"/>
      <c r="CI120" s="233"/>
      <c r="CJ120" s="233"/>
      <c r="CK120" s="233"/>
      <c r="CL120" s="233"/>
      <c r="CM120" s="233"/>
      <c r="CN120" s="233"/>
      <c r="CO120" s="233"/>
      <c r="CP120" s="233"/>
      <c r="CQ120" s="233"/>
      <c r="CR120" s="233"/>
      <c r="CS120" s="233"/>
      <c r="CT120" s="233"/>
      <c r="CU120" s="233"/>
      <c r="CV120" s="233"/>
      <c r="CW120" s="233"/>
      <c r="CX120" s="233"/>
      <c r="CY120" s="233"/>
      <c r="CZ120" s="233"/>
      <c r="DA120" s="233"/>
      <c r="DB120" s="233"/>
      <c r="DC120" s="233"/>
      <c r="DD120" s="233"/>
      <c r="DE120" s="233"/>
      <c r="DF120" s="233"/>
      <c r="DG120" s="233"/>
      <c r="DH120" s="233"/>
      <c r="DI120" s="233"/>
      <c r="DJ120" s="233"/>
      <c r="DK120" s="233"/>
      <c r="DL120" s="233"/>
      <c r="DM120" s="233"/>
      <c r="DN120" s="233"/>
      <c r="DO120" s="233"/>
      <c r="DP120" s="233"/>
      <c r="DQ120" s="233"/>
      <c r="DR120" s="233"/>
      <c r="DS120" s="233"/>
      <c r="DT120" s="233"/>
      <c r="DU120" s="233"/>
      <c r="DV120" s="233"/>
      <c r="DW120" s="233"/>
      <c r="DX120" s="233"/>
      <c r="DY120" s="233"/>
      <c r="DZ120" s="233"/>
      <c r="EA120" s="233"/>
      <c r="EB120" s="233"/>
      <c r="EC120" s="233"/>
      <c r="ED120" s="233"/>
      <c r="EE120" s="233"/>
      <c r="EF120" s="233"/>
      <c r="EG120" s="233"/>
      <c r="EH120" s="233"/>
      <c r="EI120" s="233"/>
      <c r="EJ120" s="233"/>
      <c r="EK120" s="233"/>
      <c r="EL120" s="233"/>
      <c r="EM120" s="233"/>
      <c r="EN120" s="233"/>
      <c r="EO120" s="233"/>
      <c r="EP120" s="233"/>
      <c r="EQ120" s="233"/>
      <c r="ER120" s="233"/>
      <c r="ES120" s="233"/>
      <c r="ET120" s="233"/>
      <c r="EU120" s="233"/>
      <c r="EV120" s="233"/>
      <c r="EW120" s="233"/>
      <c r="EX120" s="233"/>
      <c r="EY120" s="233"/>
      <c r="EZ120" s="233"/>
      <c r="FA120" s="233"/>
      <c r="FB120" s="233"/>
      <c r="FC120" s="233"/>
      <c r="FD120" s="233"/>
      <c r="FE120" s="233"/>
      <c r="FF120" s="233"/>
      <c r="FG120" s="233"/>
      <c r="FH120" s="233"/>
      <c r="FI120" s="233"/>
      <c r="FJ120" s="233"/>
      <c r="FK120" s="233"/>
      <c r="FL120" s="233"/>
      <c r="FM120" s="233"/>
      <c r="FN120" s="233"/>
      <c r="FO120" s="233"/>
      <c r="FP120" s="233"/>
      <c r="FQ120" s="233"/>
      <c r="FR120" s="233"/>
      <c r="FS120" s="233"/>
      <c r="FT120" s="233"/>
      <c r="FU120" s="233"/>
      <c r="FV120" s="233"/>
      <c r="FW120" s="233"/>
      <c r="FX120" s="233"/>
      <c r="FY120" s="233"/>
      <c r="FZ120" s="233"/>
      <c r="GA120" s="233"/>
      <c r="GB120" s="233"/>
      <c r="GC120" s="233"/>
      <c r="GD120" s="233"/>
      <c r="GE120" s="233"/>
      <c r="GF120" s="233"/>
      <c r="GG120" s="233"/>
      <c r="GH120" s="233"/>
      <c r="GI120" s="233"/>
      <c r="GJ120" s="233"/>
      <c r="GK120" s="233"/>
      <c r="GL120" s="233"/>
      <c r="GM120" s="233"/>
      <c r="GN120" s="233"/>
      <c r="GO120" s="233"/>
      <c r="GP120" s="233"/>
      <c r="GQ120" s="233"/>
      <c r="GR120" s="233"/>
      <c r="GS120" s="233"/>
      <c r="GT120" s="233"/>
      <c r="GU120" s="233"/>
      <c r="GV120" s="233"/>
      <c r="GW120" s="233"/>
      <c r="GX120" s="233"/>
      <c r="GY120" s="233"/>
      <c r="GZ120" s="233"/>
      <c r="HA120" s="233"/>
      <c r="HB120" s="233"/>
      <c r="HC120" s="233"/>
      <c r="HD120" s="233"/>
      <c r="HE120" s="233"/>
      <c r="HF120" s="233"/>
      <c r="HG120" s="233"/>
      <c r="HH120" s="233"/>
      <c r="HI120" s="233"/>
      <c r="HJ120" s="233"/>
      <c r="HK120" s="233"/>
      <c r="HL120" s="233"/>
      <c r="HM120" s="233"/>
      <c r="HN120" s="233"/>
      <c r="HO120" s="233"/>
      <c r="HP120" s="233"/>
      <c r="HQ120" s="233"/>
      <c r="HR120" s="233"/>
      <c r="HS120" s="233"/>
      <c r="HT120" s="233"/>
      <c r="HU120" s="233"/>
      <c r="HV120" s="233"/>
      <c r="HW120" s="233"/>
      <c r="HX120" s="233"/>
      <c r="HY120" s="233"/>
      <c r="HZ120" s="233"/>
      <c r="IA120" s="233"/>
      <c r="IB120" s="233"/>
      <c r="IC120" s="233"/>
      <c r="ID120" s="233"/>
      <c r="IE120" s="233"/>
      <c r="IF120" s="233"/>
      <c r="IG120" s="233"/>
      <c r="IH120" s="233"/>
      <c r="II120" s="233"/>
      <c r="IJ120" s="233"/>
      <c r="IK120" s="233"/>
      <c r="IL120" s="233"/>
      <c r="IM120" s="233"/>
      <c r="IN120" s="233"/>
      <c r="IO120" s="233"/>
      <c r="IP120" s="233"/>
      <c r="IQ120" s="233"/>
      <c r="IR120" s="233"/>
      <c r="IS120" s="233"/>
      <c r="IT120" s="233"/>
      <c r="IU120" s="233"/>
      <c r="IV120" s="233"/>
      <c r="IW120" s="233"/>
    </row>
    <row r="121" spans="1:257" s="534" customFormat="1">
      <c r="A121" s="232"/>
      <c r="B121" s="309"/>
      <c r="C121" s="398"/>
      <c r="D121" s="307"/>
      <c r="E121" s="307"/>
      <c r="F121" s="306"/>
      <c r="G121" s="306"/>
      <c r="H121" s="502" t="s">
        <v>884</v>
      </c>
      <c r="I121" s="235" t="s">
        <v>7</v>
      </c>
      <c r="J121" s="407"/>
      <c r="K121" s="532"/>
      <c r="L121" s="233"/>
      <c r="M121" s="233"/>
      <c r="N121" s="233"/>
      <c r="O121" s="233"/>
      <c r="P121" s="233"/>
      <c r="Q121" s="233"/>
      <c r="R121" s="233"/>
      <c r="S121" s="233"/>
      <c r="T121" s="233"/>
      <c r="U121" s="233"/>
      <c r="V121" s="233"/>
      <c r="W121" s="233"/>
      <c r="X121" s="233"/>
      <c r="Y121" s="233"/>
      <c r="Z121" s="233"/>
      <c r="AA121" s="233"/>
      <c r="AB121" s="233"/>
      <c r="AC121" s="233"/>
      <c r="AD121" s="233"/>
      <c r="AE121" s="233"/>
      <c r="AF121" s="233"/>
      <c r="AG121" s="233"/>
      <c r="AH121" s="233"/>
      <c r="AI121" s="233"/>
      <c r="AJ121" s="233"/>
      <c r="AK121" s="233"/>
      <c r="AL121" s="233"/>
      <c r="AM121" s="233"/>
      <c r="AN121" s="233"/>
      <c r="AO121" s="233"/>
      <c r="AP121" s="233"/>
      <c r="AQ121" s="233"/>
      <c r="AR121" s="233"/>
      <c r="AS121" s="233"/>
      <c r="AT121" s="233"/>
      <c r="AU121" s="233"/>
      <c r="AV121" s="233"/>
      <c r="AW121" s="233"/>
      <c r="AX121" s="233"/>
      <c r="AY121" s="233"/>
      <c r="AZ121" s="233"/>
      <c r="BA121" s="233"/>
      <c r="BB121" s="233"/>
      <c r="BC121" s="233"/>
      <c r="BD121" s="233"/>
      <c r="BE121" s="233"/>
      <c r="BF121" s="233"/>
      <c r="BG121" s="233"/>
      <c r="BH121" s="233"/>
      <c r="BI121" s="233"/>
      <c r="BJ121" s="233"/>
      <c r="BK121" s="233"/>
      <c r="BL121" s="233"/>
      <c r="BM121" s="233"/>
      <c r="BN121" s="233"/>
      <c r="BO121" s="233"/>
      <c r="BP121" s="233"/>
      <c r="BQ121" s="233"/>
      <c r="BR121" s="233"/>
      <c r="BS121" s="233"/>
      <c r="BT121" s="233"/>
      <c r="BU121" s="233"/>
      <c r="BV121" s="233"/>
      <c r="BW121" s="233"/>
      <c r="BX121" s="233"/>
      <c r="BY121" s="233"/>
      <c r="BZ121" s="233"/>
      <c r="CA121" s="233"/>
      <c r="CB121" s="233"/>
      <c r="CC121" s="233"/>
      <c r="CD121" s="233"/>
      <c r="CE121" s="233"/>
      <c r="CF121" s="233"/>
      <c r="CG121" s="233"/>
      <c r="CH121" s="233"/>
      <c r="CI121" s="233"/>
      <c r="CJ121" s="233"/>
      <c r="CK121" s="233"/>
      <c r="CL121" s="233"/>
      <c r="CM121" s="233"/>
      <c r="CN121" s="233"/>
      <c r="CO121" s="233"/>
      <c r="CP121" s="233"/>
      <c r="CQ121" s="233"/>
      <c r="CR121" s="233"/>
      <c r="CS121" s="233"/>
      <c r="CT121" s="233"/>
      <c r="CU121" s="233"/>
      <c r="CV121" s="233"/>
      <c r="CW121" s="233"/>
      <c r="CX121" s="233"/>
      <c r="CY121" s="233"/>
      <c r="CZ121" s="233"/>
      <c r="DA121" s="233"/>
      <c r="DB121" s="233"/>
      <c r="DC121" s="233"/>
      <c r="DD121" s="233"/>
      <c r="DE121" s="233"/>
      <c r="DF121" s="233"/>
      <c r="DG121" s="233"/>
      <c r="DH121" s="233"/>
      <c r="DI121" s="233"/>
      <c r="DJ121" s="233"/>
      <c r="DK121" s="233"/>
      <c r="DL121" s="233"/>
      <c r="DM121" s="233"/>
      <c r="DN121" s="233"/>
      <c r="DO121" s="233"/>
      <c r="DP121" s="233"/>
      <c r="DQ121" s="233"/>
      <c r="DR121" s="233"/>
      <c r="DS121" s="233"/>
      <c r="DT121" s="233"/>
      <c r="DU121" s="233"/>
      <c r="DV121" s="233"/>
      <c r="DW121" s="233"/>
      <c r="DX121" s="233"/>
      <c r="DY121" s="233"/>
      <c r="DZ121" s="233"/>
      <c r="EA121" s="233"/>
      <c r="EB121" s="233"/>
      <c r="EC121" s="233"/>
      <c r="ED121" s="233"/>
      <c r="EE121" s="233"/>
      <c r="EF121" s="233"/>
      <c r="EG121" s="233"/>
      <c r="EH121" s="233"/>
      <c r="EI121" s="233"/>
      <c r="EJ121" s="233"/>
      <c r="EK121" s="233"/>
      <c r="EL121" s="233"/>
      <c r="EM121" s="233"/>
      <c r="EN121" s="233"/>
      <c r="EO121" s="233"/>
      <c r="EP121" s="233"/>
      <c r="EQ121" s="233"/>
      <c r="ER121" s="233"/>
      <c r="ES121" s="233"/>
      <c r="ET121" s="233"/>
      <c r="EU121" s="233"/>
      <c r="EV121" s="233"/>
      <c r="EW121" s="233"/>
      <c r="EX121" s="233"/>
      <c r="EY121" s="233"/>
      <c r="EZ121" s="233"/>
      <c r="FA121" s="233"/>
      <c r="FB121" s="233"/>
      <c r="FC121" s="233"/>
      <c r="FD121" s="233"/>
      <c r="FE121" s="233"/>
      <c r="FF121" s="233"/>
      <c r="FG121" s="233"/>
      <c r="FH121" s="233"/>
      <c r="FI121" s="233"/>
      <c r="FJ121" s="233"/>
      <c r="FK121" s="233"/>
      <c r="FL121" s="233"/>
      <c r="FM121" s="233"/>
      <c r="FN121" s="233"/>
      <c r="FO121" s="233"/>
      <c r="FP121" s="233"/>
      <c r="FQ121" s="233"/>
      <c r="FR121" s="233"/>
      <c r="FS121" s="233"/>
      <c r="FT121" s="233"/>
      <c r="FU121" s="233"/>
      <c r="FV121" s="233"/>
      <c r="FW121" s="233"/>
      <c r="FX121" s="233"/>
      <c r="FY121" s="233"/>
      <c r="FZ121" s="233"/>
      <c r="GA121" s="233"/>
      <c r="GB121" s="233"/>
      <c r="GC121" s="233"/>
      <c r="GD121" s="233"/>
      <c r="GE121" s="233"/>
      <c r="GF121" s="233"/>
      <c r="GG121" s="233"/>
      <c r="GH121" s="233"/>
      <c r="GI121" s="233"/>
      <c r="GJ121" s="233"/>
      <c r="GK121" s="233"/>
      <c r="GL121" s="233"/>
      <c r="GM121" s="233"/>
      <c r="GN121" s="233"/>
      <c r="GO121" s="233"/>
      <c r="GP121" s="233"/>
      <c r="GQ121" s="233"/>
      <c r="GR121" s="233"/>
      <c r="GS121" s="233"/>
      <c r="GT121" s="233"/>
      <c r="GU121" s="233"/>
      <c r="GV121" s="233"/>
      <c r="GW121" s="233"/>
      <c r="GX121" s="233"/>
      <c r="GY121" s="233"/>
      <c r="GZ121" s="233"/>
      <c r="HA121" s="233"/>
      <c r="HB121" s="233"/>
      <c r="HC121" s="233"/>
      <c r="HD121" s="233"/>
      <c r="HE121" s="233"/>
      <c r="HF121" s="233"/>
      <c r="HG121" s="233"/>
      <c r="HH121" s="233"/>
      <c r="HI121" s="233"/>
      <c r="HJ121" s="233"/>
      <c r="HK121" s="233"/>
      <c r="HL121" s="233"/>
      <c r="HM121" s="233"/>
      <c r="HN121" s="233"/>
      <c r="HO121" s="233"/>
      <c r="HP121" s="233"/>
      <c r="HQ121" s="233"/>
      <c r="HR121" s="233"/>
      <c r="HS121" s="233"/>
      <c r="HT121" s="233"/>
      <c r="HU121" s="233"/>
      <c r="HV121" s="233"/>
      <c r="HW121" s="233"/>
      <c r="HX121" s="233"/>
      <c r="HY121" s="233"/>
      <c r="HZ121" s="233"/>
      <c r="IA121" s="233"/>
      <c r="IB121" s="233"/>
      <c r="IC121" s="233"/>
      <c r="ID121" s="233"/>
      <c r="IE121" s="233"/>
      <c r="IF121" s="233"/>
      <c r="IG121" s="233"/>
      <c r="IH121" s="233"/>
      <c r="II121" s="233"/>
      <c r="IJ121" s="233"/>
      <c r="IK121" s="233"/>
      <c r="IL121" s="233"/>
      <c r="IM121" s="233"/>
      <c r="IN121" s="233"/>
      <c r="IO121" s="233"/>
      <c r="IP121" s="233"/>
      <c r="IQ121" s="233"/>
      <c r="IR121" s="233"/>
      <c r="IS121" s="233"/>
      <c r="IT121" s="233"/>
      <c r="IU121" s="233"/>
      <c r="IV121" s="233"/>
      <c r="IW121" s="233"/>
    </row>
    <row r="122" spans="1:257" s="534" customFormat="1">
      <c r="A122" s="232"/>
      <c r="B122" s="309"/>
      <c r="C122" s="398"/>
      <c r="D122" s="307"/>
      <c r="E122" s="307"/>
      <c r="F122" s="306"/>
      <c r="G122" s="306"/>
      <c r="H122" s="502" t="s">
        <v>884</v>
      </c>
      <c r="I122" s="235" t="s">
        <v>7</v>
      </c>
      <c r="J122" s="407"/>
      <c r="K122" s="532"/>
      <c r="L122" s="233"/>
      <c r="M122" s="233"/>
      <c r="N122" s="233"/>
      <c r="O122" s="233"/>
      <c r="P122" s="233"/>
      <c r="Q122" s="233"/>
      <c r="R122" s="233"/>
      <c r="S122" s="233"/>
      <c r="T122" s="233"/>
      <c r="U122" s="233"/>
      <c r="V122" s="233"/>
      <c r="W122" s="233"/>
      <c r="X122" s="233"/>
      <c r="Y122" s="233"/>
      <c r="Z122" s="233"/>
      <c r="AA122" s="233"/>
      <c r="AB122" s="233"/>
      <c r="AC122" s="233"/>
      <c r="AD122" s="233"/>
      <c r="AE122" s="233"/>
      <c r="AF122" s="233"/>
      <c r="AG122" s="233"/>
      <c r="AH122" s="233"/>
      <c r="AI122" s="233"/>
      <c r="AJ122" s="233"/>
      <c r="AK122" s="233"/>
      <c r="AL122" s="233"/>
      <c r="AM122" s="233"/>
      <c r="AN122" s="233"/>
      <c r="AO122" s="233"/>
      <c r="AP122" s="233"/>
      <c r="AQ122" s="233"/>
      <c r="AR122" s="233"/>
      <c r="AS122" s="233"/>
      <c r="AT122" s="233"/>
      <c r="AU122" s="233"/>
      <c r="AV122" s="233"/>
      <c r="AW122" s="233"/>
      <c r="AX122" s="233"/>
      <c r="AY122" s="233"/>
      <c r="AZ122" s="233"/>
      <c r="BA122" s="233"/>
      <c r="BB122" s="233"/>
      <c r="BC122" s="233"/>
      <c r="BD122" s="233"/>
      <c r="BE122" s="233"/>
      <c r="BF122" s="233"/>
      <c r="BG122" s="233"/>
      <c r="BH122" s="233"/>
      <c r="BI122" s="233"/>
      <c r="BJ122" s="233"/>
      <c r="BK122" s="233"/>
      <c r="BL122" s="233"/>
      <c r="BM122" s="233"/>
      <c r="BN122" s="233"/>
      <c r="BO122" s="233"/>
      <c r="BP122" s="233"/>
      <c r="BQ122" s="233"/>
      <c r="BR122" s="233"/>
      <c r="BS122" s="233"/>
      <c r="BT122" s="233"/>
      <c r="BU122" s="233"/>
      <c r="BV122" s="233"/>
      <c r="BW122" s="233"/>
      <c r="BX122" s="233"/>
      <c r="BY122" s="233"/>
      <c r="BZ122" s="233"/>
      <c r="CA122" s="233"/>
      <c r="CB122" s="233"/>
      <c r="CC122" s="233"/>
      <c r="CD122" s="233"/>
      <c r="CE122" s="233"/>
      <c r="CF122" s="233"/>
      <c r="CG122" s="233"/>
      <c r="CH122" s="233"/>
      <c r="CI122" s="233"/>
      <c r="CJ122" s="233"/>
      <c r="CK122" s="233"/>
      <c r="CL122" s="233"/>
      <c r="CM122" s="233"/>
      <c r="CN122" s="233"/>
      <c r="CO122" s="233"/>
      <c r="CP122" s="233"/>
      <c r="CQ122" s="233"/>
      <c r="CR122" s="233"/>
      <c r="CS122" s="233"/>
      <c r="CT122" s="233"/>
      <c r="CU122" s="233"/>
      <c r="CV122" s="233"/>
      <c r="CW122" s="233"/>
      <c r="CX122" s="233"/>
      <c r="CY122" s="233"/>
      <c r="CZ122" s="233"/>
      <c r="DA122" s="233"/>
      <c r="DB122" s="233"/>
      <c r="DC122" s="233"/>
      <c r="DD122" s="233"/>
      <c r="DE122" s="233"/>
      <c r="DF122" s="233"/>
      <c r="DG122" s="233"/>
      <c r="DH122" s="233"/>
      <c r="DI122" s="233"/>
      <c r="DJ122" s="233"/>
      <c r="DK122" s="233"/>
      <c r="DL122" s="233"/>
      <c r="DM122" s="233"/>
      <c r="DN122" s="233"/>
      <c r="DO122" s="233"/>
      <c r="DP122" s="233"/>
      <c r="DQ122" s="233"/>
      <c r="DR122" s="233"/>
      <c r="DS122" s="233"/>
      <c r="DT122" s="233"/>
      <c r="DU122" s="233"/>
      <c r="DV122" s="233"/>
      <c r="DW122" s="233"/>
      <c r="DX122" s="233"/>
      <c r="DY122" s="233"/>
      <c r="DZ122" s="233"/>
      <c r="EA122" s="233"/>
      <c r="EB122" s="233"/>
      <c r="EC122" s="233"/>
      <c r="ED122" s="233"/>
      <c r="EE122" s="233"/>
      <c r="EF122" s="233"/>
      <c r="EG122" s="233"/>
      <c r="EH122" s="233"/>
      <c r="EI122" s="233"/>
      <c r="EJ122" s="233"/>
      <c r="EK122" s="233"/>
      <c r="EL122" s="233"/>
      <c r="EM122" s="233"/>
      <c r="EN122" s="233"/>
      <c r="EO122" s="233"/>
      <c r="EP122" s="233"/>
      <c r="EQ122" s="233"/>
      <c r="ER122" s="233"/>
      <c r="ES122" s="233"/>
      <c r="ET122" s="233"/>
      <c r="EU122" s="233"/>
      <c r="EV122" s="233"/>
      <c r="EW122" s="233"/>
      <c r="EX122" s="233"/>
      <c r="EY122" s="233"/>
      <c r="EZ122" s="233"/>
      <c r="FA122" s="233"/>
      <c r="FB122" s="233"/>
      <c r="FC122" s="233"/>
      <c r="FD122" s="233"/>
      <c r="FE122" s="233"/>
      <c r="FF122" s="233"/>
      <c r="FG122" s="233"/>
      <c r="FH122" s="233"/>
      <c r="FI122" s="233"/>
      <c r="FJ122" s="233"/>
      <c r="FK122" s="233"/>
      <c r="FL122" s="233"/>
      <c r="FM122" s="233"/>
      <c r="FN122" s="233"/>
      <c r="FO122" s="233"/>
      <c r="FP122" s="233"/>
      <c r="FQ122" s="233"/>
      <c r="FR122" s="233"/>
      <c r="FS122" s="233"/>
      <c r="FT122" s="233"/>
      <c r="FU122" s="233"/>
      <c r="FV122" s="233"/>
      <c r="FW122" s="233"/>
      <c r="FX122" s="233"/>
      <c r="FY122" s="233"/>
      <c r="FZ122" s="233"/>
      <c r="GA122" s="233"/>
      <c r="GB122" s="233"/>
      <c r="GC122" s="233"/>
      <c r="GD122" s="233"/>
      <c r="GE122" s="233"/>
      <c r="GF122" s="233"/>
      <c r="GG122" s="233"/>
      <c r="GH122" s="233"/>
      <c r="GI122" s="233"/>
      <c r="GJ122" s="233"/>
      <c r="GK122" s="233"/>
      <c r="GL122" s="233"/>
      <c r="GM122" s="233"/>
      <c r="GN122" s="233"/>
      <c r="GO122" s="233"/>
      <c r="GP122" s="233"/>
      <c r="GQ122" s="233"/>
      <c r="GR122" s="233"/>
      <c r="GS122" s="233"/>
      <c r="GT122" s="233"/>
      <c r="GU122" s="233"/>
      <c r="GV122" s="233"/>
      <c r="GW122" s="233"/>
      <c r="GX122" s="233"/>
      <c r="GY122" s="233"/>
      <c r="GZ122" s="233"/>
      <c r="HA122" s="233"/>
      <c r="HB122" s="233"/>
      <c r="HC122" s="233"/>
      <c r="HD122" s="233"/>
      <c r="HE122" s="233"/>
      <c r="HF122" s="233"/>
      <c r="HG122" s="233"/>
      <c r="HH122" s="233"/>
      <c r="HI122" s="233"/>
      <c r="HJ122" s="233"/>
      <c r="HK122" s="233"/>
      <c r="HL122" s="233"/>
      <c r="HM122" s="233"/>
      <c r="HN122" s="233"/>
      <c r="HO122" s="233"/>
      <c r="HP122" s="233"/>
      <c r="HQ122" s="233"/>
      <c r="HR122" s="233"/>
      <c r="HS122" s="233"/>
      <c r="HT122" s="233"/>
      <c r="HU122" s="233"/>
      <c r="HV122" s="233"/>
      <c r="HW122" s="233"/>
      <c r="HX122" s="233"/>
      <c r="HY122" s="233"/>
      <c r="HZ122" s="233"/>
      <c r="IA122" s="233"/>
      <c r="IB122" s="233"/>
      <c r="IC122" s="233"/>
      <c r="ID122" s="233"/>
      <c r="IE122" s="233"/>
      <c r="IF122" s="233"/>
      <c r="IG122" s="233"/>
      <c r="IH122" s="233"/>
      <c r="II122" s="233"/>
      <c r="IJ122" s="233"/>
      <c r="IK122" s="233"/>
      <c r="IL122" s="233"/>
      <c r="IM122" s="233"/>
      <c r="IN122" s="233"/>
      <c r="IO122" s="233"/>
      <c r="IP122" s="233"/>
      <c r="IQ122" s="233"/>
      <c r="IR122" s="233"/>
      <c r="IS122" s="233"/>
      <c r="IT122" s="233"/>
      <c r="IU122" s="233"/>
      <c r="IV122" s="233"/>
      <c r="IW122" s="233"/>
    </row>
    <row r="123" spans="1:257" s="534" customFormat="1">
      <c r="A123" s="232"/>
      <c r="B123" s="309"/>
      <c r="C123" s="398"/>
      <c r="D123" s="307"/>
      <c r="E123" s="307"/>
      <c r="F123" s="306"/>
      <c r="G123" s="306"/>
      <c r="H123" s="502" t="s">
        <v>884</v>
      </c>
      <c r="I123" s="235" t="s">
        <v>7</v>
      </c>
      <c r="J123" s="407"/>
      <c r="K123" s="532"/>
      <c r="L123" s="233"/>
      <c r="M123" s="233"/>
      <c r="N123" s="233"/>
      <c r="O123" s="233"/>
      <c r="P123" s="233"/>
      <c r="Q123" s="233"/>
      <c r="R123" s="233"/>
      <c r="S123" s="233"/>
      <c r="T123" s="233"/>
      <c r="U123" s="233"/>
      <c r="V123" s="233"/>
      <c r="W123" s="233"/>
      <c r="X123" s="233"/>
      <c r="Y123" s="233"/>
      <c r="Z123" s="233"/>
      <c r="AA123" s="233"/>
      <c r="AB123" s="233"/>
      <c r="AC123" s="233"/>
      <c r="AD123" s="233"/>
      <c r="AE123" s="233"/>
      <c r="AF123" s="233"/>
      <c r="AG123" s="233"/>
      <c r="AH123" s="233"/>
      <c r="AI123" s="233"/>
      <c r="AJ123" s="233"/>
      <c r="AK123" s="233"/>
      <c r="AL123" s="233"/>
      <c r="AM123" s="233"/>
      <c r="AN123" s="233"/>
      <c r="AO123" s="233"/>
      <c r="AP123" s="233"/>
      <c r="AQ123" s="233"/>
      <c r="AR123" s="233"/>
      <c r="AS123" s="233"/>
      <c r="AT123" s="233"/>
      <c r="AU123" s="233"/>
      <c r="AV123" s="233"/>
      <c r="AW123" s="233"/>
      <c r="AX123" s="233"/>
      <c r="AY123" s="233"/>
      <c r="AZ123" s="233"/>
      <c r="BA123" s="233"/>
      <c r="BB123" s="233"/>
      <c r="BC123" s="233"/>
      <c r="BD123" s="233"/>
      <c r="BE123" s="233"/>
      <c r="BF123" s="233"/>
      <c r="BG123" s="233"/>
      <c r="BH123" s="233"/>
      <c r="BI123" s="233"/>
      <c r="BJ123" s="233"/>
      <c r="BK123" s="233"/>
      <c r="BL123" s="233"/>
      <c r="BM123" s="233"/>
      <c r="BN123" s="233"/>
      <c r="BO123" s="233"/>
      <c r="BP123" s="233"/>
      <c r="BQ123" s="233"/>
      <c r="BR123" s="233"/>
      <c r="BS123" s="233"/>
      <c r="BT123" s="233"/>
      <c r="BU123" s="233"/>
      <c r="BV123" s="233"/>
      <c r="BW123" s="233"/>
      <c r="BX123" s="233"/>
      <c r="BY123" s="233"/>
      <c r="BZ123" s="233"/>
      <c r="CA123" s="233"/>
      <c r="CB123" s="233"/>
      <c r="CC123" s="233"/>
      <c r="CD123" s="233"/>
      <c r="CE123" s="233"/>
      <c r="CF123" s="233"/>
      <c r="CG123" s="233"/>
      <c r="CH123" s="233"/>
      <c r="CI123" s="233"/>
      <c r="CJ123" s="233"/>
      <c r="CK123" s="233"/>
      <c r="CL123" s="233"/>
      <c r="CM123" s="233"/>
      <c r="CN123" s="233"/>
      <c r="CO123" s="233"/>
      <c r="CP123" s="233"/>
      <c r="CQ123" s="233"/>
      <c r="CR123" s="233"/>
      <c r="CS123" s="233"/>
      <c r="CT123" s="233"/>
      <c r="CU123" s="233"/>
      <c r="CV123" s="233"/>
      <c r="CW123" s="233"/>
      <c r="CX123" s="233"/>
      <c r="CY123" s="233"/>
      <c r="CZ123" s="233"/>
      <c r="DA123" s="233"/>
      <c r="DB123" s="233"/>
      <c r="DC123" s="233"/>
      <c r="DD123" s="233"/>
      <c r="DE123" s="233"/>
      <c r="DF123" s="233"/>
      <c r="DG123" s="233"/>
      <c r="DH123" s="233"/>
      <c r="DI123" s="233"/>
      <c r="DJ123" s="233"/>
      <c r="DK123" s="233"/>
      <c r="DL123" s="233"/>
      <c r="DM123" s="233"/>
      <c r="DN123" s="233"/>
      <c r="DO123" s="233"/>
      <c r="DP123" s="233"/>
      <c r="DQ123" s="233"/>
      <c r="DR123" s="233"/>
      <c r="DS123" s="233"/>
      <c r="DT123" s="233"/>
      <c r="DU123" s="233"/>
      <c r="DV123" s="233"/>
      <c r="DW123" s="233"/>
      <c r="DX123" s="233"/>
      <c r="DY123" s="233"/>
      <c r="DZ123" s="233"/>
      <c r="EA123" s="233"/>
      <c r="EB123" s="233"/>
      <c r="EC123" s="233"/>
      <c r="ED123" s="233"/>
      <c r="EE123" s="233"/>
      <c r="EF123" s="233"/>
      <c r="EG123" s="233"/>
      <c r="EH123" s="233"/>
      <c r="EI123" s="233"/>
      <c r="EJ123" s="233"/>
      <c r="EK123" s="233"/>
      <c r="EL123" s="233"/>
      <c r="EM123" s="233"/>
      <c r="EN123" s="233"/>
      <c r="EO123" s="233"/>
      <c r="EP123" s="233"/>
      <c r="EQ123" s="233"/>
      <c r="ER123" s="233"/>
      <c r="ES123" s="233"/>
      <c r="ET123" s="233"/>
      <c r="EU123" s="233"/>
      <c r="EV123" s="233"/>
      <c r="EW123" s="233"/>
      <c r="EX123" s="233"/>
      <c r="EY123" s="233"/>
      <c r="EZ123" s="233"/>
      <c r="FA123" s="233"/>
      <c r="FB123" s="233"/>
      <c r="FC123" s="233"/>
      <c r="FD123" s="233"/>
      <c r="FE123" s="233"/>
      <c r="FF123" s="233"/>
      <c r="FG123" s="233"/>
      <c r="FH123" s="233"/>
      <c r="FI123" s="233"/>
      <c r="FJ123" s="233"/>
      <c r="FK123" s="233"/>
      <c r="FL123" s="233"/>
      <c r="FM123" s="233"/>
      <c r="FN123" s="233"/>
      <c r="FO123" s="233"/>
      <c r="FP123" s="233"/>
      <c r="FQ123" s="233"/>
      <c r="FR123" s="233"/>
      <c r="FS123" s="233"/>
      <c r="FT123" s="233"/>
      <c r="FU123" s="233"/>
      <c r="FV123" s="233"/>
      <c r="FW123" s="233"/>
      <c r="FX123" s="233"/>
      <c r="FY123" s="233"/>
      <c r="FZ123" s="233"/>
      <c r="GA123" s="233"/>
      <c r="GB123" s="233"/>
      <c r="GC123" s="233"/>
      <c r="GD123" s="233"/>
      <c r="GE123" s="233"/>
      <c r="GF123" s="233"/>
      <c r="GG123" s="233"/>
      <c r="GH123" s="233"/>
      <c r="GI123" s="233"/>
      <c r="GJ123" s="233"/>
      <c r="GK123" s="233"/>
      <c r="GL123" s="233"/>
      <c r="GM123" s="233"/>
      <c r="GN123" s="233"/>
      <c r="GO123" s="233"/>
      <c r="GP123" s="233"/>
      <c r="GQ123" s="233"/>
      <c r="GR123" s="233"/>
      <c r="GS123" s="233"/>
      <c r="GT123" s="233"/>
      <c r="GU123" s="233"/>
      <c r="GV123" s="233"/>
      <c r="GW123" s="233"/>
      <c r="GX123" s="233"/>
      <c r="GY123" s="233"/>
      <c r="GZ123" s="233"/>
      <c r="HA123" s="233"/>
      <c r="HB123" s="233"/>
      <c r="HC123" s="233"/>
      <c r="HD123" s="233"/>
      <c r="HE123" s="233"/>
      <c r="HF123" s="233"/>
      <c r="HG123" s="233"/>
      <c r="HH123" s="233"/>
      <c r="HI123" s="233"/>
      <c r="HJ123" s="233"/>
      <c r="HK123" s="233"/>
      <c r="HL123" s="233"/>
      <c r="HM123" s="233"/>
      <c r="HN123" s="233"/>
      <c r="HO123" s="233"/>
      <c r="HP123" s="233"/>
      <c r="HQ123" s="233"/>
      <c r="HR123" s="233"/>
      <c r="HS123" s="233"/>
      <c r="HT123" s="233"/>
      <c r="HU123" s="233"/>
      <c r="HV123" s="233"/>
      <c r="HW123" s="233"/>
      <c r="HX123" s="233"/>
      <c r="HY123" s="233"/>
      <c r="HZ123" s="233"/>
      <c r="IA123" s="233"/>
      <c r="IB123" s="233"/>
      <c r="IC123" s="233"/>
      <c r="ID123" s="233"/>
      <c r="IE123" s="233"/>
      <c r="IF123" s="233"/>
      <c r="IG123" s="233"/>
      <c r="IH123" s="233"/>
      <c r="II123" s="233"/>
      <c r="IJ123" s="233"/>
      <c r="IK123" s="233"/>
      <c r="IL123" s="233"/>
      <c r="IM123" s="233"/>
      <c r="IN123" s="233"/>
      <c r="IO123" s="233"/>
      <c r="IP123" s="233"/>
      <c r="IQ123" s="233"/>
      <c r="IR123" s="233"/>
      <c r="IS123" s="233"/>
      <c r="IT123" s="233"/>
      <c r="IU123" s="233"/>
      <c r="IV123" s="233"/>
      <c r="IW123" s="233"/>
    </row>
    <row r="124" spans="1:257" s="534" customFormat="1">
      <c r="A124" s="232"/>
      <c r="B124" s="309"/>
      <c r="C124" s="398"/>
      <c r="D124" s="307"/>
      <c r="E124" s="307"/>
      <c r="F124" s="306"/>
      <c r="G124" s="306"/>
      <c r="H124" s="502" t="s">
        <v>884</v>
      </c>
      <c r="I124" s="235" t="s">
        <v>7</v>
      </c>
      <c r="J124" s="407"/>
      <c r="K124" s="532"/>
      <c r="L124" s="233"/>
      <c r="M124" s="233"/>
      <c r="N124" s="233"/>
      <c r="O124" s="233"/>
      <c r="P124" s="233"/>
      <c r="Q124" s="233"/>
      <c r="R124" s="233"/>
      <c r="S124" s="233"/>
      <c r="T124" s="233"/>
      <c r="U124" s="233"/>
      <c r="V124" s="233"/>
      <c r="W124" s="233"/>
      <c r="X124" s="233"/>
      <c r="Y124" s="233"/>
      <c r="Z124" s="233"/>
      <c r="AA124" s="233"/>
      <c r="AB124" s="233"/>
      <c r="AC124" s="233"/>
      <c r="AD124" s="233"/>
      <c r="AE124" s="233"/>
      <c r="AF124" s="233"/>
      <c r="AG124" s="233"/>
      <c r="AH124" s="233"/>
      <c r="AI124" s="233"/>
      <c r="AJ124" s="233"/>
      <c r="AK124" s="233"/>
      <c r="AL124" s="233"/>
      <c r="AM124" s="233"/>
      <c r="AN124" s="233"/>
      <c r="AO124" s="233"/>
      <c r="AP124" s="233"/>
      <c r="AQ124" s="233"/>
      <c r="AR124" s="233"/>
      <c r="AS124" s="233"/>
      <c r="AT124" s="233"/>
      <c r="AU124" s="233"/>
      <c r="AV124" s="233"/>
      <c r="AW124" s="233"/>
      <c r="AX124" s="233"/>
      <c r="AY124" s="233"/>
      <c r="AZ124" s="233"/>
      <c r="BA124" s="233"/>
      <c r="BB124" s="233"/>
      <c r="BC124" s="233"/>
      <c r="BD124" s="233"/>
      <c r="BE124" s="233"/>
      <c r="BF124" s="233"/>
      <c r="BG124" s="233"/>
      <c r="BH124" s="233"/>
      <c r="BI124" s="233"/>
      <c r="BJ124" s="233"/>
      <c r="BK124" s="233"/>
      <c r="BL124" s="233"/>
      <c r="BM124" s="233"/>
      <c r="BN124" s="233"/>
      <c r="BO124" s="233"/>
      <c r="BP124" s="233"/>
      <c r="BQ124" s="233"/>
      <c r="BR124" s="233"/>
      <c r="BS124" s="233"/>
      <c r="BT124" s="233"/>
      <c r="BU124" s="233"/>
      <c r="BV124" s="233"/>
      <c r="BW124" s="233"/>
      <c r="BX124" s="233"/>
      <c r="BY124" s="233"/>
      <c r="BZ124" s="233"/>
      <c r="CA124" s="233"/>
      <c r="CB124" s="233"/>
      <c r="CC124" s="233"/>
      <c r="CD124" s="233"/>
      <c r="CE124" s="233"/>
      <c r="CF124" s="233"/>
      <c r="CG124" s="233"/>
      <c r="CH124" s="233"/>
      <c r="CI124" s="233"/>
      <c r="CJ124" s="233"/>
      <c r="CK124" s="233"/>
      <c r="CL124" s="233"/>
      <c r="CM124" s="233"/>
      <c r="CN124" s="233"/>
      <c r="CO124" s="233"/>
      <c r="CP124" s="233"/>
      <c r="CQ124" s="233"/>
      <c r="CR124" s="233"/>
      <c r="CS124" s="233"/>
      <c r="CT124" s="233"/>
      <c r="CU124" s="233"/>
      <c r="CV124" s="233"/>
      <c r="CW124" s="233"/>
      <c r="CX124" s="233"/>
      <c r="CY124" s="233"/>
      <c r="CZ124" s="233"/>
      <c r="DA124" s="233"/>
      <c r="DB124" s="233"/>
      <c r="DC124" s="233"/>
      <c r="DD124" s="233"/>
      <c r="DE124" s="233"/>
      <c r="DF124" s="233"/>
      <c r="DG124" s="233"/>
      <c r="DH124" s="233"/>
      <c r="DI124" s="233"/>
      <c r="DJ124" s="233"/>
      <c r="DK124" s="233"/>
      <c r="DL124" s="233"/>
      <c r="DM124" s="233"/>
      <c r="DN124" s="233"/>
      <c r="DO124" s="233"/>
      <c r="DP124" s="233"/>
      <c r="DQ124" s="233"/>
      <c r="DR124" s="233"/>
      <c r="DS124" s="233"/>
      <c r="DT124" s="233"/>
      <c r="DU124" s="233"/>
      <c r="DV124" s="233"/>
      <c r="DW124" s="233"/>
      <c r="DX124" s="233"/>
      <c r="DY124" s="233"/>
      <c r="DZ124" s="233"/>
      <c r="EA124" s="233"/>
      <c r="EB124" s="233"/>
      <c r="EC124" s="233"/>
      <c r="ED124" s="233"/>
      <c r="EE124" s="233"/>
      <c r="EF124" s="233"/>
      <c r="EG124" s="233"/>
      <c r="EH124" s="233"/>
      <c r="EI124" s="233"/>
      <c r="EJ124" s="233"/>
      <c r="EK124" s="233"/>
      <c r="EL124" s="233"/>
      <c r="EM124" s="233"/>
      <c r="EN124" s="233"/>
      <c r="EO124" s="233"/>
      <c r="EP124" s="233"/>
      <c r="EQ124" s="233"/>
      <c r="ER124" s="233"/>
      <c r="ES124" s="233"/>
      <c r="ET124" s="233"/>
      <c r="EU124" s="233"/>
      <c r="EV124" s="233"/>
      <c r="EW124" s="233"/>
      <c r="EX124" s="233"/>
      <c r="EY124" s="233"/>
      <c r="EZ124" s="233"/>
      <c r="FA124" s="233"/>
      <c r="FB124" s="233"/>
      <c r="FC124" s="233"/>
      <c r="FD124" s="233"/>
      <c r="FE124" s="233"/>
      <c r="FF124" s="233"/>
      <c r="FG124" s="233"/>
      <c r="FH124" s="233"/>
      <c r="FI124" s="233"/>
      <c r="FJ124" s="233"/>
      <c r="FK124" s="233"/>
      <c r="FL124" s="233"/>
      <c r="FM124" s="233"/>
      <c r="FN124" s="233"/>
      <c r="FO124" s="233"/>
      <c r="FP124" s="233"/>
      <c r="FQ124" s="233"/>
      <c r="FR124" s="233"/>
      <c r="FS124" s="233"/>
      <c r="FT124" s="233"/>
      <c r="FU124" s="233"/>
      <c r="FV124" s="233"/>
      <c r="FW124" s="233"/>
      <c r="FX124" s="233"/>
      <c r="FY124" s="233"/>
      <c r="FZ124" s="233"/>
      <c r="GA124" s="233"/>
      <c r="GB124" s="233"/>
      <c r="GC124" s="233"/>
      <c r="GD124" s="233"/>
      <c r="GE124" s="233"/>
      <c r="GF124" s="233"/>
      <c r="GG124" s="233"/>
      <c r="GH124" s="233"/>
      <c r="GI124" s="233"/>
      <c r="GJ124" s="233"/>
      <c r="GK124" s="233"/>
      <c r="GL124" s="233"/>
      <c r="GM124" s="233"/>
      <c r="GN124" s="233"/>
      <c r="GO124" s="233"/>
      <c r="GP124" s="233"/>
      <c r="GQ124" s="233"/>
      <c r="GR124" s="233"/>
      <c r="GS124" s="233"/>
      <c r="GT124" s="233"/>
      <c r="GU124" s="233"/>
      <c r="GV124" s="233"/>
      <c r="GW124" s="233"/>
      <c r="GX124" s="233"/>
      <c r="GY124" s="233"/>
      <c r="GZ124" s="233"/>
      <c r="HA124" s="233"/>
      <c r="HB124" s="233"/>
      <c r="HC124" s="233"/>
      <c r="HD124" s="233"/>
      <c r="HE124" s="233"/>
      <c r="HF124" s="233"/>
      <c r="HG124" s="233"/>
      <c r="HH124" s="233"/>
      <c r="HI124" s="233"/>
      <c r="HJ124" s="233"/>
      <c r="HK124" s="233"/>
      <c r="HL124" s="233"/>
      <c r="HM124" s="233"/>
      <c r="HN124" s="233"/>
      <c r="HO124" s="233"/>
      <c r="HP124" s="233"/>
      <c r="HQ124" s="233"/>
      <c r="HR124" s="233"/>
      <c r="HS124" s="233"/>
      <c r="HT124" s="233"/>
      <c r="HU124" s="233"/>
      <c r="HV124" s="233"/>
      <c r="HW124" s="233"/>
      <c r="HX124" s="233"/>
      <c r="HY124" s="233"/>
      <c r="HZ124" s="233"/>
      <c r="IA124" s="233"/>
      <c r="IB124" s="233"/>
      <c r="IC124" s="233"/>
      <c r="ID124" s="233"/>
      <c r="IE124" s="233"/>
      <c r="IF124" s="233"/>
      <c r="IG124" s="233"/>
      <c r="IH124" s="233"/>
      <c r="II124" s="233"/>
      <c r="IJ124" s="233"/>
      <c r="IK124" s="233"/>
      <c r="IL124" s="233"/>
      <c r="IM124" s="233"/>
      <c r="IN124" s="233"/>
      <c r="IO124" s="233"/>
      <c r="IP124" s="233"/>
      <c r="IQ124" s="233"/>
      <c r="IR124" s="233"/>
      <c r="IS124" s="233"/>
      <c r="IT124" s="233"/>
      <c r="IU124" s="233"/>
      <c r="IV124" s="233"/>
      <c r="IW124" s="233"/>
    </row>
    <row r="125" spans="1:257" s="534" customFormat="1">
      <c r="A125" s="232"/>
      <c r="B125" s="309"/>
      <c r="C125" s="398"/>
      <c r="D125" s="307"/>
      <c r="E125" s="307"/>
      <c r="F125" s="306"/>
      <c r="G125" s="306"/>
      <c r="H125" s="502" t="s">
        <v>884</v>
      </c>
      <c r="I125" s="235" t="s">
        <v>7</v>
      </c>
      <c r="J125" s="407"/>
      <c r="K125" s="532"/>
      <c r="L125" s="233"/>
      <c r="M125" s="233"/>
      <c r="N125" s="233"/>
      <c r="O125" s="233"/>
      <c r="P125" s="233"/>
      <c r="Q125" s="233"/>
      <c r="R125" s="233"/>
      <c r="S125" s="233"/>
      <c r="T125" s="233"/>
      <c r="U125" s="233"/>
      <c r="V125" s="233"/>
      <c r="W125" s="233"/>
      <c r="X125" s="233"/>
      <c r="Y125" s="233"/>
      <c r="Z125" s="233"/>
      <c r="AA125" s="233"/>
      <c r="AB125" s="233"/>
      <c r="AC125" s="233"/>
      <c r="AD125" s="233"/>
      <c r="AE125" s="233"/>
      <c r="AF125" s="233"/>
      <c r="AG125" s="233"/>
      <c r="AH125" s="233"/>
      <c r="AI125" s="233"/>
      <c r="AJ125" s="233"/>
      <c r="AK125" s="233"/>
      <c r="AL125" s="233"/>
      <c r="AM125" s="233"/>
      <c r="AN125" s="233"/>
      <c r="AO125" s="233"/>
      <c r="AP125" s="233"/>
      <c r="AQ125" s="233"/>
      <c r="AR125" s="233"/>
      <c r="AS125" s="233"/>
      <c r="AT125" s="233"/>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3"/>
      <c r="CE125" s="233"/>
      <c r="CF125" s="233"/>
      <c r="CG125" s="233"/>
      <c r="CH125" s="233"/>
      <c r="CI125" s="233"/>
      <c r="CJ125" s="233"/>
      <c r="CK125" s="233"/>
      <c r="CL125" s="233"/>
      <c r="CM125" s="233"/>
      <c r="CN125" s="233"/>
      <c r="CO125" s="233"/>
      <c r="CP125" s="233"/>
      <c r="CQ125" s="233"/>
      <c r="CR125" s="233"/>
      <c r="CS125" s="233"/>
      <c r="CT125" s="233"/>
      <c r="CU125" s="233"/>
      <c r="CV125" s="233"/>
      <c r="CW125" s="233"/>
      <c r="CX125" s="233"/>
      <c r="CY125" s="233"/>
      <c r="CZ125" s="233"/>
      <c r="DA125" s="233"/>
      <c r="DB125" s="233"/>
      <c r="DC125" s="233"/>
      <c r="DD125" s="233"/>
      <c r="DE125" s="233"/>
      <c r="DF125" s="233"/>
      <c r="DG125" s="233"/>
      <c r="DH125" s="233"/>
      <c r="DI125" s="233"/>
      <c r="DJ125" s="233"/>
      <c r="DK125" s="233"/>
      <c r="DL125" s="233"/>
      <c r="DM125" s="233"/>
      <c r="DN125" s="233"/>
      <c r="DO125" s="233"/>
      <c r="DP125" s="233"/>
      <c r="DQ125" s="233"/>
      <c r="DR125" s="233"/>
      <c r="DS125" s="233"/>
      <c r="DT125" s="233"/>
      <c r="DU125" s="233"/>
      <c r="DV125" s="233"/>
      <c r="DW125" s="233"/>
      <c r="DX125" s="233"/>
      <c r="DY125" s="233"/>
      <c r="DZ125" s="233"/>
      <c r="EA125" s="233"/>
      <c r="EB125" s="233"/>
      <c r="EC125" s="233"/>
      <c r="ED125" s="233"/>
      <c r="EE125" s="233"/>
      <c r="EF125" s="233"/>
      <c r="EG125" s="233"/>
      <c r="EH125" s="233"/>
      <c r="EI125" s="233"/>
      <c r="EJ125" s="233"/>
      <c r="EK125" s="233"/>
      <c r="EL125" s="233"/>
      <c r="EM125" s="233"/>
      <c r="EN125" s="233"/>
      <c r="EO125" s="233"/>
      <c r="EP125" s="233"/>
      <c r="EQ125" s="233"/>
      <c r="ER125" s="233"/>
      <c r="ES125" s="233"/>
      <c r="ET125" s="233"/>
      <c r="EU125" s="233"/>
      <c r="EV125" s="233"/>
      <c r="EW125" s="233"/>
      <c r="EX125" s="233"/>
      <c r="EY125" s="233"/>
      <c r="EZ125" s="233"/>
      <c r="FA125" s="233"/>
      <c r="FB125" s="233"/>
      <c r="FC125" s="233"/>
      <c r="FD125" s="233"/>
      <c r="FE125" s="233"/>
      <c r="FF125" s="233"/>
      <c r="FG125" s="233"/>
      <c r="FH125" s="233"/>
      <c r="FI125" s="233"/>
      <c r="FJ125" s="233"/>
      <c r="FK125" s="233"/>
      <c r="FL125" s="233"/>
      <c r="FM125" s="233"/>
      <c r="FN125" s="233"/>
      <c r="FO125" s="233"/>
      <c r="FP125" s="233"/>
      <c r="FQ125" s="233"/>
      <c r="FR125" s="233"/>
      <c r="FS125" s="233"/>
      <c r="FT125" s="233"/>
      <c r="FU125" s="233"/>
      <c r="FV125" s="233"/>
      <c r="FW125" s="233"/>
      <c r="FX125" s="233"/>
      <c r="FY125" s="233"/>
      <c r="FZ125" s="233"/>
      <c r="GA125" s="233"/>
      <c r="GB125" s="233"/>
      <c r="GC125" s="233"/>
      <c r="GD125" s="233"/>
      <c r="GE125" s="233"/>
      <c r="GF125" s="233"/>
      <c r="GG125" s="233"/>
      <c r="GH125" s="233"/>
      <c r="GI125" s="233"/>
      <c r="GJ125" s="233"/>
      <c r="GK125" s="233"/>
      <c r="GL125" s="233"/>
      <c r="GM125" s="233"/>
      <c r="GN125" s="233"/>
      <c r="GO125" s="233"/>
      <c r="GP125" s="233"/>
      <c r="GQ125" s="233"/>
      <c r="GR125" s="233"/>
      <c r="GS125" s="233"/>
      <c r="GT125" s="233"/>
      <c r="GU125" s="233"/>
      <c r="GV125" s="233"/>
      <c r="GW125" s="233"/>
      <c r="GX125" s="233"/>
      <c r="GY125" s="233"/>
      <c r="GZ125" s="233"/>
      <c r="HA125" s="233"/>
      <c r="HB125" s="233"/>
      <c r="HC125" s="233"/>
      <c r="HD125" s="233"/>
      <c r="HE125" s="233"/>
      <c r="HF125" s="233"/>
      <c r="HG125" s="233"/>
      <c r="HH125" s="233"/>
      <c r="HI125" s="233"/>
      <c r="HJ125" s="233"/>
      <c r="HK125" s="233"/>
      <c r="HL125" s="233"/>
      <c r="HM125" s="233"/>
      <c r="HN125" s="233"/>
      <c r="HO125" s="233"/>
      <c r="HP125" s="233"/>
      <c r="HQ125" s="233"/>
      <c r="HR125" s="233"/>
      <c r="HS125" s="233"/>
      <c r="HT125" s="233"/>
      <c r="HU125" s="233"/>
      <c r="HV125" s="233"/>
      <c r="HW125" s="233"/>
      <c r="HX125" s="233"/>
      <c r="HY125" s="233"/>
      <c r="HZ125" s="233"/>
      <c r="IA125" s="233"/>
      <c r="IB125" s="233"/>
      <c r="IC125" s="233"/>
      <c r="ID125" s="233"/>
      <c r="IE125" s="233"/>
      <c r="IF125" s="233"/>
      <c r="IG125" s="233"/>
      <c r="IH125" s="233"/>
      <c r="II125" s="233"/>
      <c r="IJ125" s="233"/>
      <c r="IK125" s="233"/>
      <c r="IL125" s="233"/>
      <c r="IM125" s="233"/>
      <c r="IN125" s="233"/>
      <c r="IO125" s="233"/>
      <c r="IP125" s="233"/>
      <c r="IQ125" s="233"/>
      <c r="IR125" s="233"/>
      <c r="IS125" s="233"/>
      <c r="IT125" s="233"/>
      <c r="IU125" s="233"/>
      <c r="IV125" s="233"/>
      <c r="IW125" s="233"/>
    </row>
    <row r="126" spans="1:257" s="534" customFormat="1">
      <c r="A126" s="232"/>
      <c r="B126" s="309"/>
      <c r="C126" s="398"/>
      <c r="D126" s="307"/>
      <c r="E126" s="307"/>
      <c r="F126" s="306"/>
      <c r="G126" s="306"/>
      <c r="H126" s="502" t="s">
        <v>884</v>
      </c>
      <c r="I126" s="235" t="s">
        <v>7</v>
      </c>
      <c r="J126" s="407"/>
      <c r="K126" s="532"/>
      <c r="L126" s="233"/>
      <c r="M126" s="233"/>
      <c r="N126" s="233"/>
      <c r="O126" s="233"/>
      <c r="P126" s="233"/>
      <c r="Q126" s="233"/>
      <c r="R126" s="233"/>
      <c r="S126" s="233"/>
      <c r="T126" s="233"/>
      <c r="U126" s="233"/>
      <c r="V126" s="233"/>
      <c r="W126" s="233"/>
      <c r="X126" s="233"/>
      <c r="Y126" s="233"/>
      <c r="Z126" s="233"/>
      <c r="AA126" s="233"/>
      <c r="AB126" s="233"/>
      <c r="AC126" s="233"/>
      <c r="AD126" s="233"/>
      <c r="AE126" s="233"/>
      <c r="AF126" s="233"/>
      <c r="AG126" s="233"/>
      <c r="AH126" s="233"/>
      <c r="AI126" s="233"/>
      <c r="AJ126" s="233"/>
      <c r="AK126" s="233"/>
      <c r="AL126" s="233"/>
      <c r="AM126" s="233"/>
      <c r="AN126" s="233"/>
      <c r="AO126" s="233"/>
      <c r="AP126" s="233"/>
      <c r="AQ126" s="233"/>
      <c r="AR126" s="233"/>
      <c r="AS126" s="233"/>
      <c r="AT126" s="233"/>
      <c r="AU126" s="233"/>
      <c r="AV126" s="233"/>
      <c r="AW126" s="233"/>
      <c r="AX126" s="233"/>
      <c r="AY126" s="233"/>
      <c r="AZ126" s="233"/>
      <c r="BA126" s="233"/>
      <c r="BB126" s="233"/>
      <c r="BC126" s="233"/>
      <c r="BD126" s="233"/>
      <c r="BE126" s="233"/>
      <c r="BF126" s="233"/>
      <c r="BG126" s="233"/>
      <c r="BH126" s="233"/>
      <c r="BI126" s="233"/>
      <c r="BJ126" s="233"/>
      <c r="BK126" s="233"/>
      <c r="BL126" s="233"/>
      <c r="BM126" s="233"/>
      <c r="BN126" s="233"/>
      <c r="BO126" s="233"/>
      <c r="BP126" s="233"/>
      <c r="BQ126" s="233"/>
      <c r="BR126" s="233"/>
      <c r="BS126" s="233"/>
      <c r="BT126" s="233"/>
      <c r="BU126" s="233"/>
      <c r="BV126" s="233"/>
      <c r="BW126" s="233"/>
      <c r="BX126" s="233"/>
      <c r="BY126" s="233"/>
      <c r="BZ126" s="233"/>
      <c r="CA126" s="233"/>
      <c r="CB126" s="233"/>
      <c r="CC126" s="233"/>
      <c r="CD126" s="233"/>
      <c r="CE126" s="233"/>
      <c r="CF126" s="233"/>
      <c r="CG126" s="233"/>
      <c r="CH126" s="233"/>
      <c r="CI126" s="233"/>
      <c r="CJ126" s="233"/>
      <c r="CK126" s="233"/>
      <c r="CL126" s="233"/>
      <c r="CM126" s="233"/>
      <c r="CN126" s="233"/>
      <c r="CO126" s="233"/>
      <c r="CP126" s="233"/>
      <c r="CQ126" s="233"/>
      <c r="CR126" s="233"/>
      <c r="CS126" s="233"/>
      <c r="CT126" s="233"/>
      <c r="CU126" s="233"/>
      <c r="CV126" s="233"/>
      <c r="CW126" s="233"/>
      <c r="CX126" s="233"/>
      <c r="CY126" s="233"/>
      <c r="CZ126" s="233"/>
      <c r="DA126" s="233"/>
      <c r="DB126" s="233"/>
      <c r="DC126" s="233"/>
      <c r="DD126" s="233"/>
      <c r="DE126" s="233"/>
      <c r="DF126" s="233"/>
      <c r="DG126" s="233"/>
      <c r="DH126" s="233"/>
      <c r="DI126" s="233"/>
      <c r="DJ126" s="233"/>
      <c r="DK126" s="233"/>
      <c r="DL126" s="233"/>
      <c r="DM126" s="233"/>
      <c r="DN126" s="233"/>
      <c r="DO126" s="233"/>
      <c r="DP126" s="233"/>
      <c r="DQ126" s="233"/>
      <c r="DR126" s="233"/>
      <c r="DS126" s="233"/>
      <c r="DT126" s="233"/>
      <c r="DU126" s="233"/>
      <c r="DV126" s="233"/>
      <c r="DW126" s="233"/>
      <c r="DX126" s="233"/>
      <c r="DY126" s="233"/>
      <c r="DZ126" s="233"/>
      <c r="EA126" s="233"/>
      <c r="EB126" s="233"/>
      <c r="EC126" s="233"/>
      <c r="ED126" s="233"/>
      <c r="EE126" s="233"/>
      <c r="EF126" s="233"/>
      <c r="EG126" s="233"/>
      <c r="EH126" s="233"/>
      <c r="EI126" s="233"/>
      <c r="EJ126" s="233"/>
      <c r="EK126" s="233"/>
      <c r="EL126" s="233"/>
      <c r="EM126" s="233"/>
      <c r="EN126" s="233"/>
      <c r="EO126" s="233"/>
      <c r="EP126" s="233"/>
      <c r="EQ126" s="233"/>
      <c r="ER126" s="233"/>
      <c r="ES126" s="233"/>
      <c r="ET126" s="233"/>
      <c r="EU126" s="233"/>
      <c r="EV126" s="233"/>
      <c r="EW126" s="233"/>
      <c r="EX126" s="233"/>
      <c r="EY126" s="233"/>
      <c r="EZ126" s="233"/>
      <c r="FA126" s="233"/>
      <c r="FB126" s="233"/>
      <c r="FC126" s="233"/>
      <c r="FD126" s="233"/>
      <c r="FE126" s="233"/>
      <c r="FF126" s="233"/>
      <c r="FG126" s="233"/>
      <c r="FH126" s="233"/>
      <c r="FI126" s="233"/>
      <c r="FJ126" s="233"/>
      <c r="FK126" s="233"/>
      <c r="FL126" s="233"/>
      <c r="FM126" s="233"/>
      <c r="FN126" s="233"/>
      <c r="FO126" s="233"/>
      <c r="FP126" s="233"/>
      <c r="FQ126" s="233"/>
      <c r="FR126" s="233"/>
      <c r="FS126" s="233"/>
      <c r="FT126" s="233"/>
      <c r="FU126" s="233"/>
      <c r="FV126" s="233"/>
      <c r="FW126" s="233"/>
      <c r="FX126" s="233"/>
      <c r="FY126" s="233"/>
      <c r="FZ126" s="233"/>
      <c r="GA126" s="233"/>
      <c r="GB126" s="233"/>
      <c r="GC126" s="233"/>
      <c r="GD126" s="233"/>
      <c r="GE126" s="233"/>
      <c r="GF126" s="233"/>
      <c r="GG126" s="233"/>
      <c r="GH126" s="233"/>
      <c r="GI126" s="233"/>
      <c r="GJ126" s="233"/>
      <c r="GK126" s="233"/>
      <c r="GL126" s="233"/>
      <c r="GM126" s="233"/>
      <c r="GN126" s="233"/>
      <c r="GO126" s="233"/>
      <c r="GP126" s="233"/>
      <c r="GQ126" s="233"/>
      <c r="GR126" s="233"/>
      <c r="GS126" s="233"/>
      <c r="GT126" s="233"/>
      <c r="GU126" s="233"/>
      <c r="GV126" s="233"/>
      <c r="GW126" s="233"/>
      <c r="GX126" s="233"/>
      <c r="GY126" s="233"/>
      <c r="GZ126" s="233"/>
      <c r="HA126" s="233"/>
      <c r="HB126" s="233"/>
      <c r="HC126" s="233"/>
      <c r="HD126" s="233"/>
      <c r="HE126" s="233"/>
      <c r="HF126" s="233"/>
      <c r="HG126" s="233"/>
      <c r="HH126" s="233"/>
      <c r="HI126" s="233"/>
      <c r="HJ126" s="233"/>
      <c r="HK126" s="233"/>
      <c r="HL126" s="233"/>
      <c r="HM126" s="233"/>
      <c r="HN126" s="233"/>
      <c r="HO126" s="233"/>
      <c r="HP126" s="233"/>
      <c r="HQ126" s="233"/>
      <c r="HR126" s="233"/>
      <c r="HS126" s="233"/>
      <c r="HT126" s="233"/>
      <c r="HU126" s="233"/>
      <c r="HV126" s="233"/>
      <c r="HW126" s="233"/>
      <c r="HX126" s="233"/>
      <c r="HY126" s="233"/>
      <c r="HZ126" s="233"/>
      <c r="IA126" s="233"/>
      <c r="IB126" s="233"/>
      <c r="IC126" s="233"/>
      <c r="ID126" s="233"/>
      <c r="IE126" s="233"/>
      <c r="IF126" s="233"/>
      <c r="IG126" s="233"/>
      <c r="IH126" s="233"/>
      <c r="II126" s="233"/>
      <c r="IJ126" s="233"/>
      <c r="IK126" s="233"/>
      <c r="IL126" s="233"/>
      <c r="IM126" s="233"/>
      <c r="IN126" s="233"/>
      <c r="IO126" s="233"/>
      <c r="IP126" s="233"/>
      <c r="IQ126" s="233"/>
      <c r="IR126" s="233"/>
      <c r="IS126" s="233"/>
      <c r="IT126" s="233"/>
      <c r="IU126" s="233"/>
      <c r="IV126" s="233"/>
      <c r="IW126" s="233"/>
    </row>
    <row r="127" spans="1:257" s="534" customFormat="1" ht="21.75" customHeight="1">
      <c r="A127" s="232"/>
      <c r="B127" s="309"/>
      <c r="C127" s="398"/>
      <c r="D127" s="307"/>
      <c r="E127" s="307"/>
      <c r="F127" s="306"/>
      <c r="G127" s="306"/>
      <c r="H127" s="502" t="s">
        <v>884</v>
      </c>
      <c r="I127" s="235" t="s">
        <v>7</v>
      </c>
      <c r="J127" s="407"/>
      <c r="K127" s="532"/>
      <c r="L127" s="233"/>
      <c r="M127" s="233"/>
      <c r="N127" s="233"/>
      <c r="O127" s="233"/>
      <c r="P127" s="233"/>
      <c r="Q127" s="233"/>
      <c r="R127" s="233"/>
      <c r="S127" s="233"/>
      <c r="T127" s="233"/>
      <c r="U127" s="233"/>
      <c r="V127" s="233"/>
      <c r="W127" s="233"/>
      <c r="X127" s="233"/>
      <c r="Y127" s="233"/>
      <c r="Z127" s="233"/>
      <c r="AA127" s="233"/>
      <c r="AB127" s="233"/>
      <c r="AC127" s="233"/>
      <c r="AD127" s="233"/>
      <c r="AE127" s="233"/>
      <c r="AF127" s="233"/>
      <c r="AG127" s="233"/>
      <c r="AH127" s="233"/>
      <c r="AI127" s="233"/>
      <c r="AJ127" s="233"/>
      <c r="AK127" s="233"/>
      <c r="AL127" s="233"/>
      <c r="AM127" s="233"/>
      <c r="AN127" s="233"/>
      <c r="AO127" s="233"/>
      <c r="AP127" s="233"/>
      <c r="AQ127" s="233"/>
      <c r="AR127" s="233"/>
      <c r="AS127" s="233"/>
      <c r="AT127" s="233"/>
      <c r="AU127" s="233"/>
      <c r="AV127" s="233"/>
      <c r="AW127" s="233"/>
      <c r="AX127" s="233"/>
      <c r="AY127" s="233"/>
      <c r="AZ127" s="233"/>
      <c r="BA127" s="233"/>
      <c r="BB127" s="233"/>
      <c r="BC127" s="233"/>
      <c r="BD127" s="233"/>
      <c r="BE127" s="233"/>
      <c r="BF127" s="233"/>
      <c r="BG127" s="233"/>
      <c r="BH127" s="233"/>
      <c r="BI127" s="233"/>
      <c r="BJ127" s="233"/>
      <c r="BK127" s="233"/>
      <c r="BL127" s="233"/>
      <c r="BM127" s="233"/>
      <c r="BN127" s="233"/>
      <c r="BO127" s="233"/>
      <c r="BP127" s="233"/>
      <c r="BQ127" s="233"/>
      <c r="BR127" s="233"/>
      <c r="BS127" s="233"/>
      <c r="BT127" s="233"/>
      <c r="BU127" s="233"/>
      <c r="BV127" s="233"/>
      <c r="BW127" s="233"/>
      <c r="BX127" s="233"/>
      <c r="BY127" s="233"/>
      <c r="BZ127" s="233"/>
      <c r="CA127" s="233"/>
      <c r="CB127" s="233"/>
      <c r="CC127" s="233"/>
      <c r="CD127" s="233"/>
      <c r="CE127" s="233"/>
      <c r="CF127" s="233"/>
      <c r="CG127" s="233"/>
      <c r="CH127" s="233"/>
      <c r="CI127" s="233"/>
      <c r="CJ127" s="233"/>
      <c r="CK127" s="233"/>
      <c r="CL127" s="233"/>
      <c r="CM127" s="233"/>
      <c r="CN127" s="233"/>
      <c r="CO127" s="233"/>
      <c r="CP127" s="233"/>
      <c r="CQ127" s="233"/>
      <c r="CR127" s="233"/>
      <c r="CS127" s="233"/>
      <c r="CT127" s="233"/>
      <c r="CU127" s="233"/>
      <c r="CV127" s="233"/>
      <c r="CW127" s="233"/>
      <c r="CX127" s="233"/>
      <c r="CY127" s="233"/>
      <c r="CZ127" s="233"/>
      <c r="DA127" s="233"/>
      <c r="DB127" s="233"/>
      <c r="DC127" s="233"/>
      <c r="DD127" s="233"/>
      <c r="DE127" s="233"/>
      <c r="DF127" s="233"/>
      <c r="DG127" s="233"/>
      <c r="DH127" s="233"/>
      <c r="DI127" s="233"/>
      <c r="DJ127" s="233"/>
      <c r="DK127" s="233"/>
      <c r="DL127" s="233"/>
      <c r="DM127" s="233"/>
      <c r="DN127" s="233"/>
      <c r="DO127" s="233"/>
      <c r="DP127" s="233"/>
      <c r="DQ127" s="233"/>
      <c r="DR127" s="233"/>
      <c r="DS127" s="233"/>
      <c r="DT127" s="233"/>
      <c r="DU127" s="233"/>
      <c r="DV127" s="233"/>
      <c r="DW127" s="233"/>
      <c r="DX127" s="233"/>
      <c r="DY127" s="233"/>
      <c r="DZ127" s="233"/>
      <c r="EA127" s="233"/>
      <c r="EB127" s="233"/>
      <c r="EC127" s="233"/>
      <c r="ED127" s="233"/>
      <c r="EE127" s="233"/>
      <c r="EF127" s="233"/>
      <c r="EG127" s="233"/>
      <c r="EH127" s="233"/>
      <c r="EI127" s="233"/>
      <c r="EJ127" s="233"/>
      <c r="EK127" s="233"/>
      <c r="EL127" s="233"/>
      <c r="EM127" s="233"/>
      <c r="EN127" s="233"/>
      <c r="EO127" s="233"/>
      <c r="EP127" s="233"/>
      <c r="EQ127" s="233"/>
      <c r="ER127" s="233"/>
      <c r="ES127" s="233"/>
      <c r="ET127" s="233"/>
      <c r="EU127" s="233"/>
      <c r="EV127" s="233"/>
      <c r="EW127" s="233"/>
      <c r="EX127" s="233"/>
      <c r="EY127" s="233"/>
      <c r="EZ127" s="233"/>
      <c r="FA127" s="233"/>
      <c r="FB127" s="233"/>
      <c r="FC127" s="233"/>
      <c r="FD127" s="233"/>
      <c r="FE127" s="233"/>
      <c r="FF127" s="233"/>
      <c r="FG127" s="233"/>
      <c r="FH127" s="233"/>
      <c r="FI127" s="233"/>
      <c r="FJ127" s="233"/>
      <c r="FK127" s="233"/>
      <c r="FL127" s="233"/>
      <c r="FM127" s="233"/>
      <c r="FN127" s="233"/>
      <c r="FO127" s="233"/>
      <c r="FP127" s="233"/>
      <c r="FQ127" s="233"/>
      <c r="FR127" s="233"/>
      <c r="FS127" s="233"/>
      <c r="FT127" s="233"/>
      <c r="FU127" s="233"/>
      <c r="FV127" s="233"/>
      <c r="FW127" s="233"/>
      <c r="FX127" s="233"/>
      <c r="FY127" s="233"/>
      <c r="FZ127" s="233"/>
      <c r="GA127" s="233"/>
      <c r="GB127" s="233"/>
      <c r="GC127" s="233"/>
      <c r="GD127" s="233"/>
      <c r="GE127" s="233"/>
      <c r="GF127" s="233"/>
      <c r="GG127" s="233"/>
      <c r="GH127" s="233"/>
      <c r="GI127" s="233"/>
      <c r="GJ127" s="233"/>
      <c r="GK127" s="233"/>
      <c r="GL127" s="233"/>
      <c r="GM127" s="233"/>
      <c r="GN127" s="233"/>
      <c r="GO127" s="233"/>
      <c r="GP127" s="233"/>
      <c r="GQ127" s="233"/>
      <c r="GR127" s="233"/>
      <c r="GS127" s="233"/>
      <c r="GT127" s="233"/>
      <c r="GU127" s="233"/>
      <c r="GV127" s="233"/>
      <c r="GW127" s="233"/>
      <c r="GX127" s="233"/>
      <c r="GY127" s="233"/>
      <c r="GZ127" s="233"/>
      <c r="HA127" s="233"/>
      <c r="HB127" s="233"/>
      <c r="HC127" s="233"/>
      <c r="HD127" s="233"/>
      <c r="HE127" s="233"/>
      <c r="HF127" s="233"/>
      <c r="HG127" s="233"/>
      <c r="HH127" s="233"/>
      <c r="HI127" s="233"/>
      <c r="HJ127" s="233"/>
      <c r="HK127" s="233"/>
      <c r="HL127" s="233"/>
      <c r="HM127" s="233"/>
      <c r="HN127" s="233"/>
      <c r="HO127" s="233"/>
      <c r="HP127" s="233"/>
      <c r="HQ127" s="233"/>
      <c r="HR127" s="233"/>
      <c r="HS127" s="233"/>
      <c r="HT127" s="233"/>
      <c r="HU127" s="233"/>
      <c r="HV127" s="233"/>
      <c r="HW127" s="233"/>
      <c r="HX127" s="233"/>
      <c r="HY127" s="233"/>
      <c r="HZ127" s="233"/>
      <c r="IA127" s="233"/>
      <c r="IB127" s="233"/>
      <c r="IC127" s="233"/>
      <c r="ID127" s="233"/>
      <c r="IE127" s="233"/>
      <c r="IF127" s="233"/>
      <c r="IG127" s="233"/>
      <c r="IH127" s="233"/>
      <c r="II127" s="233"/>
      <c r="IJ127" s="233"/>
      <c r="IK127" s="233"/>
      <c r="IL127" s="233"/>
      <c r="IM127" s="233"/>
      <c r="IN127" s="233"/>
      <c r="IO127" s="233"/>
      <c r="IP127" s="233"/>
      <c r="IQ127" s="233"/>
      <c r="IR127" s="233"/>
      <c r="IS127" s="233"/>
      <c r="IT127" s="233"/>
      <c r="IU127" s="233"/>
      <c r="IV127" s="233"/>
      <c r="IW127" s="233"/>
    </row>
    <row r="128" spans="1:257" s="534" customFormat="1" ht="38.25" customHeight="1">
      <c r="A128" s="232"/>
      <c r="B128" s="309"/>
      <c r="C128" s="398"/>
      <c r="D128" s="307"/>
      <c r="E128" s="307"/>
      <c r="F128" s="306"/>
      <c r="G128" s="306"/>
      <c r="H128" s="502" t="s">
        <v>884</v>
      </c>
      <c r="I128" s="235" t="s">
        <v>7</v>
      </c>
      <c r="J128" s="407"/>
      <c r="K128" s="532"/>
      <c r="L128" s="233"/>
      <c r="M128" s="233"/>
      <c r="N128" s="233"/>
      <c r="O128" s="233"/>
      <c r="P128" s="233"/>
      <c r="Q128" s="233"/>
      <c r="R128" s="233"/>
      <c r="S128" s="233"/>
      <c r="T128" s="233"/>
      <c r="U128" s="233"/>
      <c r="V128" s="233"/>
      <c r="W128" s="233"/>
      <c r="X128" s="233"/>
      <c r="Y128" s="233"/>
      <c r="Z128" s="233"/>
      <c r="AA128" s="233"/>
      <c r="AB128" s="233"/>
      <c r="AC128" s="233"/>
      <c r="AD128" s="233"/>
      <c r="AE128" s="233"/>
      <c r="AF128" s="233"/>
      <c r="AG128" s="233"/>
      <c r="AH128" s="233"/>
      <c r="AI128" s="233"/>
      <c r="AJ128" s="233"/>
      <c r="AK128" s="233"/>
      <c r="AL128" s="233"/>
      <c r="AM128" s="233"/>
      <c r="AN128" s="233"/>
      <c r="AO128" s="233"/>
      <c r="AP128" s="233"/>
      <c r="AQ128" s="233"/>
      <c r="AR128" s="233"/>
      <c r="AS128" s="233"/>
      <c r="AT128" s="233"/>
      <c r="AU128" s="233"/>
      <c r="AV128" s="233"/>
      <c r="AW128" s="233"/>
      <c r="AX128" s="233"/>
      <c r="AY128" s="233"/>
      <c r="AZ128" s="233"/>
      <c r="BA128" s="233"/>
      <c r="BB128" s="233"/>
      <c r="BC128" s="233"/>
      <c r="BD128" s="233"/>
      <c r="BE128" s="233"/>
      <c r="BF128" s="233"/>
      <c r="BG128" s="233"/>
      <c r="BH128" s="233"/>
      <c r="BI128" s="233"/>
      <c r="BJ128" s="233"/>
      <c r="BK128" s="233"/>
      <c r="BL128" s="233"/>
      <c r="BM128" s="233"/>
      <c r="BN128" s="233"/>
      <c r="BO128" s="233"/>
      <c r="BP128" s="233"/>
      <c r="BQ128" s="233"/>
      <c r="BR128" s="233"/>
      <c r="BS128" s="233"/>
      <c r="BT128" s="233"/>
      <c r="BU128" s="233"/>
      <c r="BV128" s="233"/>
      <c r="BW128" s="233"/>
      <c r="BX128" s="233"/>
      <c r="BY128" s="233"/>
      <c r="BZ128" s="233"/>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33"/>
      <c r="DQ128" s="233"/>
      <c r="DR128" s="233"/>
      <c r="DS128" s="233"/>
      <c r="DT128" s="233"/>
      <c r="DU128" s="233"/>
      <c r="DV128" s="233"/>
      <c r="DW128" s="233"/>
      <c r="DX128" s="233"/>
      <c r="DY128" s="233"/>
      <c r="DZ128" s="233"/>
      <c r="EA128" s="233"/>
      <c r="EB128" s="233"/>
      <c r="EC128" s="233"/>
      <c r="ED128" s="233"/>
      <c r="EE128" s="233"/>
      <c r="EF128" s="233"/>
      <c r="EG128" s="233"/>
      <c r="EH128" s="233"/>
      <c r="EI128" s="233"/>
      <c r="EJ128" s="233"/>
      <c r="EK128" s="233"/>
      <c r="EL128" s="233"/>
      <c r="EM128" s="233"/>
      <c r="EN128" s="233"/>
      <c r="EO128" s="233"/>
      <c r="EP128" s="233"/>
      <c r="EQ128" s="233"/>
      <c r="ER128" s="233"/>
      <c r="ES128" s="233"/>
      <c r="ET128" s="233"/>
      <c r="EU128" s="233"/>
      <c r="EV128" s="233"/>
      <c r="EW128" s="233"/>
      <c r="EX128" s="233"/>
      <c r="EY128" s="233"/>
      <c r="EZ128" s="233"/>
      <c r="FA128" s="233"/>
      <c r="FB128" s="233"/>
      <c r="FC128" s="233"/>
      <c r="FD128" s="233"/>
      <c r="FE128" s="233"/>
      <c r="FF128" s="233"/>
      <c r="FG128" s="233"/>
      <c r="FH128" s="233"/>
      <c r="FI128" s="233"/>
      <c r="FJ128" s="233"/>
      <c r="FK128" s="233"/>
      <c r="FL128" s="233"/>
      <c r="FM128" s="233"/>
      <c r="FN128" s="233"/>
      <c r="FO128" s="233"/>
      <c r="FP128" s="233"/>
      <c r="FQ128" s="233"/>
      <c r="FR128" s="233"/>
      <c r="FS128" s="233"/>
      <c r="FT128" s="233"/>
      <c r="FU128" s="233"/>
      <c r="FV128" s="233"/>
      <c r="FW128" s="233"/>
      <c r="FX128" s="233"/>
      <c r="FY128" s="233"/>
      <c r="FZ128" s="233"/>
      <c r="GA128" s="233"/>
      <c r="GB128" s="233"/>
      <c r="GC128" s="233"/>
      <c r="GD128" s="233"/>
      <c r="GE128" s="233"/>
      <c r="GF128" s="233"/>
      <c r="GG128" s="233"/>
      <c r="GH128" s="233"/>
      <c r="GI128" s="233"/>
      <c r="GJ128" s="233"/>
      <c r="GK128" s="233"/>
      <c r="GL128" s="233"/>
      <c r="GM128" s="233"/>
      <c r="GN128" s="233"/>
      <c r="GO128" s="233"/>
      <c r="GP128" s="233"/>
      <c r="GQ128" s="233"/>
      <c r="GR128" s="233"/>
      <c r="GS128" s="233"/>
      <c r="GT128" s="233"/>
      <c r="GU128" s="233"/>
      <c r="GV128" s="233"/>
      <c r="GW128" s="233"/>
      <c r="GX128" s="233"/>
      <c r="GY128" s="233"/>
      <c r="GZ128" s="233"/>
      <c r="HA128" s="233"/>
      <c r="HB128" s="233"/>
      <c r="HC128" s="233"/>
      <c r="HD128" s="233"/>
      <c r="HE128" s="233"/>
      <c r="HF128" s="233"/>
      <c r="HG128" s="233"/>
      <c r="HH128" s="233"/>
      <c r="HI128" s="233"/>
      <c r="HJ128" s="233"/>
      <c r="HK128" s="233"/>
      <c r="HL128" s="233"/>
      <c r="HM128" s="233"/>
      <c r="HN128" s="233"/>
      <c r="HO128" s="233"/>
      <c r="HP128" s="233"/>
      <c r="HQ128" s="233"/>
      <c r="HR128" s="233"/>
      <c r="HS128" s="233"/>
      <c r="HT128" s="233"/>
      <c r="HU128" s="233"/>
      <c r="HV128" s="233"/>
      <c r="HW128" s="233"/>
      <c r="HX128" s="233"/>
      <c r="HY128" s="233"/>
      <c r="HZ128" s="233"/>
      <c r="IA128" s="233"/>
      <c r="IB128" s="233"/>
      <c r="IC128" s="233"/>
      <c r="ID128" s="233"/>
      <c r="IE128" s="233"/>
      <c r="IF128" s="233"/>
      <c r="IG128" s="233"/>
      <c r="IH128" s="233"/>
      <c r="II128" s="233"/>
      <c r="IJ128" s="233"/>
      <c r="IK128" s="233"/>
      <c r="IL128" s="233"/>
      <c r="IM128" s="233"/>
      <c r="IN128" s="233"/>
      <c r="IO128" s="233"/>
      <c r="IP128" s="233"/>
      <c r="IQ128" s="233"/>
      <c r="IR128" s="233"/>
      <c r="IS128" s="233"/>
      <c r="IT128" s="233"/>
      <c r="IU128" s="233"/>
      <c r="IV128" s="233"/>
      <c r="IW128" s="233"/>
    </row>
    <row r="129" spans="1:257" s="534" customFormat="1" ht="40.5" customHeight="1">
      <c r="A129" s="232"/>
      <c r="B129" s="309"/>
      <c r="C129" s="398"/>
      <c r="D129" s="307"/>
      <c r="E129" s="307"/>
      <c r="F129" s="306"/>
      <c r="G129" s="306"/>
      <c r="H129" s="502" t="s">
        <v>884</v>
      </c>
      <c r="I129" s="235" t="s">
        <v>7</v>
      </c>
      <c r="J129" s="407"/>
      <c r="K129" s="532"/>
      <c r="L129" s="233"/>
      <c r="M129" s="233"/>
      <c r="N129" s="233"/>
      <c r="O129" s="233"/>
      <c r="P129" s="233"/>
      <c r="Q129" s="233"/>
      <c r="R129" s="233"/>
      <c r="S129" s="233"/>
      <c r="T129" s="233"/>
      <c r="U129" s="233"/>
      <c r="V129" s="233"/>
      <c r="W129" s="233"/>
      <c r="X129" s="233"/>
      <c r="Y129" s="233"/>
      <c r="Z129" s="233"/>
      <c r="AA129" s="233"/>
      <c r="AB129" s="233"/>
      <c r="AC129" s="233"/>
      <c r="AD129" s="233"/>
      <c r="AE129" s="233"/>
      <c r="AF129" s="233"/>
      <c r="AG129" s="233"/>
      <c r="AH129" s="233"/>
      <c r="AI129" s="233"/>
      <c r="AJ129" s="233"/>
      <c r="AK129" s="233"/>
      <c r="AL129" s="233"/>
      <c r="AM129" s="233"/>
      <c r="AN129" s="233"/>
      <c r="AO129" s="233"/>
      <c r="AP129" s="233"/>
      <c r="AQ129" s="233"/>
      <c r="AR129" s="233"/>
      <c r="AS129" s="233"/>
      <c r="AT129" s="233"/>
      <c r="AU129" s="233"/>
      <c r="AV129" s="233"/>
      <c r="AW129" s="233"/>
      <c r="AX129" s="233"/>
      <c r="AY129" s="233"/>
      <c r="AZ129" s="233"/>
      <c r="BA129" s="233"/>
      <c r="BB129" s="233"/>
      <c r="BC129" s="233"/>
      <c r="BD129" s="233"/>
      <c r="BE129" s="233"/>
      <c r="BF129" s="233"/>
      <c r="BG129" s="233"/>
      <c r="BH129" s="233"/>
      <c r="BI129" s="233"/>
      <c r="BJ129" s="233"/>
      <c r="BK129" s="233"/>
      <c r="BL129" s="233"/>
      <c r="BM129" s="233"/>
      <c r="BN129" s="233"/>
      <c r="BO129" s="233"/>
      <c r="BP129" s="233"/>
      <c r="BQ129" s="233"/>
      <c r="BR129" s="233"/>
      <c r="BS129" s="233"/>
      <c r="BT129" s="233"/>
      <c r="BU129" s="233"/>
      <c r="BV129" s="233"/>
      <c r="BW129" s="233"/>
      <c r="BX129" s="233"/>
      <c r="BY129" s="233"/>
      <c r="BZ129" s="233"/>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33"/>
      <c r="DQ129" s="233"/>
      <c r="DR129" s="233"/>
      <c r="DS129" s="233"/>
      <c r="DT129" s="233"/>
      <c r="DU129" s="233"/>
      <c r="DV129" s="233"/>
      <c r="DW129" s="233"/>
      <c r="DX129" s="233"/>
      <c r="DY129" s="233"/>
      <c r="DZ129" s="233"/>
      <c r="EA129" s="233"/>
      <c r="EB129" s="233"/>
      <c r="EC129" s="233"/>
      <c r="ED129" s="233"/>
      <c r="EE129" s="233"/>
      <c r="EF129" s="233"/>
      <c r="EG129" s="233"/>
      <c r="EH129" s="233"/>
      <c r="EI129" s="233"/>
      <c r="EJ129" s="233"/>
      <c r="EK129" s="233"/>
      <c r="EL129" s="233"/>
      <c r="EM129" s="233"/>
      <c r="EN129" s="233"/>
      <c r="EO129" s="233"/>
      <c r="EP129" s="233"/>
      <c r="EQ129" s="233"/>
      <c r="ER129" s="233"/>
      <c r="ES129" s="233"/>
      <c r="ET129" s="233"/>
      <c r="EU129" s="233"/>
      <c r="EV129" s="233"/>
      <c r="EW129" s="233"/>
      <c r="EX129" s="233"/>
      <c r="EY129" s="233"/>
      <c r="EZ129" s="233"/>
      <c r="FA129" s="233"/>
      <c r="FB129" s="233"/>
      <c r="FC129" s="233"/>
      <c r="FD129" s="233"/>
      <c r="FE129" s="233"/>
      <c r="FF129" s="233"/>
      <c r="FG129" s="233"/>
      <c r="FH129" s="233"/>
      <c r="FI129" s="233"/>
      <c r="FJ129" s="233"/>
      <c r="FK129" s="233"/>
      <c r="FL129" s="233"/>
      <c r="FM129" s="233"/>
      <c r="FN129" s="233"/>
      <c r="FO129" s="233"/>
      <c r="FP129" s="233"/>
      <c r="FQ129" s="233"/>
      <c r="FR129" s="233"/>
      <c r="FS129" s="233"/>
      <c r="FT129" s="233"/>
      <c r="FU129" s="233"/>
      <c r="FV129" s="233"/>
      <c r="FW129" s="233"/>
      <c r="FX129" s="233"/>
      <c r="FY129" s="233"/>
      <c r="FZ129" s="233"/>
      <c r="GA129" s="233"/>
      <c r="GB129" s="233"/>
      <c r="GC129" s="233"/>
      <c r="GD129" s="233"/>
      <c r="GE129" s="233"/>
      <c r="GF129" s="233"/>
      <c r="GG129" s="233"/>
      <c r="GH129" s="233"/>
      <c r="GI129" s="233"/>
      <c r="GJ129" s="233"/>
      <c r="GK129" s="233"/>
      <c r="GL129" s="233"/>
      <c r="GM129" s="233"/>
      <c r="GN129" s="233"/>
      <c r="GO129" s="233"/>
      <c r="GP129" s="233"/>
      <c r="GQ129" s="233"/>
      <c r="GR129" s="233"/>
      <c r="GS129" s="233"/>
      <c r="GT129" s="233"/>
      <c r="GU129" s="233"/>
      <c r="GV129" s="233"/>
      <c r="GW129" s="233"/>
      <c r="GX129" s="233"/>
      <c r="GY129" s="233"/>
      <c r="GZ129" s="233"/>
      <c r="HA129" s="233"/>
      <c r="HB129" s="233"/>
      <c r="HC129" s="233"/>
      <c r="HD129" s="233"/>
      <c r="HE129" s="233"/>
      <c r="HF129" s="233"/>
      <c r="HG129" s="233"/>
      <c r="HH129" s="233"/>
      <c r="HI129" s="233"/>
      <c r="HJ129" s="233"/>
      <c r="HK129" s="233"/>
      <c r="HL129" s="233"/>
      <c r="HM129" s="233"/>
      <c r="HN129" s="233"/>
      <c r="HO129" s="233"/>
      <c r="HP129" s="233"/>
      <c r="HQ129" s="233"/>
      <c r="HR129" s="233"/>
      <c r="HS129" s="233"/>
      <c r="HT129" s="233"/>
      <c r="HU129" s="233"/>
      <c r="HV129" s="233"/>
      <c r="HW129" s="233"/>
      <c r="HX129" s="233"/>
      <c r="HY129" s="233"/>
      <c r="HZ129" s="233"/>
      <c r="IA129" s="233"/>
      <c r="IB129" s="233"/>
      <c r="IC129" s="233"/>
      <c r="ID129" s="233"/>
      <c r="IE129" s="233"/>
      <c r="IF129" s="233"/>
      <c r="IG129" s="233"/>
      <c r="IH129" s="233"/>
      <c r="II129" s="233"/>
      <c r="IJ129" s="233"/>
      <c r="IK129" s="233"/>
      <c r="IL129" s="233"/>
      <c r="IM129" s="233"/>
      <c r="IN129" s="233"/>
      <c r="IO129" s="233"/>
      <c r="IP129" s="233"/>
      <c r="IQ129" s="233"/>
      <c r="IR129" s="233"/>
      <c r="IS129" s="233"/>
      <c r="IT129" s="233"/>
      <c r="IU129" s="233"/>
      <c r="IV129" s="233"/>
      <c r="IW129" s="233"/>
    </row>
    <row r="130" spans="1:257" s="534" customFormat="1" ht="22.5" customHeight="1">
      <c r="A130" s="232"/>
      <c r="B130" s="309"/>
      <c r="C130" s="398"/>
      <c r="D130" s="307"/>
      <c r="E130" s="307"/>
      <c r="F130" s="306"/>
      <c r="G130" s="306"/>
      <c r="H130" s="502" t="s">
        <v>884</v>
      </c>
      <c r="I130" s="235" t="s">
        <v>7</v>
      </c>
      <c r="J130" s="407"/>
      <c r="K130" s="532"/>
      <c r="L130" s="233"/>
      <c r="M130" s="233"/>
      <c r="N130" s="233"/>
      <c r="O130" s="233"/>
      <c r="P130" s="233"/>
      <c r="Q130" s="233"/>
      <c r="R130" s="233"/>
      <c r="S130" s="233"/>
      <c r="T130" s="233"/>
      <c r="U130" s="233"/>
      <c r="V130" s="233"/>
      <c r="W130" s="233"/>
      <c r="X130" s="233"/>
      <c r="Y130" s="233"/>
      <c r="Z130" s="233"/>
      <c r="AA130" s="233"/>
      <c r="AB130" s="233"/>
      <c r="AC130" s="233"/>
      <c r="AD130" s="233"/>
      <c r="AE130" s="233"/>
      <c r="AF130" s="233"/>
      <c r="AG130" s="233"/>
      <c r="AH130" s="233"/>
      <c r="AI130" s="233"/>
      <c r="AJ130" s="233"/>
      <c r="AK130" s="233"/>
      <c r="AL130" s="233"/>
      <c r="AM130" s="233"/>
      <c r="AN130" s="233"/>
      <c r="AO130" s="233"/>
      <c r="AP130" s="233"/>
      <c r="AQ130" s="233"/>
      <c r="AR130" s="233"/>
      <c r="AS130" s="233"/>
      <c r="AT130" s="233"/>
      <c r="AU130" s="233"/>
      <c r="AV130" s="233"/>
      <c r="AW130" s="233"/>
      <c r="AX130" s="233"/>
      <c r="AY130" s="233"/>
      <c r="AZ130" s="233"/>
      <c r="BA130" s="233"/>
      <c r="BB130" s="233"/>
      <c r="BC130" s="233"/>
      <c r="BD130" s="233"/>
      <c r="BE130" s="233"/>
      <c r="BF130" s="233"/>
      <c r="BG130" s="233"/>
      <c r="BH130" s="233"/>
      <c r="BI130" s="233"/>
      <c r="BJ130" s="233"/>
      <c r="BK130" s="233"/>
      <c r="BL130" s="233"/>
      <c r="BM130" s="233"/>
      <c r="BN130" s="233"/>
      <c r="BO130" s="233"/>
      <c r="BP130" s="233"/>
      <c r="BQ130" s="233"/>
      <c r="BR130" s="233"/>
      <c r="BS130" s="233"/>
      <c r="BT130" s="233"/>
      <c r="BU130" s="233"/>
      <c r="BV130" s="233"/>
      <c r="BW130" s="233"/>
      <c r="BX130" s="233"/>
      <c r="BY130" s="233"/>
      <c r="BZ130" s="233"/>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33"/>
      <c r="DQ130" s="233"/>
      <c r="DR130" s="233"/>
      <c r="DS130" s="233"/>
      <c r="DT130" s="233"/>
      <c r="DU130" s="233"/>
      <c r="DV130" s="233"/>
      <c r="DW130" s="233"/>
      <c r="DX130" s="233"/>
      <c r="DY130" s="233"/>
      <c r="DZ130" s="233"/>
      <c r="EA130" s="233"/>
      <c r="EB130" s="233"/>
      <c r="EC130" s="233"/>
      <c r="ED130" s="233"/>
      <c r="EE130" s="233"/>
      <c r="EF130" s="233"/>
      <c r="EG130" s="233"/>
      <c r="EH130" s="233"/>
      <c r="EI130" s="233"/>
      <c r="EJ130" s="233"/>
      <c r="EK130" s="233"/>
      <c r="EL130" s="233"/>
      <c r="EM130" s="233"/>
      <c r="EN130" s="233"/>
      <c r="EO130" s="233"/>
      <c r="EP130" s="233"/>
      <c r="EQ130" s="233"/>
      <c r="ER130" s="233"/>
      <c r="ES130" s="233"/>
      <c r="ET130" s="233"/>
      <c r="EU130" s="233"/>
      <c r="EV130" s="233"/>
      <c r="EW130" s="233"/>
      <c r="EX130" s="233"/>
      <c r="EY130" s="233"/>
      <c r="EZ130" s="233"/>
      <c r="FA130" s="233"/>
      <c r="FB130" s="233"/>
      <c r="FC130" s="233"/>
      <c r="FD130" s="233"/>
      <c r="FE130" s="233"/>
      <c r="FF130" s="233"/>
      <c r="FG130" s="233"/>
      <c r="FH130" s="233"/>
      <c r="FI130" s="233"/>
      <c r="FJ130" s="233"/>
      <c r="FK130" s="233"/>
      <c r="FL130" s="233"/>
      <c r="FM130" s="233"/>
      <c r="FN130" s="233"/>
      <c r="FO130" s="233"/>
      <c r="FP130" s="233"/>
      <c r="FQ130" s="233"/>
      <c r="FR130" s="233"/>
      <c r="FS130" s="233"/>
      <c r="FT130" s="233"/>
      <c r="FU130" s="233"/>
      <c r="FV130" s="233"/>
      <c r="FW130" s="233"/>
      <c r="FX130" s="233"/>
      <c r="FY130" s="233"/>
      <c r="FZ130" s="233"/>
      <c r="GA130" s="233"/>
      <c r="GB130" s="233"/>
      <c r="GC130" s="233"/>
      <c r="GD130" s="233"/>
      <c r="GE130" s="233"/>
      <c r="GF130" s="233"/>
      <c r="GG130" s="233"/>
      <c r="GH130" s="233"/>
      <c r="GI130" s="233"/>
      <c r="GJ130" s="233"/>
      <c r="GK130" s="233"/>
      <c r="GL130" s="233"/>
      <c r="GM130" s="233"/>
      <c r="GN130" s="233"/>
      <c r="GO130" s="233"/>
      <c r="GP130" s="233"/>
      <c r="GQ130" s="233"/>
      <c r="GR130" s="233"/>
      <c r="GS130" s="233"/>
      <c r="GT130" s="233"/>
      <c r="GU130" s="233"/>
      <c r="GV130" s="233"/>
      <c r="GW130" s="233"/>
      <c r="GX130" s="233"/>
      <c r="GY130" s="233"/>
      <c r="GZ130" s="233"/>
      <c r="HA130" s="233"/>
      <c r="HB130" s="233"/>
      <c r="HC130" s="233"/>
      <c r="HD130" s="233"/>
      <c r="HE130" s="233"/>
      <c r="HF130" s="233"/>
      <c r="HG130" s="233"/>
      <c r="HH130" s="233"/>
      <c r="HI130" s="233"/>
      <c r="HJ130" s="233"/>
      <c r="HK130" s="233"/>
      <c r="HL130" s="233"/>
      <c r="HM130" s="233"/>
      <c r="HN130" s="233"/>
      <c r="HO130" s="233"/>
      <c r="HP130" s="233"/>
      <c r="HQ130" s="233"/>
      <c r="HR130" s="233"/>
      <c r="HS130" s="233"/>
      <c r="HT130" s="233"/>
      <c r="HU130" s="233"/>
      <c r="HV130" s="233"/>
      <c r="HW130" s="233"/>
      <c r="HX130" s="233"/>
      <c r="HY130" s="233"/>
      <c r="HZ130" s="233"/>
      <c r="IA130" s="233"/>
      <c r="IB130" s="233"/>
      <c r="IC130" s="233"/>
      <c r="ID130" s="233"/>
      <c r="IE130" s="233"/>
      <c r="IF130" s="233"/>
      <c r="IG130" s="233"/>
      <c r="IH130" s="233"/>
      <c r="II130" s="233"/>
      <c r="IJ130" s="233"/>
      <c r="IK130" s="233"/>
      <c r="IL130" s="233"/>
      <c r="IM130" s="233"/>
      <c r="IN130" s="233"/>
      <c r="IO130" s="233"/>
      <c r="IP130" s="233"/>
      <c r="IQ130" s="233"/>
      <c r="IR130" s="233"/>
      <c r="IS130" s="233"/>
      <c r="IT130" s="233"/>
      <c r="IU130" s="233"/>
      <c r="IV130" s="233"/>
      <c r="IW130" s="233"/>
    </row>
    <row r="131" spans="1:257" s="534" customFormat="1" ht="23.25" customHeight="1">
      <c r="A131" s="232"/>
      <c r="B131" s="309"/>
      <c r="C131" s="398"/>
      <c r="D131" s="307"/>
      <c r="E131" s="307"/>
      <c r="F131" s="306"/>
      <c r="G131" s="306"/>
      <c r="H131" s="502" t="s">
        <v>884</v>
      </c>
      <c r="I131" s="235" t="s">
        <v>7</v>
      </c>
      <c r="J131" s="407"/>
      <c r="K131" s="532"/>
      <c r="L131" s="233"/>
      <c r="M131" s="233"/>
      <c r="N131" s="233"/>
      <c r="O131" s="233"/>
      <c r="P131" s="233"/>
      <c r="Q131" s="233"/>
      <c r="R131" s="233"/>
      <c r="S131" s="233"/>
      <c r="T131" s="233"/>
      <c r="U131" s="233"/>
      <c r="V131" s="233"/>
      <c r="W131" s="233"/>
      <c r="X131" s="233"/>
      <c r="Y131" s="233"/>
      <c r="Z131" s="233"/>
      <c r="AA131" s="233"/>
      <c r="AB131" s="233"/>
      <c r="AC131" s="233"/>
      <c r="AD131" s="233"/>
      <c r="AE131" s="233"/>
      <c r="AF131" s="233"/>
      <c r="AG131" s="233"/>
      <c r="AH131" s="233"/>
      <c r="AI131" s="233"/>
      <c r="AJ131" s="233"/>
      <c r="AK131" s="233"/>
      <c r="AL131" s="233"/>
      <c r="AM131" s="233"/>
      <c r="AN131" s="233"/>
      <c r="AO131" s="233"/>
      <c r="AP131" s="233"/>
      <c r="AQ131" s="233"/>
      <c r="AR131" s="233"/>
      <c r="AS131" s="233"/>
      <c r="AT131" s="233"/>
      <c r="AU131" s="233"/>
      <c r="AV131" s="233"/>
      <c r="AW131" s="233"/>
      <c r="AX131" s="233"/>
      <c r="AY131" s="233"/>
      <c r="AZ131" s="233"/>
      <c r="BA131" s="233"/>
      <c r="BB131" s="233"/>
      <c r="BC131" s="233"/>
      <c r="BD131" s="233"/>
      <c r="BE131" s="233"/>
      <c r="BF131" s="233"/>
      <c r="BG131" s="233"/>
      <c r="BH131" s="233"/>
      <c r="BI131" s="233"/>
      <c r="BJ131" s="233"/>
      <c r="BK131" s="233"/>
      <c r="BL131" s="233"/>
      <c r="BM131" s="233"/>
      <c r="BN131" s="233"/>
      <c r="BO131" s="233"/>
      <c r="BP131" s="233"/>
      <c r="BQ131" s="233"/>
      <c r="BR131" s="233"/>
      <c r="BS131" s="233"/>
      <c r="BT131" s="233"/>
      <c r="BU131" s="233"/>
      <c r="BV131" s="233"/>
      <c r="BW131" s="233"/>
      <c r="BX131" s="233"/>
      <c r="BY131" s="233"/>
      <c r="BZ131" s="233"/>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33"/>
      <c r="DQ131" s="233"/>
      <c r="DR131" s="233"/>
      <c r="DS131" s="233"/>
      <c r="DT131" s="233"/>
      <c r="DU131" s="233"/>
      <c r="DV131" s="233"/>
      <c r="DW131" s="233"/>
      <c r="DX131" s="233"/>
      <c r="DY131" s="233"/>
      <c r="DZ131" s="233"/>
      <c r="EA131" s="233"/>
      <c r="EB131" s="233"/>
      <c r="EC131" s="233"/>
      <c r="ED131" s="233"/>
      <c r="EE131" s="233"/>
      <c r="EF131" s="233"/>
      <c r="EG131" s="233"/>
      <c r="EH131" s="233"/>
      <c r="EI131" s="233"/>
      <c r="EJ131" s="233"/>
      <c r="EK131" s="233"/>
      <c r="EL131" s="233"/>
      <c r="EM131" s="233"/>
      <c r="EN131" s="233"/>
      <c r="EO131" s="233"/>
      <c r="EP131" s="233"/>
      <c r="EQ131" s="233"/>
      <c r="ER131" s="233"/>
      <c r="ES131" s="233"/>
      <c r="ET131" s="233"/>
      <c r="EU131" s="233"/>
      <c r="EV131" s="233"/>
      <c r="EW131" s="233"/>
      <c r="EX131" s="233"/>
      <c r="EY131" s="233"/>
      <c r="EZ131" s="233"/>
      <c r="FA131" s="233"/>
      <c r="FB131" s="233"/>
      <c r="FC131" s="233"/>
      <c r="FD131" s="233"/>
      <c r="FE131" s="233"/>
      <c r="FF131" s="233"/>
      <c r="FG131" s="233"/>
      <c r="FH131" s="233"/>
      <c r="FI131" s="233"/>
      <c r="FJ131" s="233"/>
      <c r="FK131" s="233"/>
      <c r="FL131" s="233"/>
      <c r="FM131" s="233"/>
      <c r="FN131" s="233"/>
      <c r="FO131" s="233"/>
      <c r="FP131" s="233"/>
      <c r="FQ131" s="233"/>
      <c r="FR131" s="233"/>
      <c r="FS131" s="233"/>
      <c r="FT131" s="233"/>
      <c r="FU131" s="233"/>
      <c r="FV131" s="233"/>
      <c r="FW131" s="233"/>
      <c r="FX131" s="233"/>
      <c r="FY131" s="233"/>
      <c r="FZ131" s="233"/>
      <c r="GA131" s="233"/>
      <c r="GB131" s="233"/>
      <c r="GC131" s="233"/>
      <c r="GD131" s="233"/>
      <c r="GE131" s="233"/>
      <c r="GF131" s="233"/>
      <c r="GG131" s="233"/>
      <c r="GH131" s="233"/>
      <c r="GI131" s="233"/>
      <c r="GJ131" s="233"/>
      <c r="GK131" s="233"/>
      <c r="GL131" s="233"/>
      <c r="GM131" s="233"/>
      <c r="GN131" s="233"/>
      <c r="GO131" s="233"/>
      <c r="GP131" s="233"/>
      <c r="GQ131" s="233"/>
      <c r="GR131" s="233"/>
      <c r="GS131" s="233"/>
      <c r="GT131" s="233"/>
      <c r="GU131" s="233"/>
      <c r="GV131" s="233"/>
      <c r="GW131" s="233"/>
      <c r="GX131" s="233"/>
      <c r="GY131" s="233"/>
      <c r="GZ131" s="233"/>
      <c r="HA131" s="233"/>
      <c r="HB131" s="233"/>
      <c r="HC131" s="233"/>
      <c r="HD131" s="233"/>
      <c r="HE131" s="233"/>
      <c r="HF131" s="233"/>
      <c r="HG131" s="233"/>
      <c r="HH131" s="233"/>
      <c r="HI131" s="233"/>
      <c r="HJ131" s="233"/>
      <c r="HK131" s="233"/>
      <c r="HL131" s="233"/>
      <c r="HM131" s="233"/>
      <c r="HN131" s="233"/>
      <c r="HO131" s="233"/>
      <c r="HP131" s="233"/>
      <c r="HQ131" s="233"/>
      <c r="HR131" s="233"/>
      <c r="HS131" s="233"/>
      <c r="HT131" s="233"/>
      <c r="HU131" s="233"/>
      <c r="HV131" s="233"/>
      <c r="HW131" s="233"/>
      <c r="HX131" s="233"/>
      <c r="HY131" s="233"/>
      <c r="HZ131" s="233"/>
      <c r="IA131" s="233"/>
      <c r="IB131" s="233"/>
      <c r="IC131" s="233"/>
      <c r="ID131" s="233"/>
      <c r="IE131" s="233"/>
      <c r="IF131" s="233"/>
      <c r="IG131" s="233"/>
      <c r="IH131" s="233"/>
      <c r="II131" s="233"/>
      <c r="IJ131" s="233"/>
      <c r="IK131" s="233"/>
      <c r="IL131" s="233"/>
      <c r="IM131" s="233"/>
      <c r="IN131" s="233"/>
      <c r="IO131" s="233"/>
      <c r="IP131" s="233"/>
      <c r="IQ131" s="233"/>
      <c r="IR131" s="233"/>
      <c r="IS131" s="233"/>
      <c r="IT131" s="233"/>
      <c r="IU131" s="233"/>
      <c r="IV131" s="233"/>
      <c r="IW131" s="233"/>
    </row>
    <row r="132" spans="1:257" s="534" customFormat="1" ht="21.75" customHeight="1">
      <c r="A132" s="232"/>
      <c r="B132" s="309"/>
      <c r="C132" s="398"/>
      <c r="D132" s="307"/>
      <c r="E132" s="307"/>
      <c r="F132" s="306"/>
      <c r="G132" s="306"/>
      <c r="H132" s="502" t="s">
        <v>884</v>
      </c>
      <c r="I132" s="235" t="s">
        <v>7</v>
      </c>
      <c r="J132" s="407"/>
      <c r="K132" s="532"/>
      <c r="L132" s="233"/>
      <c r="M132" s="233"/>
      <c r="N132" s="233"/>
      <c r="O132" s="233"/>
      <c r="P132" s="233"/>
      <c r="Q132" s="233"/>
      <c r="R132" s="233"/>
      <c r="S132" s="233"/>
      <c r="T132" s="233"/>
      <c r="U132" s="233"/>
      <c r="V132" s="233"/>
      <c r="W132" s="233"/>
      <c r="X132" s="233"/>
      <c r="Y132" s="233"/>
      <c r="Z132" s="233"/>
      <c r="AA132" s="233"/>
      <c r="AB132" s="233"/>
      <c r="AC132" s="233"/>
      <c r="AD132" s="233"/>
      <c r="AE132" s="233"/>
      <c r="AF132" s="233"/>
      <c r="AG132" s="233"/>
      <c r="AH132" s="233"/>
      <c r="AI132" s="233"/>
      <c r="AJ132" s="233"/>
      <c r="AK132" s="233"/>
      <c r="AL132" s="233"/>
      <c r="AM132" s="233"/>
      <c r="AN132" s="233"/>
      <c r="AO132" s="233"/>
      <c r="AP132" s="233"/>
      <c r="AQ132" s="233"/>
      <c r="AR132" s="233"/>
      <c r="AS132" s="233"/>
      <c r="AT132" s="233"/>
      <c r="AU132" s="233"/>
      <c r="AV132" s="233"/>
      <c r="AW132" s="233"/>
      <c r="AX132" s="233"/>
      <c r="AY132" s="233"/>
      <c r="AZ132" s="233"/>
      <c r="BA132" s="233"/>
      <c r="BB132" s="233"/>
      <c r="BC132" s="233"/>
      <c r="BD132" s="233"/>
      <c r="BE132" s="233"/>
      <c r="BF132" s="233"/>
      <c r="BG132" s="233"/>
      <c r="BH132" s="233"/>
      <c r="BI132" s="233"/>
      <c r="BJ132" s="233"/>
      <c r="BK132" s="233"/>
      <c r="BL132" s="233"/>
      <c r="BM132" s="233"/>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33"/>
      <c r="DQ132" s="233"/>
      <c r="DR132" s="233"/>
      <c r="DS132" s="233"/>
      <c r="DT132" s="233"/>
      <c r="DU132" s="233"/>
      <c r="DV132" s="233"/>
      <c r="DW132" s="233"/>
      <c r="DX132" s="233"/>
      <c r="DY132" s="233"/>
      <c r="DZ132" s="233"/>
      <c r="EA132" s="233"/>
      <c r="EB132" s="233"/>
      <c r="EC132" s="233"/>
      <c r="ED132" s="233"/>
      <c r="EE132" s="233"/>
      <c r="EF132" s="233"/>
      <c r="EG132" s="233"/>
      <c r="EH132" s="233"/>
      <c r="EI132" s="233"/>
      <c r="EJ132" s="233"/>
      <c r="EK132" s="233"/>
      <c r="EL132" s="233"/>
      <c r="EM132" s="233"/>
      <c r="EN132" s="233"/>
      <c r="EO132" s="233"/>
      <c r="EP132" s="233"/>
      <c r="EQ132" s="233"/>
      <c r="ER132" s="233"/>
      <c r="ES132" s="233"/>
      <c r="ET132" s="233"/>
      <c r="EU132" s="233"/>
      <c r="EV132" s="233"/>
      <c r="EW132" s="233"/>
      <c r="EX132" s="233"/>
      <c r="EY132" s="233"/>
      <c r="EZ132" s="233"/>
      <c r="FA132" s="233"/>
      <c r="FB132" s="233"/>
      <c r="FC132" s="233"/>
      <c r="FD132" s="233"/>
      <c r="FE132" s="233"/>
      <c r="FF132" s="233"/>
      <c r="FG132" s="233"/>
      <c r="FH132" s="233"/>
      <c r="FI132" s="233"/>
      <c r="FJ132" s="233"/>
      <c r="FK132" s="233"/>
      <c r="FL132" s="233"/>
      <c r="FM132" s="233"/>
      <c r="FN132" s="233"/>
      <c r="FO132" s="233"/>
      <c r="FP132" s="233"/>
      <c r="FQ132" s="233"/>
      <c r="FR132" s="233"/>
      <c r="FS132" s="233"/>
      <c r="FT132" s="233"/>
      <c r="FU132" s="233"/>
      <c r="FV132" s="233"/>
      <c r="FW132" s="233"/>
      <c r="FX132" s="233"/>
      <c r="FY132" s="233"/>
      <c r="FZ132" s="233"/>
      <c r="GA132" s="233"/>
      <c r="GB132" s="233"/>
      <c r="GC132" s="233"/>
      <c r="GD132" s="233"/>
      <c r="GE132" s="233"/>
      <c r="GF132" s="233"/>
      <c r="GG132" s="233"/>
      <c r="GH132" s="233"/>
      <c r="GI132" s="233"/>
      <c r="GJ132" s="233"/>
      <c r="GK132" s="233"/>
      <c r="GL132" s="233"/>
      <c r="GM132" s="233"/>
      <c r="GN132" s="233"/>
      <c r="GO132" s="233"/>
      <c r="GP132" s="233"/>
      <c r="GQ132" s="233"/>
      <c r="GR132" s="233"/>
      <c r="GS132" s="233"/>
      <c r="GT132" s="233"/>
      <c r="GU132" s="233"/>
      <c r="GV132" s="233"/>
      <c r="GW132" s="233"/>
      <c r="GX132" s="233"/>
      <c r="GY132" s="233"/>
      <c r="GZ132" s="233"/>
      <c r="HA132" s="233"/>
      <c r="HB132" s="233"/>
      <c r="HC132" s="233"/>
      <c r="HD132" s="233"/>
      <c r="HE132" s="233"/>
      <c r="HF132" s="233"/>
      <c r="HG132" s="233"/>
      <c r="HH132" s="233"/>
      <c r="HI132" s="233"/>
      <c r="HJ132" s="233"/>
      <c r="HK132" s="233"/>
      <c r="HL132" s="233"/>
      <c r="HM132" s="233"/>
      <c r="HN132" s="233"/>
      <c r="HO132" s="233"/>
      <c r="HP132" s="233"/>
      <c r="HQ132" s="233"/>
      <c r="HR132" s="233"/>
      <c r="HS132" s="233"/>
      <c r="HT132" s="233"/>
      <c r="HU132" s="233"/>
      <c r="HV132" s="233"/>
      <c r="HW132" s="233"/>
      <c r="HX132" s="233"/>
      <c r="HY132" s="233"/>
      <c r="HZ132" s="233"/>
      <c r="IA132" s="233"/>
      <c r="IB132" s="233"/>
      <c r="IC132" s="233"/>
      <c r="ID132" s="233"/>
      <c r="IE132" s="233"/>
      <c r="IF132" s="233"/>
      <c r="IG132" s="233"/>
      <c r="IH132" s="233"/>
      <c r="II132" s="233"/>
      <c r="IJ132" s="233"/>
      <c r="IK132" s="233"/>
      <c r="IL132" s="233"/>
      <c r="IM132" s="233"/>
      <c r="IN132" s="233"/>
      <c r="IO132" s="233"/>
      <c r="IP132" s="233"/>
      <c r="IQ132" s="233"/>
      <c r="IR132" s="233"/>
      <c r="IS132" s="233"/>
      <c r="IT132" s="233"/>
      <c r="IU132" s="233"/>
      <c r="IV132" s="233"/>
      <c r="IW132" s="233"/>
    </row>
    <row r="133" spans="1:257" s="534" customFormat="1" ht="20.25" customHeight="1">
      <c r="A133" s="232"/>
      <c r="B133" s="309"/>
      <c r="C133" s="398"/>
      <c r="D133" s="307"/>
      <c r="E133" s="307"/>
      <c r="F133" s="306"/>
      <c r="G133" s="306"/>
      <c r="H133" s="502" t="s">
        <v>884</v>
      </c>
      <c r="I133" s="235" t="s">
        <v>7</v>
      </c>
      <c r="J133" s="407"/>
      <c r="K133" s="532"/>
      <c r="L133" s="233"/>
      <c r="M133" s="233"/>
      <c r="N133" s="233"/>
      <c r="O133" s="233"/>
      <c r="P133" s="233"/>
      <c r="Q133" s="233"/>
      <c r="R133" s="233"/>
      <c r="S133" s="233"/>
      <c r="T133" s="233"/>
      <c r="U133" s="233"/>
      <c r="V133" s="233"/>
      <c r="W133" s="233"/>
      <c r="X133" s="233"/>
      <c r="Y133" s="233"/>
      <c r="Z133" s="233"/>
      <c r="AA133" s="233"/>
      <c r="AB133" s="233"/>
      <c r="AC133" s="233"/>
      <c r="AD133" s="233"/>
      <c r="AE133" s="233"/>
      <c r="AF133" s="233"/>
      <c r="AG133" s="233"/>
      <c r="AH133" s="233"/>
      <c r="AI133" s="233"/>
      <c r="AJ133" s="233"/>
      <c r="AK133" s="233"/>
      <c r="AL133" s="233"/>
      <c r="AM133" s="233"/>
      <c r="AN133" s="233"/>
      <c r="AO133" s="233"/>
      <c r="AP133" s="233"/>
      <c r="AQ133" s="233"/>
      <c r="AR133" s="233"/>
      <c r="AS133" s="233"/>
      <c r="AT133" s="233"/>
      <c r="AU133" s="233"/>
      <c r="AV133" s="233"/>
      <c r="AW133" s="233"/>
      <c r="AX133" s="233"/>
      <c r="AY133" s="233"/>
      <c r="AZ133" s="233"/>
      <c r="BA133" s="233"/>
      <c r="BB133" s="233"/>
      <c r="BC133" s="233"/>
      <c r="BD133" s="233"/>
      <c r="BE133" s="233"/>
      <c r="BF133" s="233"/>
      <c r="BG133" s="233"/>
      <c r="BH133" s="233"/>
      <c r="BI133" s="233"/>
      <c r="BJ133" s="233"/>
      <c r="BK133" s="233"/>
      <c r="BL133" s="233"/>
      <c r="BM133" s="233"/>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33"/>
      <c r="DQ133" s="233"/>
      <c r="DR133" s="233"/>
      <c r="DS133" s="233"/>
      <c r="DT133" s="233"/>
      <c r="DU133" s="233"/>
      <c r="DV133" s="233"/>
      <c r="DW133" s="233"/>
      <c r="DX133" s="233"/>
      <c r="DY133" s="233"/>
      <c r="DZ133" s="233"/>
      <c r="EA133" s="233"/>
      <c r="EB133" s="233"/>
      <c r="EC133" s="233"/>
      <c r="ED133" s="233"/>
      <c r="EE133" s="233"/>
      <c r="EF133" s="233"/>
      <c r="EG133" s="233"/>
      <c r="EH133" s="233"/>
      <c r="EI133" s="233"/>
      <c r="EJ133" s="233"/>
      <c r="EK133" s="233"/>
      <c r="EL133" s="233"/>
      <c r="EM133" s="233"/>
      <c r="EN133" s="233"/>
      <c r="EO133" s="233"/>
      <c r="EP133" s="233"/>
      <c r="EQ133" s="233"/>
      <c r="ER133" s="233"/>
      <c r="ES133" s="233"/>
      <c r="ET133" s="233"/>
      <c r="EU133" s="233"/>
      <c r="EV133" s="233"/>
      <c r="EW133" s="233"/>
      <c r="EX133" s="233"/>
      <c r="EY133" s="233"/>
      <c r="EZ133" s="233"/>
      <c r="FA133" s="233"/>
      <c r="FB133" s="233"/>
      <c r="FC133" s="233"/>
      <c r="FD133" s="233"/>
      <c r="FE133" s="233"/>
      <c r="FF133" s="233"/>
      <c r="FG133" s="233"/>
      <c r="FH133" s="233"/>
      <c r="FI133" s="233"/>
      <c r="FJ133" s="233"/>
      <c r="FK133" s="233"/>
      <c r="FL133" s="233"/>
      <c r="FM133" s="233"/>
      <c r="FN133" s="233"/>
      <c r="FO133" s="233"/>
      <c r="FP133" s="233"/>
      <c r="FQ133" s="233"/>
      <c r="FR133" s="233"/>
      <c r="FS133" s="233"/>
      <c r="FT133" s="233"/>
      <c r="FU133" s="233"/>
      <c r="FV133" s="233"/>
      <c r="FW133" s="233"/>
      <c r="FX133" s="233"/>
      <c r="FY133" s="233"/>
      <c r="FZ133" s="233"/>
      <c r="GA133" s="233"/>
      <c r="GB133" s="233"/>
      <c r="GC133" s="233"/>
      <c r="GD133" s="233"/>
      <c r="GE133" s="233"/>
      <c r="GF133" s="233"/>
      <c r="GG133" s="233"/>
      <c r="GH133" s="233"/>
      <c r="GI133" s="233"/>
      <c r="GJ133" s="233"/>
      <c r="GK133" s="233"/>
      <c r="GL133" s="233"/>
      <c r="GM133" s="233"/>
      <c r="GN133" s="233"/>
      <c r="GO133" s="233"/>
      <c r="GP133" s="233"/>
      <c r="GQ133" s="233"/>
      <c r="GR133" s="233"/>
      <c r="GS133" s="233"/>
      <c r="GT133" s="233"/>
      <c r="GU133" s="233"/>
      <c r="GV133" s="233"/>
      <c r="GW133" s="233"/>
      <c r="GX133" s="233"/>
      <c r="GY133" s="233"/>
      <c r="GZ133" s="233"/>
      <c r="HA133" s="233"/>
      <c r="HB133" s="233"/>
      <c r="HC133" s="233"/>
      <c r="HD133" s="233"/>
      <c r="HE133" s="233"/>
      <c r="HF133" s="233"/>
      <c r="HG133" s="233"/>
      <c r="HH133" s="233"/>
      <c r="HI133" s="233"/>
      <c r="HJ133" s="233"/>
      <c r="HK133" s="233"/>
      <c r="HL133" s="233"/>
      <c r="HM133" s="233"/>
      <c r="HN133" s="233"/>
      <c r="HO133" s="233"/>
      <c r="HP133" s="233"/>
      <c r="HQ133" s="233"/>
      <c r="HR133" s="233"/>
      <c r="HS133" s="233"/>
      <c r="HT133" s="233"/>
      <c r="HU133" s="233"/>
      <c r="HV133" s="233"/>
      <c r="HW133" s="233"/>
      <c r="HX133" s="233"/>
      <c r="HY133" s="233"/>
      <c r="HZ133" s="233"/>
      <c r="IA133" s="233"/>
      <c r="IB133" s="233"/>
      <c r="IC133" s="233"/>
      <c r="ID133" s="233"/>
      <c r="IE133" s="233"/>
      <c r="IF133" s="233"/>
      <c r="IG133" s="233"/>
      <c r="IH133" s="233"/>
      <c r="II133" s="233"/>
      <c r="IJ133" s="233"/>
      <c r="IK133" s="233"/>
      <c r="IL133" s="233"/>
      <c r="IM133" s="233"/>
      <c r="IN133" s="233"/>
      <c r="IO133" s="233"/>
      <c r="IP133" s="233"/>
      <c r="IQ133" s="233"/>
      <c r="IR133" s="233"/>
      <c r="IS133" s="233"/>
      <c r="IT133" s="233"/>
      <c r="IU133" s="233"/>
      <c r="IV133" s="233"/>
      <c r="IW133" s="233"/>
    </row>
    <row r="134" spans="1:257" s="534" customFormat="1" ht="22.5" customHeight="1">
      <c r="A134" s="232"/>
      <c r="B134" s="309"/>
      <c r="C134" s="398"/>
      <c r="D134" s="307"/>
      <c r="E134" s="307"/>
      <c r="F134" s="306"/>
      <c r="G134" s="306"/>
      <c r="H134" s="502" t="s">
        <v>884</v>
      </c>
      <c r="I134" s="235" t="s">
        <v>7</v>
      </c>
      <c r="J134" s="407"/>
      <c r="K134" s="532"/>
      <c r="L134" s="233"/>
      <c r="M134" s="233"/>
      <c r="N134" s="233"/>
      <c r="O134" s="233"/>
      <c r="P134" s="233"/>
      <c r="Q134" s="233"/>
      <c r="R134" s="233"/>
      <c r="S134" s="233"/>
      <c r="T134" s="233"/>
      <c r="U134" s="233"/>
      <c r="V134" s="233"/>
      <c r="W134" s="233"/>
      <c r="X134" s="233"/>
      <c r="Y134" s="233"/>
      <c r="Z134" s="233"/>
      <c r="AA134" s="233"/>
      <c r="AB134" s="233"/>
      <c r="AC134" s="233"/>
      <c r="AD134" s="233"/>
      <c r="AE134" s="233"/>
      <c r="AF134" s="233"/>
      <c r="AG134" s="233"/>
      <c r="AH134" s="233"/>
      <c r="AI134" s="233"/>
      <c r="AJ134" s="233"/>
      <c r="AK134" s="233"/>
      <c r="AL134" s="233"/>
      <c r="AM134" s="233"/>
      <c r="AN134" s="233"/>
      <c r="AO134" s="233"/>
      <c r="AP134" s="233"/>
      <c r="AQ134" s="233"/>
      <c r="AR134" s="233"/>
      <c r="AS134" s="233"/>
      <c r="AT134" s="233"/>
      <c r="AU134" s="233"/>
      <c r="AV134" s="233"/>
      <c r="AW134" s="233"/>
      <c r="AX134" s="233"/>
      <c r="AY134" s="233"/>
      <c r="AZ134" s="233"/>
      <c r="BA134" s="233"/>
      <c r="BB134" s="233"/>
      <c r="BC134" s="233"/>
      <c r="BD134" s="233"/>
      <c r="BE134" s="233"/>
      <c r="BF134" s="233"/>
      <c r="BG134" s="233"/>
      <c r="BH134" s="233"/>
      <c r="BI134" s="233"/>
      <c r="BJ134" s="233"/>
      <c r="BK134" s="233"/>
      <c r="BL134" s="233"/>
      <c r="BM134" s="233"/>
      <c r="BN134" s="233"/>
      <c r="BO134" s="233"/>
      <c r="BP134" s="233"/>
      <c r="BQ134" s="233"/>
      <c r="BR134" s="233"/>
      <c r="BS134" s="233"/>
      <c r="BT134" s="233"/>
      <c r="BU134" s="233"/>
      <c r="BV134" s="233"/>
      <c r="BW134" s="233"/>
      <c r="BX134" s="233"/>
      <c r="BY134" s="233"/>
      <c r="BZ134" s="233"/>
      <c r="CA134" s="233"/>
      <c r="CB134" s="233"/>
      <c r="CC134" s="233"/>
      <c r="CD134" s="233"/>
      <c r="CE134" s="233"/>
      <c r="CF134" s="233"/>
      <c r="CG134" s="233"/>
      <c r="CH134" s="233"/>
      <c r="CI134" s="233"/>
      <c r="CJ134" s="233"/>
      <c r="CK134" s="233"/>
      <c r="CL134" s="233"/>
      <c r="CM134" s="233"/>
      <c r="CN134" s="233"/>
      <c r="CO134" s="233"/>
      <c r="CP134" s="233"/>
      <c r="CQ134" s="233"/>
      <c r="CR134" s="233"/>
      <c r="CS134" s="233"/>
      <c r="CT134" s="233"/>
      <c r="CU134" s="233"/>
      <c r="CV134" s="233"/>
      <c r="CW134" s="233"/>
      <c r="CX134" s="233"/>
      <c r="CY134" s="233"/>
      <c r="CZ134" s="233"/>
      <c r="DA134" s="233"/>
      <c r="DB134" s="233"/>
      <c r="DC134" s="233"/>
      <c r="DD134" s="233"/>
      <c r="DE134" s="233"/>
      <c r="DF134" s="233"/>
      <c r="DG134" s="233"/>
      <c r="DH134" s="233"/>
      <c r="DI134" s="233"/>
      <c r="DJ134" s="233"/>
      <c r="DK134" s="233"/>
      <c r="DL134" s="233"/>
      <c r="DM134" s="233"/>
      <c r="DN134" s="233"/>
      <c r="DO134" s="233"/>
      <c r="DP134" s="233"/>
      <c r="DQ134" s="233"/>
      <c r="DR134" s="233"/>
      <c r="DS134" s="233"/>
      <c r="DT134" s="233"/>
      <c r="DU134" s="233"/>
      <c r="DV134" s="233"/>
      <c r="DW134" s="233"/>
      <c r="DX134" s="233"/>
      <c r="DY134" s="233"/>
      <c r="DZ134" s="233"/>
      <c r="EA134" s="233"/>
      <c r="EB134" s="233"/>
      <c r="EC134" s="233"/>
      <c r="ED134" s="233"/>
      <c r="EE134" s="233"/>
      <c r="EF134" s="233"/>
      <c r="EG134" s="233"/>
      <c r="EH134" s="233"/>
      <c r="EI134" s="233"/>
      <c r="EJ134" s="233"/>
      <c r="EK134" s="233"/>
      <c r="EL134" s="233"/>
      <c r="EM134" s="233"/>
      <c r="EN134" s="233"/>
      <c r="EO134" s="233"/>
      <c r="EP134" s="233"/>
      <c r="EQ134" s="233"/>
      <c r="ER134" s="233"/>
      <c r="ES134" s="233"/>
      <c r="ET134" s="233"/>
      <c r="EU134" s="233"/>
      <c r="EV134" s="233"/>
      <c r="EW134" s="233"/>
      <c r="EX134" s="233"/>
      <c r="EY134" s="233"/>
      <c r="EZ134" s="233"/>
      <c r="FA134" s="233"/>
      <c r="FB134" s="233"/>
      <c r="FC134" s="233"/>
      <c r="FD134" s="233"/>
      <c r="FE134" s="233"/>
      <c r="FF134" s="233"/>
      <c r="FG134" s="233"/>
      <c r="FH134" s="233"/>
      <c r="FI134" s="233"/>
      <c r="FJ134" s="233"/>
      <c r="FK134" s="233"/>
      <c r="FL134" s="233"/>
      <c r="FM134" s="233"/>
      <c r="FN134" s="233"/>
      <c r="FO134" s="233"/>
      <c r="FP134" s="233"/>
      <c r="FQ134" s="233"/>
      <c r="FR134" s="233"/>
      <c r="FS134" s="233"/>
      <c r="FT134" s="233"/>
      <c r="FU134" s="233"/>
      <c r="FV134" s="233"/>
      <c r="FW134" s="233"/>
      <c r="FX134" s="233"/>
      <c r="FY134" s="233"/>
      <c r="FZ134" s="233"/>
      <c r="GA134" s="233"/>
      <c r="GB134" s="233"/>
      <c r="GC134" s="233"/>
      <c r="GD134" s="233"/>
      <c r="GE134" s="233"/>
      <c r="GF134" s="233"/>
      <c r="GG134" s="233"/>
      <c r="GH134" s="233"/>
      <c r="GI134" s="233"/>
      <c r="GJ134" s="233"/>
      <c r="GK134" s="233"/>
      <c r="GL134" s="233"/>
      <c r="GM134" s="233"/>
      <c r="GN134" s="233"/>
      <c r="GO134" s="233"/>
      <c r="GP134" s="233"/>
      <c r="GQ134" s="233"/>
      <c r="GR134" s="233"/>
      <c r="GS134" s="233"/>
      <c r="GT134" s="233"/>
      <c r="GU134" s="233"/>
      <c r="GV134" s="233"/>
      <c r="GW134" s="233"/>
      <c r="GX134" s="233"/>
      <c r="GY134" s="233"/>
      <c r="GZ134" s="233"/>
      <c r="HA134" s="233"/>
      <c r="HB134" s="233"/>
      <c r="HC134" s="233"/>
      <c r="HD134" s="233"/>
      <c r="HE134" s="233"/>
      <c r="HF134" s="233"/>
      <c r="HG134" s="233"/>
      <c r="HH134" s="233"/>
      <c r="HI134" s="233"/>
      <c r="HJ134" s="233"/>
      <c r="HK134" s="233"/>
      <c r="HL134" s="233"/>
      <c r="HM134" s="233"/>
      <c r="HN134" s="233"/>
      <c r="HO134" s="233"/>
      <c r="HP134" s="233"/>
      <c r="HQ134" s="233"/>
      <c r="HR134" s="233"/>
      <c r="HS134" s="233"/>
      <c r="HT134" s="233"/>
      <c r="HU134" s="233"/>
      <c r="HV134" s="233"/>
      <c r="HW134" s="233"/>
      <c r="HX134" s="233"/>
      <c r="HY134" s="233"/>
      <c r="HZ134" s="233"/>
      <c r="IA134" s="233"/>
      <c r="IB134" s="233"/>
      <c r="IC134" s="233"/>
      <c r="ID134" s="233"/>
      <c r="IE134" s="233"/>
      <c r="IF134" s="233"/>
      <c r="IG134" s="233"/>
      <c r="IH134" s="233"/>
      <c r="II134" s="233"/>
      <c r="IJ134" s="233"/>
      <c r="IK134" s="233"/>
      <c r="IL134" s="233"/>
      <c r="IM134" s="233"/>
      <c r="IN134" s="233"/>
      <c r="IO134" s="233"/>
      <c r="IP134" s="233"/>
      <c r="IQ134" s="233"/>
      <c r="IR134" s="233"/>
      <c r="IS134" s="233"/>
      <c r="IT134" s="233"/>
      <c r="IU134" s="233"/>
      <c r="IV134" s="233"/>
      <c r="IW134" s="233"/>
    </row>
    <row r="135" spans="1:257" s="534" customFormat="1">
      <c r="A135" s="232"/>
      <c r="B135" s="309"/>
      <c r="C135" s="398"/>
      <c r="D135" s="307"/>
      <c r="E135" s="307"/>
      <c r="F135" s="306"/>
      <c r="G135" s="306"/>
      <c r="H135" s="502" t="s">
        <v>884</v>
      </c>
      <c r="I135" s="235" t="s">
        <v>7</v>
      </c>
      <c r="J135" s="407"/>
      <c r="K135" s="532"/>
      <c r="L135" s="233"/>
      <c r="M135" s="233"/>
      <c r="N135" s="233"/>
      <c r="O135" s="233"/>
      <c r="P135" s="233"/>
      <c r="Q135" s="233"/>
      <c r="R135" s="233"/>
      <c r="S135" s="233"/>
      <c r="T135" s="233"/>
      <c r="U135" s="233"/>
      <c r="V135" s="233"/>
      <c r="W135" s="233"/>
      <c r="X135" s="233"/>
      <c r="Y135" s="233"/>
      <c r="Z135" s="233"/>
      <c r="AA135" s="233"/>
      <c r="AB135" s="233"/>
      <c r="AC135" s="233"/>
      <c r="AD135" s="233"/>
      <c r="AE135" s="233"/>
      <c r="AF135" s="233"/>
      <c r="AG135" s="233"/>
      <c r="AH135" s="233"/>
      <c r="AI135" s="233"/>
      <c r="AJ135" s="233"/>
      <c r="AK135" s="233"/>
      <c r="AL135" s="233"/>
      <c r="AM135" s="233"/>
      <c r="AN135" s="233"/>
      <c r="AO135" s="233"/>
      <c r="AP135" s="233"/>
      <c r="AQ135" s="233"/>
      <c r="AR135" s="233"/>
      <c r="AS135" s="233"/>
      <c r="AT135" s="233"/>
      <c r="AU135" s="233"/>
      <c r="AV135" s="233"/>
      <c r="AW135" s="233"/>
      <c r="AX135" s="233"/>
      <c r="AY135" s="233"/>
      <c r="AZ135" s="233"/>
      <c r="BA135" s="233"/>
      <c r="BB135" s="233"/>
      <c r="BC135" s="233"/>
      <c r="BD135" s="233"/>
      <c r="BE135" s="233"/>
      <c r="BF135" s="233"/>
      <c r="BG135" s="233"/>
      <c r="BH135" s="233"/>
      <c r="BI135" s="233"/>
      <c r="BJ135" s="233"/>
      <c r="BK135" s="233"/>
      <c r="BL135" s="233"/>
      <c r="BM135" s="233"/>
      <c r="BN135" s="233"/>
      <c r="BO135" s="233"/>
      <c r="BP135" s="233"/>
      <c r="BQ135" s="233"/>
      <c r="BR135" s="233"/>
      <c r="BS135" s="233"/>
      <c r="BT135" s="233"/>
      <c r="BU135" s="233"/>
      <c r="BV135" s="233"/>
      <c r="BW135" s="233"/>
      <c r="BX135" s="233"/>
      <c r="BY135" s="233"/>
      <c r="BZ135" s="233"/>
      <c r="CA135" s="233"/>
      <c r="CB135" s="233"/>
      <c r="CC135" s="233"/>
      <c r="CD135" s="233"/>
      <c r="CE135" s="233"/>
      <c r="CF135" s="233"/>
      <c r="CG135" s="233"/>
      <c r="CH135" s="233"/>
      <c r="CI135" s="233"/>
      <c r="CJ135" s="233"/>
      <c r="CK135" s="233"/>
      <c r="CL135" s="233"/>
      <c r="CM135" s="233"/>
      <c r="CN135" s="233"/>
      <c r="CO135" s="233"/>
      <c r="CP135" s="233"/>
      <c r="CQ135" s="233"/>
      <c r="CR135" s="233"/>
      <c r="CS135" s="233"/>
      <c r="CT135" s="233"/>
      <c r="CU135" s="233"/>
      <c r="CV135" s="233"/>
      <c r="CW135" s="233"/>
      <c r="CX135" s="233"/>
      <c r="CY135" s="233"/>
      <c r="CZ135" s="233"/>
      <c r="DA135" s="233"/>
      <c r="DB135" s="233"/>
      <c r="DC135" s="233"/>
      <c r="DD135" s="233"/>
      <c r="DE135" s="233"/>
      <c r="DF135" s="233"/>
      <c r="DG135" s="233"/>
      <c r="DH135" s="233"/>
      <c r="DI135" s="233"/>
      <c r="DJ135" s="233"/>
      <c r="DK135" s="233"/>
      <c r="DL135" s="233"/>
      <c r="DM135" s="233"/>
      <c r="DN135" s="233"/>
      <c r="DO135" s="233"/>
      <c r="DP135" s="233"/>
      <c r="DQ135" s="233"/>
      <c r="DR135" s="233"/>
      <c r="DS135" s="233"/>
      <c r="DT135" s="233"/>
      <c r="DU135" s="233"/>
      <c r="DV135" s="233"/>
      <c r="DW135" s="233"/>
      <c r="DX135" s="233"/>
      <c r="DY135" s="233"/>
      <c r="DZ135" s="233"/>
      <c r="EA135" s="233"/>
      <c r="EB135" s="233"/>
      <c r="EC135" s="233"/>
      <c r="ED135" s="233"/>
      <c r="EE135" s="233"/>
      <c r="EF135" s="233"/>
      <c r="EG135" s="233"/>
      <c r="EH135" s="233"/>
      <c r="EI135" s="233"/>
      <c r="EJ135" s="233"/>
      <c r="EK135" s="233"/>
      <c r="EL135" s="233"/>
      <c r="EM135" s="233"/>
      <c r="EN135" s="233"/>
      <c r="EO135" s="233"/>
      <c r="EP135" s="233"/>
      <c r="EQ135" s="233"/>
      <c r="ER135" s="233"/>
      <c r="ES135" s="233"/>
      <c r="ET135" s="233"/>
      <c r="EU135" s="233"/>
      <c r="EV135" s="233"/>
      <c r="EW135" s="233"/>
      <c r="EX135" s="233"/>
      <c r="EY135" s="233"/>
      <c r="EZ135" s="233"/>
      <c r="FA135" s="233"/>
      <c r="FB135" s="233"/>
      <c r="FC135" s="233"/>
      <c r="FD135" s="233"/>
      <c r="FE135" s="233"/>
      <c r="FF135" s="233"/>
      <c r="FG135" s="233"/>
      <c r="FH135" s="233"/>
      <c r="FI135" s="233"/>
      <c r="FJ135" s="233"/>
      <c r="FK135" s="233"/>
      <c r="FL135" s="233"/>
      <c r="FM135" s="233"/>
      <c r="FN135" s="233"/>
      <c r="FO135" s="233"/>
      <c r="FP135" s="233"/>
      <c r="FQ135" s="233"/>
      <c r="FR135" s="233"/>
      <c r="FS135" s="233"/>
      <c r="FT135" s="233"/>
      <c r="FU135" s="233"/>
      <c r="FV135" s="233"/>
      <c r="FW135" s="233"/>
      <c r="FX135" s="233"/>
      <c r="FY135" s="233"/>
      <c r="FZ135" s="233"/>
      <c r="GA135" s="233"/>
      <c r="GB135" s="233"/>
      <c r="GC135" s="233"/>
      <c r="GD135" s="233"/>
      <c r="GE135" s="233"/>
      <c r="GF135" s="233"/>
      <c r="GG135" s="233"/>
      <c r="GH135" s="233"/>
      <c r="GI135" s="233"/>
      <c r="GJ135" s="233"/>
      <c r="GK135" s="233"/>
      <c r="GL135" s="233"/>
      <c r="GM135" s="233"/>
      <c r="GN135" s="233"/>
      <c r="GO135" s="233"/>
      <c r="GP135" s="233"/>
      <c r="GQ135" s="233"/>
      <c r="GR135" s="233"/>
      <c r="GS135" s="233"/>
      <c r="GT135" s="233"/>
      <c r="GU135" s="233"/>
      <c r="GV135" s="233"/>
      <c r="GW135" s="233"/>
      <c r="GX135" s="233"/>
      <c r="GY135" s="233"/>
      <c r="GZ135" s="233"/>
      <c r="HA135" s="233"/>
      <c r="HB135" s="233"/>
      <c r="HC135" s="233"/>
      <c r="HD135" s="233"/>
      <c r="HE135" s="233"/>
      <c r="HF135" s="233"/>
      <c r="HG135" s="233"/>
      <c r="HH135" s="233"/>
      <c r="HI135" s="233"/>
      <c r="HJ135" s="233"/>
      <c r="HK135" s="233"/>
      <c r="HL135" s="233"/>
      <c r="HM135" s="233"/>
      <c r="HN135" s="233"/>
      <c r="HO135" s="233"/>
      <c r="HP135" s="233"/>
      <c r="HQ135" s="233"/>
      <c r="HR135" s="233"/>
      <c r="HS135" s="233"/>
      <c r="HT135" s="233"/>
      <c r="HU135" s="233"/>
      <c r="HV135" s="233"/>
      <c r="HW135" s="233"/>
      <c r="HX135" s="233"/>
      <c r="HY135" s="233"/>
      <c r="HZ135" s="233"/>
      <c r="IA135" s="233"/>
      <c r="IB135" s="233"/>
      <c r="IC135" s="233"/>
      <c r="ID135" s="233"/>
      <c r="IE135" s="233"/>
      <c r="IF135" s="233"/>
      <c r="IG135" s="233"/>
      <c r="IH135" s="233"/>
      <c r="II135" s="233"/>
      <c r="IJ135" s="233"/>
      <c r="IK135" s="233"/>
      <c r="IL135" s="233"/>
      <c r="IM135" s="233"/>
      <c r="IN135" s="233"/>
      <c r="IO135" s="233"/>
      <c r="IP135" s="233"/>
      <c r="IQ135" s="233"/>
      <c r="IR135" s="233"/>
      <c r="IS135" s="233"/>
      <c r="IT135" s="233"/>
      <c r="IU135" s="233"/>
      <c r="IV135" s="233"/>
      <c r="IW135" s="233"/>
    </row>
    <row r="136" spans="1:257" s="534" customFormat="1" ht="42" customHeight="1">
      <c r="A136" s="232"/>
      <c r="B136" s="309"/>
      <c r="C136" s="398"/>
      <c r="D136" s="307"/>
      <c r="E136" s="307"/>
      <c r="F136" s="306"/>
      <c r="G136" s="306"/>
      <c r="H136" s="502" t="s">
        <v>884</v>
      </c>
      <c r="I136" s="235" t="s">
        <v>7</v>
      </c>
      <c r="J136" s="407"/>
      <c r="K136" s="532"/>
      <c r="L136" s="233"/>
      <c r="M136" s="233"/>
      <c r="N136" s="233"/>
      <c r="O136" s="233"/>
      <c r="P136" s="233"/>
      <c r="Q136" s="233"/>
      <c r="R136" s="233"/>
      <c r="S136" s="233"/>
      <c r="T136" s="233"/>
      <c r="U136" s="233"/>
      <c r="V136" s="233"/>
      <c r="W136" s="233"/>
      <c r="X136" s="233"/>
      <c r="Y136" s="233"/>
      <c r="Z136" s="233"/>
      <c r="AA136" s="233"/>
      <c r="AB136" s="233"/>
      <c r="AC136" s="233"/>
      <c r="AD136" s="233"/>
      <c r="AE136" s="233"/>
      <c r="AF136" s="233"/>
      <c r="AG136" s="233"/>
      <c r="AH136" s="233"/>
      <c r="AI136" s="233"/>
      <c r="AJ136" s="233"/>
      <c r="AK136" s="233"/>
      <c r="AL136" s="233"/>
      <c r="AM136" s="233"/>
      <c r="AN136" s="233"/>
      <c r="AO136" s="233"/>
      <c r="AP136" s="233"/>
      <c r="AQ136" s="233"/>
      <c r="AR136" s="233"/>
      <c r="AS136" s="233"/>
      <c r="AT136" s="233"/>
      <c r="AU136" s="233"/>
      <c r="AV136" s="233"/>
      <c r="AW136" s="233"/>
      <c r="AX136" s="233"/>
      <c r="AY136" s="233"/>
      <c r="AZ136" s="233"/>
      <c r="BA136" s="233"/>
      <c r="BB136" s="233"/>
      <c r="BC136" s="233"/>
      <c r="BD136" s="233"/>
      <c r="BE136" s="233"/>
      <c r="BF136" s="233"/>
      <c r="BG136" s="233"/>
      <c r="BH136" s="233"/>
      <c r="BI136" s="233"/>
      <c r="BJ136" s="233"/>
      <c r="BK136" s="233"/>
      <c r="BL136" s="233"/>
      <c r="BM136" s="233"/>
      <c r="BN136" s="233"/>
      <c r="BO136" s="233"/>
      <c r="BP136" s="233"/>
      <c r="BQ136" s="233"/>
      <c r="BR136" s="233"/>
      <c r="BS136" s="233"/>
      <c r="BT136" s="233"/>
      <c r="BU136" s="233"/>
      <c r="BV136" s="233"/>
      <c r="BW136" s="233"/>
      <c r="BX136" s="233"/>
      <c r="BY136" s="233"/>
      <c r="BZ136" s="233"/>
      <c r="CA136" s="233"/>
      <c r="CB136" s="233"/>
      <c r="CC136" s="233"/>
      <c r="CD136" s="233"/>
      <c r="CE136" s="233"/>
      <c r="CF136" s="233"/>
      <c r="CG136" s="233"/>
      <c r="CH136" s="233"/>
      <c r="CI136" s="233"/>
      <c r="CJ136" s="233"/>
      <c r="CK136" s="233"/>
      <c r="CL136" s="233"/>
      <c r="CM136" s="233"/>
      <c r="CN136" s="233"/>
      <c r="CO136" s="233"/>
      <c r="CP136" s="233"/>
      <c r="CQ136" s="233"/>
      <c r="CR136" s="233"/>
      <c r="CS136" s="233"/>
      <c r="CT136" s="233"/>
      <c r="CU136" s="233"/>
      <c r="CV136" s="233"/>
      <c r="CW136" s="233"/>
      <c r="CX136" s="233"/>
      <c r="CY136" s="233"/>
      <c r="CZ136" s="233"/>
      <c r="DA136" s="233"/>
      <c r="DB136" s="233"/>
      <c r="DC136" s="233"/>
      <c r="DD136" s="233"/>
      <c r="DE136" s="233"/>
      <c r="DF136" s="233"/>
      <c r="DG136" s="233"/>
      <c r="DH136" s="233"/>
      <c r="DI136" s="233"/>
      <c r="DJ136" s="233"/>
      <c r="DK136" s="233"/>
      <c r="DL136" s="233"/>
      <c r="DM136" s="233"/>
      <c r="DN136" s="233"/>
      <c r="DO136" s="233"/>
      <c r="DP136" s="233"/>
      <c r="DQ136" s="233"/>
      <c r="DR136" s="233"/>
      <c r="DS136" s="233"/>
      <c r="DT136" s="233"/>
      <c r="DU136" s="233"/>
      <c r="DV136" s="233"/>
      <c r="DW136" s="233"/>
      <c r="DX136" s="233"/>
      <c r="DY136" s="233"/>
      <c r="DZ136" s="233"/>
      <c r="EA136" s="233"/>
      <c r="EB136" s="233"/>
      <c r="EC136" s="233"/>
      <c r="ED136" s="233"/>
      <c r="EE136" s="233"/>
      <c r="EF136" s="233"/>
      <c r="EG136" s="233"/>
      <c r="EH136" s="233"/>
      <c r="EI136" s="233"/>
      <c r="EJ136" s="233"/>
      <c r="EK136" s="233"/>
      <c r="EL136" s="233"/>
      <c r="EM136" s="233"/>
      <c r="EN136" s="233"/>
      <c r="EO136" s="233"/>
      <c r="EP136" s="233"/>
      <c r="EQ136" s="233"/>
      <c r="ER136" s="233"/>
      <c r="ES136" s="233"/>
      <c r="ET136" s="233"/>
      <c r="EU136" s="233"/>
      <c r="EV136" s="233"/>
      <c r="EW136" s="233"/>
      <c r="EX136" s="233"/>
      <c r="EY136" s="233"/>
      <c r="EZ136" s="233"/>
      <c r="FA136" s="233"/>
      <c r="FB136" s="233"/>
      <c r="FC136" s="233"/>
      <c r="FD136" s="233"/>
      <c r="FE136" s="233"/>
      <c r="FF136" s="233"/>
      <c r="FG136" s="233"/>
      <c r="FH136" s="233"/>
      <c r="FI136" s="233"/>
      <c r="FJ136" s="233"/>
      <c r="FK136" s="233"/>
      <c r="FL136" s="233"/>
      <c r="FM136" s="233"/>
      <c r="FN136" s="233"/>
      <c r="FO136" s="233"/>
      <c r="FP136" s="233"/>
      <c r="FQ136" s="233"/>
      <c r="FR136" s="233"/>
      <c r="FS136" s="233"/>
      <c r="FT136" s="233"/>
      <c r="FU136" s="233"/>
      <c r="FV136" s="233"/>
      <c r="FW136" s="233"/>
      <c r="FX136" s="233"/>
      <c r="FY136" s="233"/>
      <c r="FZ136" s="233"/>
      <c r="GA136" s="233"/>
      <c r="GB136" s="233"/>
      <c r="GC136" s="233"/>
      <c r="GD136" s="233"/>
      <c r="GE136" s="233"/>
      <c r="GF136" s="233"/>
      <c r="GG136" s="233"/>
      <c r="GH136" s="233"/>
      <c r="GI136" s="233"/>
      <c r="GJ136" s="233"/>
      <c r="GK136" s="233"/>
      <c r="GL136" s="233"/>
      <c r="GM136" s="233"/>
      <c r="GN136" s="233"/>
      <c r="GO136" s="233"/>
      <c r="GP136" s="233"/>
      <c r="GQ136" s="233"/>
      <c r="GR136" s="233"/>
      <c r="GS136" s="233"/>
      <c r="GT136" s="233"/>
      <c r="GU136" s="233"/>
      <c r="GV136" s="233"/>
      <c r="GW136" s="233"/>
      <c r="GX136" s="233"/>
      <c r="GY136" s="233"/>
      <c r="GZ136" s="233"/>
      <c r="HA136" s="233"/>
      <c r="HB136" s="233"/>
      <c r="HC136" s="233"/>
      <c r="HD136" s="233"/>
      <c r="HE136" s="233"/>
      <c r="HF136" s="233"/>
      <c r="HG136" s="233"/>
      <c r="HH136" s="233"/>
      <c r="HI136" s="233"/>
      <c r="HJ136" s="233"/>
      <c r="HK136" s="233"/>
      <c r="HL136" s="233"/>
      <c r="HM136" s="233"/>
      <c r="HN136" s="233"/>
      <c r="HO136" s="233"/>
      <c r="HP136" s="233"/>
      <c r="HQ136" s="233"/>
      <c r="HR136" s="233"/>
      <c r="HS136" s="233"/>
      <c r="HT136" s="233"/>
      <c r="HU136" s="233"/>
      <c r="HV136" s="233"/>
      <c r="HW136" s="233"/>
      <c r="HX136" s="233"/>
      <c r="HY136" s="233"/>
      <c r="HZ136" s="233"/>
      <c r="IA136" s="233"/>
      <c r="IB136" s="233"/>
      <c r="IC136" s="233"/>
      <c r="ID136" s="233"/>
      <c r="IE136" s="233"/>
      <c r="IF136" s="233"/>
      <c r="IG136" s="233"/>
      <c r="IH136" s="233"/>
      <c r="II136" s="233"/>
      <c r="IJ136" s="233"/>
      <c r="IK136" s="233"/>
      <c r="IL136" s="233"/>
      <c r="IM136" s="233"/>
      <c r="IN136" s="233"/>
      <c r="IO136" s="233"/>
      <c r="IP136" s="233"/>
      <c r="IQ136" s="233"/>
      <c r="IR136" s="233"/>
      <c r="IS136" s="233"/>
      <c r="IT136" s="233"/>
      <c r="IU136" s="233"/>
      <c r="IV136" s="233"/>
      <c r="IW136" s="233"/>
    </row>
    <row r="137" spans="1:257" s="534" customFormat="1" ht="41.25" customHeight="1">
      <c r="A137" s="232"/>
      <c r="B137" s="309"/>
      <c r="C137" s="398"/>
      <c r="D137" s="307"/>
      <c r="E137" s="307"/>
      <c r="F137" s="306"/>
      <c r="G137" s="306"/>
      <c r="H137" s="502" t="s">
        <v>884</v>
      </c>
      <c r="I137" s="235" t="s">
        <v>7</v>
      </c>
      <c r="J137" s="407"/>
      <c r="K137" s="532"/>
      <c r="L137" s="233"/>
      <c r="M137" s="233"/>
      <c r="N137" s="233"/>
      <c r="O137" s="233"/>
      <c r="P137" s="233"/>
      <c r="Q137" s="233"/>
      <c r="R137" s="233"/>
      <c r="S137" s="233"/>
      <c r="T137" s="233"/>
      <c r="U137" s="233"/>
      <c r="V137" s="233"/>
      <c r="W137" s="233"/>
      <c r="X137" s="233"/>
      <c r="Y137" s="233"/>
      <c r="Z137" s="233"/>
      <c r="AA137" s="233"/>
      <c r="AB137" s="233"/>
      <c r="AC137" s="233"/>
      <c r="AD137" s="233"/>
      <c r="AE137" s="233"/>
      <c r="AF137" s="233"/>
      <c r="AG137" s="233"/>
      <c r="AH137" s="233"/>
      <c r="AI137" s="233"/>
      <c r="AJ137" s="233"/>
      <c r="AK137" s="233"/>
      <c r="AL137" s="233"/>
      <c r="AM137" s="233"/>
      <c r="AN137" s="233"/>
      <c r="AO137" s="233"/>
      <c r="AP137" s="233"/>
      <c r="AQ137" s="233"/>
      <c r="AR137" s="233"/>
      <c r="AS137" s="233"/>
      <c r="AT137" s="233"/>
      <c r="AU137" s="233"/>
      <c r="AV137" s="233"/>
      <c r="AW137" s="233"/>
      <c r="AX137" s="233"/>
      <c r="AY137" s="233"/>
      <c r="AZ137" s="233"/>
      <c r="BA137" s="233"/>
      <c r="BB137" s="233"/>
      <c r="BC137" s="233"/>
      <c r="BD137" s="233"/>
      <c r="BE137" s="233"/>
      <c r="BF137" s="233"/>
      <c r="BG137" s="233"/>
      <c r="BH137" s="233"/>
      <c r="BI137" s="233"/>
      <c r="BJ137" s="233"/>
      <c r="BK137" s="233"/>
      <c r="BL137" s="233"/>
      <c r="BM137" s="233"/>
      <c r="BN137" s="233"/>
      <c r="BO137" s="233"/>
      <c r="BP137" s="233"/>
      <c r="BQ137" s="233"/>
      <c r="BR137" s="233"/>
      <c r="BS137" s="233"/>
      <c r="BT137" s="233"/>
      <c r="BU137" s="233"/>
      <c r="BV137" s="233"/>
      <c r="BW137" s="233"/>
      <c r="BX137" s="233"/>
      <c r="BY137" s="233"/>
      <c r="BZ137" s="233"/>
      <c r="CA137" s="233"/>
      <c r="CB137" s="233"/>
      <c r="CC137" s="233"/>
      <c r="CD137" s="233"/>
      <c r="CE137" s="233"/>
      <c r="CF137" s="233"/>
      <c r="CG137" s="233"/>
      <c r="CH137" s="233"/>
      <c r="CI137" s="233"/>
      <c r="CJ137" s="233"/>
      <c r="CK137" s="233"/>
      <c r="CL137" s="233"/>
      <c r="CM137" s="233"/>
      <c r="CN137" s="233"/>
      <c r="CO137" s="233"/>
      <c r="CP137" s="233"/>
      <c r="CQ137" s="233"/>
      <c r="CR137" s="233"/>
      <c r="CS137" s="233"/>
      <c r="CT137" s="233"/>
      <c r="CU137" s="233"/>
      <c r="CV137" s="233"/>
      <c r="CW137" s="233"/>
      <c r="CX137" s="233"/>
      <c r="CY137" s="233"/>
      <c r="CZ137" s="233"/>
      <c r="DA137" s="233"/>
      <c r="DB137" s="233"/>
      <c r="DC137" s="233"/>
      <c r="DD137" s="233"/>
      <c r="DE137" s="233"/>
      <c r="DF137" s="233"/>
      <c r="DG137" s="233"/>
      <c r="DH137" s="233"/>
      <c r="DI137" s="233"/>
      <c r="DJ137" s="233"/>
      <c r="DK137" s="233"/>
      <c r="DL137" s="233"/>
      <c r="DM137" s="233"/>
      <c r="DN137" s="233"/>
      <c r="DO137" s="233"/>
      <c r="DP137" s="233"/>
      <c r="DQ137" s="233"/>
      <c r="DR137" s="233"/>
      <c r="DS137" s="233"/>
      <c r="DT137" s="233"/>
      <c r="DU137" s="233"/>
      <c r="DV137" s="233"/>
      <c r="DW137" s="233"/>
      <c r="DX137" s="233"/>
      <c r="DY137" s="233"/>
      <c r="DZ137" s="233"/>
      <c r="EA137" s="233"/>
      <c r="EB137" s="233"/>
      <c r="EC137" s="233"/>
      <c r="ED137" s="233"/>
      <c r="EE137" s="233"/>
      <c r="EF137" s="233"/>
      <c r="EG137" s="233"/>
      <c r="EH137" s="233"/>
      <c r="EI137" s="233"/>
      <c r="EJ137" s="233"/>
      <c r="EK137" s="233"/>
      <c r="EL137" s="233"/>
      <c r="EM137" s="233"/>
      <c r="EN137" s="233"/>
      <c r="EO137" s="233"/>
      <c r="EP137" s="233"/>
      <c r="EQ137" s="233"/>
      <c r="ER137" s="233"/>
      <c r="ES137" s="233"/>
      <c r="ET137" s="233"/>
      <c r="EU137" s="233"/>
      <c r="EV137" s="233"/>
      <c r="EW137" s="233"/>
      <c r="EX137" s="233"/>
      <c r="EY137" s="233"/>
      <c r="EZ137" s="233"/>
      <c r="FA137" s="233"/>
      <c r="FB137" s="233"/>
      <c r="FC137" s="233"/>
      <c r="FD137" s="233"/>
      <c r="FE137" s="233"/>
      <c r="FF137" s="233"/>
      <c r="FG137" s="233"/>
      <c r="FH137" s="233"/>
      <c r="FI137" s="233"/>
      <c r="FJ137" s="233"/>
      <c r="FK137" s="233"/>
      <c r="FL137" s="233"/>
      <c r="FM137" s="233"/>
      <c r="FN137" s="233"/>
      <c r="FO137" s="233"/>
      <c r="FP137" s="233"/>
      <c r="FQ137" s="233"/>
      <c r="FR137" s="233"/>
      <c r="FS137" s="233"/>
      <c r="FT137" s="233"/>
      <c r="FU137" s="233"/>
      <c r="FV137" s="233"/>
      <c r="FW137" s="233"/>
      <c r="FX137" s="233"/>
      <c r="FY137" s="233"/>
      <c r="FZ137" s="233"/>
      <c r="GA137" s="233"/>
      <c r="GB137" s="233"/>
      <c r="GC137" s="233"/>
      <c r="GD137" s="233"/>
      <c r="GE137" s="233"/>
      <c r="GF137" s="233"/>
      <c r="GG137" s="233"/>
      <c r="GH137" s="233"/>
      <c r="GI137" s="233"/>
      <c r="GJ137" s="233"/>
      <c r="GK137" s="233"/>
      <c r="GL137" s="233"/>
      <c r="GM137" s="233"/>
      <c r="GN137" s="233"/>
      <c r="GO137" s="233"/>
      <c r="GP137" s="233"/>
      <c r="GQ137" s="233"/>
      <c r="GR137" s="233"/>
      <c r="GS137" s="233"/>
      <c r="GT137" s="233"/>
      <c r="GU137" s="233"/>
      <c r="GV137" s="233"/>
      <c r="GW137" s="233"/>
      <c r="GX137" s="233"/>
      <c r="GY137" s="233"/>
      <c r="GZ137" s="233"/>
      <c r="HA137" s="233"/>
      <c r="HB137" s="233"/>
      <c r="HC137" s="233"/>
      <c r="HD137" s="233"/>
      <c r="HE137" s="233"/>
      <c r="HF137" s="233"/>
      <c r="HG137" s="233"/>
      <c r="HH137" s="233"/>
      <c r="HI137" s="233"/>
      <c r="HJ137" s="233"/>
      <c r="HK137" s="233"/>
      <c r="HL137" s="233"/>
      <c r="HM137" s="233"/>
      <c r="HN137" s="233"/>
      <c r="HO137" s="233"/>
      <c r="HP137" s="233"/>
      <c r="HQ137" s="233"/>
      <c r="HR137" s="233"/>
      <c r="HS137" s="233"/>
      <c r="HT137" s="233"/>
      <c r="HU137" s="233"/>
      <c r="HV137" s="233"/>
      <c r="HW137" s="233"/>
      <c r="HX137" s="233"/>
      <c r="HY137" s="233"/>
      <c r="HZ137" s="233"/>
      <c r="IA137" s="233"/>
      <c r="IB137" s="233"/>
      <c r="IC137" s="233"/>
      <c r="ID137" s="233"/>
      <c r="IE137" s="233"/>
      <c r="IF137" s="233"/>
      <c r="IG137" s="233"/>
      <c r="IH137" s="233"/>
      <c r="II137" s="233"/>
      <c r="IJ137" s="233"/>
      <c r="IK137" s="233"/>
      <c r="IL137" s="233"/>
      <c r="IM137" s="233"/>
      <c r="IN137" s="233"/>
      <c r="IO137" s="233"/>
      <c r="IP137" s="233"/>
      <c r="IQ137" s="233"/>
      <c r="IR137" s="233"/>
      <c r="IS137" s="233"/>
      <c r="IT137" s="233"/>
      <c r="IU137" s="233"/>
      <c r="IV137" s="233"/>
      <c r="IW137" s="233"/>
    </row>
    <row r="138" spans="1:257" s="534" customFormat="1">
      <c r="A138" s="232"/>
      <c r="B138" s="309"/>
      <c r="C138" s="398"/>
      <c r="D138" s="307"/>
      <c r="E138" s="307"/>
      <c r="F138" s="306"/>
      <c r="G138" s="306"/>
      <c r="H138" s="502" t="s">
        <v>884</v>
      </c>
      <c r="I138" s="235" t="s">
        <v>7</v>
      </c>
      <c r="J138" s="407"/>
      <c r="K138" s="532"/>
      <c r="L138" s="233"/>
      <c r="M138" s="233"/>
      <c r="N138" s="233"/>
      <c r="O138" s="233"/>
      <c r="P138" s="233"/>
      <c r="Q138" s="233"/>
      <c r="R138" s="233"/>
      <c r="S138" s="233"/>
      <c r="T138" s="233"/>
      <c r="U138" s="233"/>
      <c r="V138" s="233"/>
      <c r="W138" s="233"/>
      <c r="X138" s="233"/>
      <c r="Y138" s="233"/>
      <c r="Z138" s="233"/>
      <c r="AA138" s="233"/>
      <c r="AB138" s="233"/>
      <c r="AC138" s="233"/>
      <c r="AD138" s="233"/>
      <c r="AE138" s="233"/>
      <c r="AF138" s="233"/>
      <c r="AG138" s="233"/>
      <c r="AH138" s="233"/>
      <c r="AI138" s="233"/>
      <c r="AJ138" s="233"/>
      <c r="AK138" s="233"/>
      <c r="AL138" s="233"/>
      <c r="AM138" s="233"/>
      <c r="AN138" s="233"/>
      <c r="AO138" s="233"/>
      <c r="AP138" s="233"/>
      <c r="AQ138" s="233"/>
      <c r="AR138" s="233"/>
      <c r="AS138" s="233"/>
      <c r="AT138" s="233"/>
      <c r="AU138" s="233"/>
      <c r="AV138" s="233"/>
      <c r="AW138" s="233"/>
      <c r="AX138" s="233"/>
      <c r="AY138" s="233"/>
      <c r="AZ138" s="233"/>
      <c r="BA138" s="233"/>
      <c r="BB138" s="233"/>
      <c r="BC138" s="233"/>
      <c r="BD138" s="233"/>
      <c r="BE138" s="233"/>
      <c r="BF138" s="233"/>
      <c r="BG138" s="233"/>
      <c r="BH138" s="233"/>
      <c r="BI138" s="233"/>
      <c r="BJ138" s="233"/>
      <c r="BK138" s="233"/>
      <c r="BL138" s="233"/>
      <c r="BM138" s="233"/>
      <c r="BN138" s="233"/>
      <c r="BO138" s="233"/>
      <c r="BP138" s="233"/>
      <c r="BQ138" s="233"/>
      <c r="BR138" s="233"/>
      <c r="BS138" s="233"/>
      <c r="BT138" s="233"/>
      <c r="BU138" s="233"/>
      <c r="BV138" s="233"/>
      <c r="BW138" s="233"/>
      <c r="BX138" s="233"/>
      <c r="BY138" s="233"/>
      <c r="BZ138" s="233"/>
      <c r="CA138" s="233"/>
      <c r="CB138" s="233"/>
      <c r="CC138" s="233"/>
      <c r="CD138" s="233"/>
      <c r="CE138" s="233"/>
      <c r="CF138" s="233"/>
      <c r="CG138" s="233"/>
      <c r="CH138" s="233"/>
      <c r="CI138" s="233"/>
      <c r="CJ138" s="233"/>
      <c r="CK138" s="233"/>
      <c r="CL138" s="233"/>
      <c r="CM138" s="233"/>
      <c r="CN138" s="233"/>
      <c r="CO138" s="233"/>
      <c r="CP138" s="233"/>
      <c r="CQ138" s="233"/>
      <c r="CR138" s="233"/>
      <c r="CS138" s="233"/>
      <c r="CT138" s="233"/>
      <c r="CU138" s="233"/>
      <c r="CV138" s="233"/>
      <c r="CW138" s="233"/>
      <c r="CX138" s="233"/>
      <c r="CY138" s="233"/>
      <c r="CZ138" s="233"/>
      <c r="DA138" s="233"/>
      <c r="DB138" s="233"/>
      <c r="DC138" s="233"/>
      <c r="DD138" s="233"/>
      <c r="DE138" s="233"/>
      <c r="DF138" s="233"/>
      <c r="DG138" s="233"/>
      <c r="DH138" s="233"/>
      <c r="DI138" s="233"/>
      <c r="DJ138" s="233"/>
      <c r="DK138" s="233"/>
      <c r="DL138" s="233"/>
      <c r="DM138" s="233"/>
      <c r="DN138" s="233"/>
      <c r="DO138" s="233"/>
      <c r="DP138" s="233"/>
      <c r="DQ138" s="233"/>
      <c r="DR138" s="233"/>
      <c r="DS138" s="233"/>
      <c r="DT138" s="233"/>
      <c r="DU138" s="233"/>
      <c r="DV138" s="233"/>
      <c r="DW138" s="233"/>
      <c r="DX138" s="233"/>
      <c r="DY138" s="233"/>
      <c r="DZ138" s="233"/>
      <c r="EA138" s="233"/>
      <c r="EB138" s="233"/>
      <c r="EC138" s="233"/>
      <c r="ED138" s="233"/>
      <c r="EE138" s="233"/>
      <c r="EF138" s="233"/>
      <c r="EG138" s="233"/>
      <c r="EH138" s="233"/>
      <c r="EI138" s="233"/>
      <c r="EJ138" s="233"/>
      <c r="EK138" s="233"/>
      <c r="EL138" s="233"/>
      <c r="EM138" s="233"/>
      <c r="EN138" s="233"/>
      <c r="EO138" s="233"/>
      <c r="EP138" s="233"/>
      <c r="EQ138" s="233"/>
      <c r="ER138" s="233"/>
      <c r="ES138" s="233"/>
      <c r="ET138" s="233"/>
      <c r="EU138" s="233"/>
      <c r="EV138" s="233"/>
      <c r="EW138" s="233"/>
      <c r="EX138" s="233"/>
      <c r="EY138" s="233"/>
      <c r="EZ138" s="233"/>
      <c r="FA138" s="233"/>
      <c r="FB138" s="233"/>
      <c r="FC138" s="233"/>
      <c r="FD138" s="233"/>
      <c r="FE138" s="233"/>
      <c r="FF138" s="233"/>
      <c r="FG138" s="233"/>
      <c r="FH138" s="233"/>
      <c r="FI138" s="233"/>
      <c r="FJ138" s="233"/>
      <c r="FK138" s="233"/>
      <c r="FL138" s="233"/>
      <c r="FM138" s="233"/>
      <c r="FN138" s="233"/>
      <c r="FO138" s="233"/>
      <c r="FP138" s="233"/>
      <c r="FQ138" s="233"/>
      <c r="FR138" s="233"/>
      <c r="FS138" s="233"/>
      <c r="FT138" s="233"/>
      <c r="FU138" s="233"/>
      <c r="FV138" s="233"/>
      <c r="FW138" s="233"/>
      <c r="FX138" s="233"/>
      <c r="FY138" s="233"/>
      <c r="FZ138" s="233"/>
      <c r="GA138" s="233"/>
      <c r="GB138" s="233"/>
      <c r="GC138" s="233"/>
      <c r="GD138" s="233"/>
      <c r="GE138" s="233"/>
      <c r="GF138" s="233"/>
      <c r="GG138" s="233"/>
      <c r="GH138" s="233"/>
      <c r="GI138" s="233"/>
      <c r="GJ138" s="233"/>
      <c r="GK138" s="233"/>
      <c r="GL138" s="233"/>
      <c r="GM138" s="233"/>
      <c r="GN138" s="233"/>
      <c r="GO138" s="233"/>
      <c r="GP138" s="233"/>
      <c r="GQ138" s="233"/>
      <c r="GR138" s="233"/>
      <c r="GS138" s="233"/>
      <c r="GT138" s="233"/>
      <c r="GU138" s="233"/>
      <c r="GV138" s="233"/>
      <c r="GW138" s="233"/>
      <c r="GX138" s="233"/>
      <c r="GY138" s="233"/>
      <c r="GZ138" s="233"/>
      <c r="HA138" s="233"/>
      <c r="HB138" s="233"/>
      <c r="HC138" s="233"/>
      <c r="HD138" s="233"/>
      <c r="HE138" s="233"/>
      <c r="HF138" s="233"/>
      <c r="HG138" s="233"/>
      <c r="HH138" s="233"/>
      <c r="HI138" s="233"/>
      <c r="HJ138" s="233"/>
      <c r="HK138" s="233"/>
      <c r="HL138" s="233"/>
      <c r="HM138" s="233"/>
      <c r="HN138" s="233"/>
      <c r="HO138" s="233"/>
      <c r="HP138" s="233"/>
      <c r="HQ138" s="233"/>
      <c r="HR138" s="233"/>
      <c r="HS138" s="233"/>
      <c r="HT138" s="233"/>
      <c r="HU138" s="233"/>
      <c r="HV138" s="233"/>
      <c r="HW138" s="233"/>
      <c r="HX138" s="233"/>
      <c r="HY138" s="233"/>
      <c r="HZ138" s="233"/>
      <c r="IA138" s="233"/>
      <c r="IB138" s="233"/>
      <c r="IC138" s="233"/>
      <c r="ID138" s="233"/>
      <c r="IE138" s="233"/>
      <c r="IF138" s="233"/>
      <c r="IG138" s="233"/>
      <c r="IH138" s="233"/>
      <c r="II138" s="233"/>
      <c r="IJ138" s="233"/>
      <c r="IK138" s="233"/>
      <c r="IL138" s="233"/>
      <c r="IM138" s="233"/>
      <c r="IN138" s="233"/>
      <c r="IO138" s="233"/>
      <c r="IP138" s="233"/>
      <c r="IQ138" s="233"/>
      <c r="IR138" s="233"/>
      <c r="IS138" s="233"/>
      <c r="IT138" s="233"/>
      <c r="IU138" s="233"/>
      <c r="IV138" s="233"/>
      <c r="IW138" s="233"/>
    </row>
    <row r="139" spans="1:257" s="534" customFormat="1" ht="37.5" customHeight="1">
      <c r="A139" s="232"/>
      <c r="B139" s="309"/>
      <c r="C139" s="398"/>
      <c r="D139" s="307"/>
      <c r="E139" s="307"/>
      <c r="F139" s="306"/>
      <c r="G139" s="306"/>
      <c r="H139" s="502" t="s">
        <v>884</v>
      </c>
      <c r="I139" s="235" t="s">
        <v>7</v>
      </c>
      <c r="J139" s="407"/>
      <c r="K139" s="532"/>
      <c r="L139" s="233"/>
      <c r="M139" s="233"/>
      <c r="N139" s="233"/>
      <c r="O139" s="233"/>
      <c r="P139" s="233"/>
      <c r="Q139" s="233"/>
      <c r="R139" s="233"/>
      <c r="S139" s="233"/>
      <c r="T139" s="233"/>
      <c r="U139" s="233"/>
      <c r="V139" s="233"/>
      <c r="W139" s="233"/>
      <c r="X139" s="233"/>
      <c r="Y139" s="233"/>
      <c r="Z139" s="233"/>
      <c r="AA139" s="233"/>
      <c r="AB139" s="233"/>
      <c r="AC139" s="233"/>
      <c r="AD139" s="233"/>
      <c r="AE139" s="233"/>
      <c r="AF139" s="233"/>
      <c r="AG139" s="233"/>
      <c r="AH139" s="233"/>
      <c r="AI139" s="233"/>
      <c r="AJ139" s="233"/>
      <c r="AK139" s="233"/>
      <c r="AL139" s="233"/>
      <c r="AM139" s="233"/>
      <c r="AN139" s="233"/>
      <c r="AO139" s="233"/>
      <c r="AP139" s="233"/>
      <c r="AQ139" s="233"/>
      <c r="AR139" s="233"/>
      <c r="AS139" s="233"/>
      <c r="AT139" s="233"/>
      <c r="AU139" s="233"/>
      <c r="AV139" s="233"/>
      <c r="AW139" s="233"/>
      <c r="AX139" s="233"/>
      <c r="AY139" s="233"/>
      <c r="AZ139" s="233"/>
      <c r="BA139" s="233"/>
      <c r="BB139" s="233"/>
      <c r="BC139" s="233"/>
      <c r="BD139" s="233"/>
      <c r="BE139" s="233"/>
      <c r="BF139" s="233"/>
      <c r="BG139" s="233"/>
      <c r="BH139" s="233"/>
      <c r="BI139" s="233"/>
      <c r="BJ139" s="233"/>
      <c r="BK139" s="233"/>
      <c r="BL139" s="233"/>
      <c r="BM139" s="233"/>
      <c r="BN139" s="233"/>
      <c r="BO139" s="233"/>
      <c r="BP139" s="233"/>
      <c r="BQ139" s="233"/>
      <c r="BR139" s="233"/>
      <c r="BS139" s="233"/>
      <c r="BT139" s="233"/>
      <c r="BU139" s="233"/>
      <c r="BV139" s="233"/>
      <c r="BW139" s="233"/>
      <c r="BX139" s="233"/>
      <c r="BY139" s="233"/>
      <c r="BZ139" s="233"/>
      <c r="CA139" s="233"/>
      <c r="CB139" s="233"/>
      <c r="CC139" s="233"/>
      <c r="CD139" s="233"/>
      <c r="CE139" s="233"/>
      <c r="CF139" s="233"/>
      <c r="CG139" s="233"/>
      <c r="CH139" s="233"/>
      <c r="CI139" s="233"/>
      <c r="CJ139" s="233"/>
      <c r="CK139" s="233"/>
      <c r="CL139" s="233"/>
      <c r="CM139" s="233"/>
      <c r="CN139" s="233"/>
      <c r="CO139" s="233"/>
      <c r="CP139" s="233"/>
      <c r="CQ139" s="233"/>
      <c r="CR139" s="233"/>
      <c r="CS139" s="233"/>
      <c r="CT139" s="233"/>
      <c r="CU139" s="233"/>
      <c r="CV139" s="233"/>
      <c r="CW139" s="233"/>
      <c r="CX139" s="233"/>
      <c r="CY139" s="233"/>
      <c r="CZ139" s="233"/>
      <c r="DA139" s="233"/>
      <c r="DB139" s="233"/>
      <c r="DC139" s="233"/>
      <c r="DD139" s="233"/>
      <c r="DE139" s="233"/>
      <c r="DF139" s="233"/>
      <c r="DG139" s="233"/>
      <c r="DH139" s="233"/>
      <c r="DI139" s="233"/>
      <c r="DJ139" s="233"/>
      <c r="DK139" s="233"/>
      <c r="DL139" s="233"/>
      <c r="DM139" s="233"/>
      <c r="DN139" s="233"/>
      <c r="DO139" s="233"/>
      <c r="DP139" s="233"/>
      <c r="DQ139" s="233"/>
      <c r="DR139" s="233"/>
      <c r="DS139" s="233"/>
      <c r="DT139" s="233"/>
      <c r="DU139" s="233"/>
      <c r="DV139" s="233"/>
      <c r="DW139" s="233"/>
      <c r="DX139" s="233"/>
      <c r="DY139" s="233"/>
      <c r="DZ139" s="233"/>
      <c r="EA139" s="233"/>
      <c r="EB139" s="233"/>
      <c r="EC139" s="233"/>
      <c r="ED139" s="233"/>
      <c r="EE139" s="233"/>
      <c r="EF139" s="233"/>
      <c r="EG139" s="233"/>
      <c r="EH139" s="233"/>
      <c r="EI139" s="233"/>
      <c r="EJ139" s="233"/>
      <c r="EK139" s="233"/>
      <c r="EL139" s="233"/>
      <c r="EM139" s="233"/>
      <c r="EN139" s="233"/>
      <c r="EO139" s="233"/>
      <c r="EP139" s="233"/>
      <c r="EQ139" s="233"/>
      <c r="ER139" s="233"/>
      <c r="ES139" s="233"/>
      <c r="ET139" s="233"/>
      <c r="EU139" s="233"/>
      <c r="EV139" s="233"/>
      <c r="EW139" s="233"/>
      <c r="EX139" s="233"/>
      <c r="EY139" s="233"/>
      <c r="EZ139" s="233"/>
      <c r="FA139" s="233"/>
      <c r="FB139" s="233"/>
      <c r="FC139" s="233"/>
      <c r="FD139" s="233"/>
      <c r="FE139" s="233"/>
      <c r="FF139" s="233"/>
      <c r="FG139" s="233"/>
      <c r="FH139" s="233"/>
      <c r="FI139" s="233"/>
      <c r="FJ139" s="233"/>
      <c r="FK139" s="233"/>
      <c r="FL139" s="233"/>
      <c r="FM139" s="233"/>
      <c r="FN139" s="233"/>
      <c r="FO139" s="233"/>
      <c r="FP139" s="233"/>
      <c r="FQ139" s="233"/>
      <c r="FR139" s="233"/>
      <c r="FS139" s="233"/>
      <c r="FT139" s="233"/>
      <c r="FU139" s="233"/>
      <c r="FV139" s="233"/>
      <c r="FW139" s="233"/>
      <c r="FX139" s="233"/>
      <c r="FY139" s="233"/>
      <c r="FZ139" s="233"/>
      <c r="GA139" s="233"/>
      <c r="GB139" s="233"/>
      <c r="GC139" s="233"/>
      <c r="GD139" s="233"/>
      <c r="GE139" s="233"/>
      <c r="GF139" s="233"/>
      <c r="GG139" s="233"/>
      <c r="GH139" s="233"/>
      <c r="GI139" s="233"/>
      <c r="GJ139" s="233"/>
      <c r="GK139" s="233"/>
      <c r="GL139" s="233"/>
      <c r="GM139" s="233"/>
      <c r="GN139" s="233"/>
      <c r="GO139" s="233"/>
      <c r="GP139" s="233"/>
      <c r="GQ139" s="233"/>
      <c r="GR139" s="233"/>
      <c r="GS139" s="233"/>
      <c r="GT139" s="233"/>
      <c r="GU139" s="233"/>
      <c r="GV139" s="233"/>
      <c r="GW139" s="233"/>
      <c r="GX139" s="233"/>
      <c r="GY139" s="233"/>
      <c r="GZ139" s="233"/>
      <c r="HA139" s="233"/>
      <c r="HB139" s="233"/>
      <c r="HC139" s="233"/>
      <c r="HD139" s="233"/>
      <c r="HE139" s="233"/>
      <c r="HF139" s="233"/>
      <c r="HG139" s="233"/>
      <c r="HH139" s="233"/>
      <c r="HI139" s="233"/>
      <c r="HJ139" s="233"/>
      <c r="HK139" s="233"/>
      <c r="HL139" s="233"/>
      <c r="HM139" s="233"/>
      <c r="HN139" s="233"/>
      <c r="HO139" s="233"/>
      <c r="HP139" s="233"/>
      <c r="HQ139" s="233"/>
      <c r="HR139" s="233"/>
      <c r="HS139" s="233"/>
      <c r="HT139" s="233"/>
      <c r="HU139" s="233"/>
      <c r="HV139" s="233"/>
      <c r="HW139" s="233"/>
      <c r="HX139" s="233"/>
      <c r="HY139" s="233"/>
      <c r="HZ139" s="233"/>
      <c r="IA139" s="233"/>
      <c r="IB139" s="233"/>
      <c r="IC139" s="233"/>
      <c r="ID139" s="233"/>
      <c r="IE139" s="233"/>
      <c r="IF139" s="233"/>
      <c r="IG139" s="233"/>
      <c r="IH139" s="233"/>
      <c r="II139" s="233"/>
      <c r="IJ139" s="233"/>
      <c r="IK139" s="233"/>
      <c r="IL139" s="233"/>
      <c r="IM139" s="233"/>
      <c r="IN139" s="233"/>
      <c r="IO139" s="233"/>
      <c r="IP139" s="233"/>
      <c r="IQ139" s="233"/>
      <c r="IR139" s="233"/>
      <c r="IS139" s="233"/>
      <c r="IT139" s="233"/>
      <c r="IU139" s="233"/>
      <c r="IV139" s="233"/>
      <c r="IW139" s="233"/>
    </row>
    <row r="140" spans="1:257" s="534" customFormat="1" ht="37.5" customHeight="1">
      <c r="A140" s="232"/>
      <c r="B140" s="309"/>
      <c r="C140" s="398"/>
      <c r="D140" s="307"/>
      <c r="E140" s="307"/>
      <c r="F140" s="306"/>
      <c r="G140" s="306"/>
      <c r="H140" s="502" t="s">
        <v>884</v>
      </c>
      <c r="I140" s="235" t="s">
        <v>7</v>
      </c>
      <c r="J140" s="407"/>
      <c r="K140" s="532"/>
      <c r="L140" s="233"/>
      <c r="M140" s="233"/>
      <c r="N140" s="233"/>
      <c r="O140" s="233"/>
      <c r="P140" s="233"/>
      <c r="Q140" s="233"/>
      <c r="R140" s="233"/>
      <c r="S140" s="233"/>
      <c r="T140" s="233"/>
      <c r="U140" s="233"/>
      <c r="V140" s="233"/>
      <c r="W140" s="233"/>
      <c r="X140" s="233"/>
      <c r="Y140" s="233"/>
      <c r="Z140" s="233"/>
      <c r="AA140" s="233"/>
      <c r="AB140" s="233"/>
      <c r="AC140" s="233"/>
      <c r="AD140" s="233"/>
      <c r="AE140" s="233"/>
      <c r="AF140" s="233"/>
      <c r="AG140" s="233"/>
      <c r="AH140" s="233"/>
      <c r="AI140" s="233"/>
      <c r="AJ140" s="233"/>
      <c r="AK140" s="233"/>
      <c r="AL140" s="233"/>
      <c r="AM140" s="233"/>
      <c r="AN140" s="233"/>
      <c r="AO140" s="233"/>
      <c r="AP140" s="233"/>
      <c r="AQ140" s="233"/>
      <c r="AR140" s="233"/>
      <c r="AS140" s="233"/>
      <c r="AT140" s="233"/>
      <c r="AU140" s="233"/>
      <c r="AV140" s="233"/>
      <c r="AW140" s="233"/>
      <c r="AX140" s="233"/>
      <c r="AY140" s="233"/>
      <c r="AZ140" s="233"/>
      <c r="BA140" s="233"/>
      <c r="BB140" s="233"/>
      <c r="BC140" s="233"/>
      <c r="BD140" s="233"/>
      <c r="BE140" s="233"/>
      <c r="BF140" s="233"/>
      <c r="BG140" s="233"/>
      <c r="BH140" s="233"/>
      <c r="BI140" s="233"/>
      <c r="BJ140" s="233"/>
      <c r="BK140" s="233"/>
      <c r="BL140" s="233"/>
      <c r="BM140" s="233"/>
      <c r="BN140" s="233"/>
      <c r="BO140" s="233"/>
      <c r="BP140" s="233"/>
      <c r="BQ140" s="233"/>
      <c r="BR140" s="233"/>
      <c r="BS140" s="233"/>
      <c r="BT140" s="233"/>
      <c r="BU140" s="233"/>
      <c r="BV140" s="233"/>
      <c r="BW140" s="233"/>
      <c r="BX140" s="233"/>
      <c r="BY140" s="233"/>
      <c r="BZ140" s="233"/>
      <c r="CA140" s="233"/>
      <c r="CB140" s="233"/>
      <c r="CC140" s="233"/>
      <c r="CD140" s="233"/>
      <c r="CE140" s="233"/>
      <c r="CF140" s="233"/>
      <c r="CG140" s="233"/>
      <c r="CH140" s="233"/>
      <c r="CI140" s="233"/>
      <c r="CJ140" s="233"/>
      <c r="CK140" s="233"/>
      <c r="CL140" s="233"/>
      <c r="CM140" s="233"/>
      <c r="CN140" s="233"/>
      <c r="CO140" s="233"/>
      <c r="CP140" s="233"/>
      <c r="CQ140" s="233"/>
      <c r="CR140" s="233"/>
      <c r="CS140" s="233"/>
      <c r="CT140" s="233"/>
      <c r="CU140" s="233"/>
      <c r="CV140" s="233"/>
      <c r="CW140" s="233"/>
      <c r="CX140" s="233"/>
      <c r="CY140" s="233"/>
      <c r="CZ140" s="233"/>
      <c r="DA140" s="233"/>
      <c r="DB140" s="233"/>
      <c r="DC140" s="233"/>
      <c r="DD140" s="233"/>
      <c r="DE140" s="233"/>
      <c r="DF140" s="233"/>
      <c r="DG140" s="233"/>
      <c r="DH140" s="233"/>
      <c r="DI140" s="233"/>
      <c r="DJ140" s="233"/>
      <c r="DK140" s="233"/>
      <c r="DL140" s="233"/>
      <c r="DM140" s="233"/>
      <c r="DN140" s="233"/>
      <c r="DO140" s="233"/>
      <c r="DP140" s="233"/>
      <c r="DQ140" s="233"/>
      <c r="DR140" s="233"/>
      <c r="DS140" s="233"/>
      <c r="DT140" s="233"/>
      <c r="DU140" s="233"/>
      <c r="DV140" s="233"/>
      <c r="DW140" s="233"/>
      <c r="DX140" s="233"/>
      <c r="DY140" s="233"/>
      <c r="DZ140" s="233"/>
      <c r="EA140" s="233"/>
      <c r="EB140" s="233"/>
      <c r="EC140" s="233"/>
      <c r="ED140" s="233"/>
      <c r="EE140" s="233"/>
      <c r="EF140" s="233"/>
      <c r="EG140" s="233"/>
      <c r="EH140" s="233"/>
      <c r="EI140" s="233"/>
      <c r="EJ140" s="233"/>
      <c r="EK140" s="233"/>
      <c r="EL140" s="233"/>
      <c r="EM140" s="233"/>
      <c r="EN140" s="233"/>
      <c r="EO140" s="233"/>
      <c r="EP140" s="233"/>
      <c r="EQ140" s="233"/>
      <c r="ER140" s="233"/>
      <c r="ES140" s="233"/>
      <c r="ET140" s="233"/>
      <c r="EU140" s="233"/>
      <c r="EV140" s="233"/>
      <c r="EW140" s="233"/>
      <c r="EX140" s="233"/>
      <c r="EY140" s="233"/>
      <c r="EZ140" s="233"/>
      <c r="FA140" s="233"/>
      <c r="FB140" s="233"/>
      <c r="FC140" s="233"/>
      <c r="FD140" s="233"/>
      <c r="FE140" s="233"/>
      <c r="FF140" s="233"/>
      <c r="FG140" s="233"/>
      <c r="FH140" s="233"/>
      <c r="FI140" s="233"/>
      <c r="FJ140" s="233"/>
      <c r="FK140" s="233"/>
      <c r="FL140" s="233"/>
      <c r="FM140" s="233"/>
      <c r="FN140" s="233"/>
      <c r="FO140" s="233"/>
      <c r="FP140" s="233"/>
      <c r="FQ140" s="233"/>
      <c r="FR140" s="233"/>
      <c r="FS140" s="233"/>
      <c r="FT140" s="233"/>
      <c r="FU140" s="233"/>
      <c r="FV140" s="233"/>
      <c r="FW140" s="233"/>
      <c r="FX140" s="233"/>
      <c r="FY140" s="233"/>
      <c r="FZ140" s="233"/>
      <c r="GA140" s="233"/>
      <c r="GB140" s="233"/>
      <c r="GC140" s="233"/>
      <c r="GD140" s="233"/>
      <c r="GE140" s="233"/>
      <c r="GF140" s="233"/>
      <c r="GG140" s="233"/>
      <c r="GH140" s="233"/>
      <c r="GI140" s="233"/>
      <c r="GJ140" s="233"/>
      <c r="GK140" s="233"/>
      <c r="GL140" s="233"/>
      <c r="GM140" s="233"/>
      <c r="GN140" s="233"/>
      <c r="GO140" s="233"/>
      <c r="GP140" s="233"/>
      <c r="GQ140" s="233"/>
      <c r="GR140" s="233"/>
      <c r="GS140" s="233"/>
      <c r="GT140" s="233"/>
      <c r="GU140" s="233"/>
      <c r="GV140" s="233"/>
      <c r="GW140" s="233"/>
      <c r="GX140" s="233"/>
      <c r="GY140" s="233"/>
      <c r="GZ140" s="233"/>
      <c r="HA140" s="233"/>
      <c r="HB140" s="233"/>
      <c r="HC140" s="233"/>
      <c r="HD140" s="233"/>
      <c r="HE140" s="233"/>
      <c r="HF140" s="233"/>
      <c r="HG140" s="233"/>
      <c r="HH140" s="233"/>
      <c r="HI140" s="233"/>
      <c r="HJ140" s="233"/>
      <c r="HK140" s="233"/>
      <c r="HL140" s="233"/>
      <c r="HM140" s="233"/>
      <c r="HN140" s="233"/>
      <c r="HO140" s="233"/>
      <c r="HP140" s="233"/>
      <c r="HQ140" s="233"/>
      <c r="HR140" s="233"/>
      <c r="HS140" s="233"/>
      <c r="HT140" s="233"/>
      <c r="HU140" s="233"/>
      <c r="HV140" s="233"/>
      <c r="HW140" s="233"/>
      <c r="HX140" s="233"/>
      <c r="HY140" s="233"/>
      <c r="HZ140" s="233"/>
      <c r="IA140" s="233"/>
      <c r="IB140" s="233"/>
      <c r="IC140" s="233"/>
      <c r="ID140" s="233"/>
      <c r="IE140" s="233"/>
      <c r="IF140" s="233"/>
      <c r="IG140" s="233"/>
      <c r="IH140" s="233"/>
      <c r="II140" s="233"/>
      <c r="IJ140" s="233"/>
      <c r="IK140" s="233"/>
      <c r="IL140" s="233"/>
      <c r="IM140" s="233"/>
      <c r="IN140" s="233"/>
      <c r="IO140" s="233"/>
      <c r="IP140" s="233"/>
      <c r="IQ140" s="233"/>
      <c r="IR140" s="233"/>
      <c r="IS140" s="233"/>
      <c r="IT140" s="233"/>
      <c r="IU140" s="233"/>
      <c r="IV140" s="233"/>
      <c r="IW140" s="233"/>
    </row>
    <row r="141" spans="1:257" s="534" customFormat="1" ht="37.5" customHeight="1">
      <c r="A141" s="232"/>
      <c r="B141" s="309"/>
      <c r="C141" s="398"/>
      <c r="D141" s="307"/>
      <c r="E141" s="307"/>
      <c r="F141" s="306"/>
      <c r="G141" s="306"/>
      <c r="H141" s="502" t="s">
        <v>884</v>
      </c>
      <c r="I141" s="235" t="s">
        <v>7</v>
      </c>
      <c r="J141" s="407"/>
      <c r="K141" s="532"/>
      <c r="L141" s="233"/>
      <c r="M141" s="233"/>
      <c r="N141" s="233"/>
      <c r="O141" s="233"/>
      <c r="P141" s="233"/>
      <c r="Q141" s="233"/>
      <c r="R141" s="233"/>
      <c r="S141" s="233"/>
      <c r="T141" s="233"/>
      <c r="U141" s="233"/>
      <c r="V141" s="233"/>
      <c r="W141" s="233"/>
      <c r="X141" s="233"/>
      <c r="Y141" s="233"/>
      <c r="Z141" s="233"/>
      <c r="AA141" s="233"/>
      <c r="AB141" s="233"/>
      <c r="AC141" s="233"/>
      <c r="AD141" s="233"/>
      <c r="AE141" s="233"/>
      <c r="AF141" s="233"/>
      <c r="AG141" s="233"/>
      <c r="AH141" s="233"/>
      <c r="AI141" s="233"/>
      <c r="AJ141" s="233"/>
      <c r="AK141" s="233"/>
      <c r="AL141" s="233"/>
      <c r="AM141" s="233"/>
      <c r="AN141" s="233"/>
      <c r="AO141" s="233"/>
      <c r="AP141" s="233"/>
      <c r="AQ141" s="233"/>
      <c r="AR141" s="233"/>
      <c r="AS141" s="233"/>
      <c r="AT141" s="233"/>
      <c r="AU141" s="233"/>
      <c r="AV141" s="233"/>
      <c r="AW141" s="233"/>
      <c r="AX141" s="233"/>
      <c r="AY141" s="233"/>
      <c r="AZ141" s="233"/>
      <c r="BA141" s="233"/>
      <c r="BB141" s="233"/>
      <c r="BC141" s="233"/>
      <c r="BD141" s="233"/>
      <c r="BE141" s="233"/>
      <c r="BF141" s="233"/>
      <c r="BG141" s="233"/>
      <c r="BH141" s="233"/>
      <c r="BI141" s="233"/>
      <c r="BJ141" s="233"/>
      <c r="BK141" s="233"/>
      <c r="BL141" s="233"/>
      <c r="BM141" s="233"/>
      <c r="BN141" s="233"/>
      <c r="BO141" s="233"/>
      <c r="BP141" s="233"/>
      <c r="BQ141" s="233"/>
      <c r="BR141" s="233"/>
      <c r="BS141" s="233"/>
      <c r="BT141" s="233"/>
      <c r="BU141" s="233"/>
      <c r="BV141" s="233"/>
      <c r="BW141" s="233"/>
      <c r="BX141" s="233"/>
      <c r="BY141" s="233"/>
      <c r="BZ141" s="233"/>
      <c r="CA141" s="233"/>
      <c r="CB141" s="233"/>
      <c r="CC141" s="233"/>
      <c r="CD141" s="233"/>
      <c r="CE141" s="233"/>
      <c r="CF141" s="233"/>
      <c r="CG141" s="233"/>
      <c r="CH141" s="233"/>
      <c r="CI141" s="233"/>
      <c r="CJ141" s="233"/>
      <c r="CK141" s="233"/>
      <c r="CL141" s="233"/>
      <c r="CM141" s="233"/>
      <c r="CN141" s="233"/>
      <c r="CO141" s="233"/>
      <c r="CP141" s="233"/>
      <c r="CQ141" s="233"/>
      <c r="CR141" s="233"/>
      <c r="CS141" s="233"/>
      <c r="CT141" s="233"/>
      <c r="CU141" s="233"/>
      <c r="CV141" s="233"/>
      <c r="CW141" s="233"/>
      <c r="CX141" s="233"/>
      <c r="CY141" s="233"/>
      <c r="CZ141" s="233"/>
      <c r="DA141" s="233"/>
      <c r="DB141" s="233"/>
      <c r="DC141" s="233"/>
      <c r="DD141" s="233"/>
      <c r="DE141" s="233"/>
      <c r="DF141" s="233"/>
      <c r="DG141" s="233"/>
      <c r="DH141" s="233"/>
      <c r="DI141" s="233"/>
      <c r="DJ141" s="233"/>
      <c r="DK141" s="233"/>
      <c r="DL141" s="233"/>
      <c r="DM141" s="233"/>
      <c r="DN141" s="233"/>
      <c r="DO141" s="233"/>
      <c r="DP141" s="233"/>
      <c r="DQ141" s="233"/>
      <c r="DR141" s="233"/>
      <c r="DS141" s="233"/>
      <c r="DT141" s="233"/>
      <c r="DU141" s="233"/>
      <c r="DV141" s="233"/>
      <c r="DW141" s="233"/>
      <c r="DX141" s="233"/>
      <c r="DY141" s="233"/>
      <c r="DZ141" s="233"/>
      <c r="EA141" s="233"/>
      <c r="EB141" s="233"/>
      <c r="EC141" s="233"/>
      <c r="ED141" s="233"/>
      <c r="EE141" s="233"/>
      <c r="EF141" s="233"/>
      <c r="EG141" s="233"/>
      <c r="EH141" s="233"/>
      <c r="EI141" s="233"/>
      <c r="EJ141" s="233"/>
      <c r="EK141" s="233"/>
      <c r="EL141" s="233"/>
      <c r="EM141" s="233"/>
      <c r="EN141" s="233"/>
      <c r="EO141" s="233"/>
      <c r="EP141" s="233"/>
      <c r="EQ141" s="233"/>
      <c r="ER141" s="233"/>
      <c r="ES141" s="233"/>
      <c r="ET141" s="233"/>
      <c r="EU141" s="233"/>
      <c r="EV141" s="233"/>
      <c r="EW141" s="233"/>
      <c r="EX141" s="233"/>
      <c r="EY141" s="233"/>
      <c r="EZ141" s="233"/>
      <c r="FA141" s="233"/>
      <c r="FB141" s="233"/>
      <c r="FC141" s="233"/>
      <c r="FD141" s="233"/>
      <c r="FE141" s="233"/>
      <c r="FF141" s="233"/>
      <c r="FG141" s="233"/>
      <c r="FH141" s="233"/>
      <c r="FI141" s="233"/>
      <c r="FJ141" s="233"/>
      <c r="FK141" s="233"/>
      <c r="FL141" s="233"/>
      <c r="FM141" s="233"/>
      <c r="FN141" s="233"/>
      <c r="FO141" s="233"/>
      <c r="FP141" s="233"/>
      <c r="FQ141" s="233"/>
      <c r="FR141" s="233"/>
      <c r="FS141" s="233"/>
      <c r="FT141" s="233"/>
      <c r="FU141" s="233"/>
      <c r="FV141" s="233"/>
      <c r="FW141" s="233"/>
      <c r="FX141" s="233"/>
      <c r="FY141" s="233"/>
      <c r="FZ141" s="233"/>
      <c r="GA141" s="233"/>
      <c r="GB141" s="233"/>
      <c r="GC141" s="233"/>
      <c r="GD141" s="233"/>
      <c r="GE141" s="233"/>
      <c r="GF141" s="233"/>
      <c r="GG141" s="233"/>
      <c r="GH141" s="233"/>
      <c r="GI141" s="233"/>
      <c r="GJ141" s="233"/>
      <c r="GK141" s="233"/>
      <c r="GL141" s="233"/>
      <c r="GM141" s="233"/>
      <c r="GN141" s="233"/>
      <c r="GO141" s="233"/>
      <c r="GP141" s="233"/>
      <c r="GQ141" s="233"/>
      <c r="GR141" s="233"/>
      <c r="GS141" s="233"/>
      <c r="GT141" s="233"/>
      <c r="GU141" s="233"/>
      <c r="GV141" s="233"/>
      <c r="GW141" s="233"/>
      <c r="GX141" s="233"/>
      <c r="GY141" s="233"/>
      <c r="GZ141" s="233"/>
      <c r="HA141" s="233"/>
      <c r="HB141" s="233"/>
      <c r="HC141" s="233"/>
      <c r="HD141" s="233"/>
      <c r="HE141" s="233"/>
      <c r="HF141" s="233"/>
      <c r="HG141" s="233"/>
      <c r="HH141" s="233"/>
      <c r="HI141" s="233"/>
      <c r="HJ141" s="233"/>
      <c r="HK141" s="233"/>
      <c r="HL141" s="233"/>
      <c r="HM141" s="233"/>
      <c r="HN141" s="233"/>
      <c r="HO141" s="233"/>
      <c r="HP141" s="233"/>
      <c r="HQ141" s="233"/>
      <c r="HR141" s="233"/>
      <c r="HS141" s="233"/>
      <c r="HT141" s="233"/>
      <c r="HU141" s="233"/>
      <c r="HV141" s="233"/>
      <c r="HW141" s="233"/>
      <c r="HX141" s="233"/>
      <c r="HY141" s="233"/>
      <c r="HZ141" s="233"/>
      <c r="IA141" s="233"/>
      <c r="IB141" s="233"/>
      <c r="IC141" s="233"/>
      <c r="ID141" s="233"/>
      <c r="IE141" s="233"/>
      <c r="IF141" s="233"/>
      <c r="IG141" s="233"/>
      <c r="IH141" s="233"/>
      <c r="II141" s="233"/>
      <c r="IJ141" s="233"/>
      <c r="IK141" s="233"/>
      <c r="IL141" s="233"/>
      <c r="IM141" s="233"/>
      <c r="IN141" s="233"/>
      <c r="IO141" s="233"/>
      <c r="IP141" s="233"/>
      <c r="IQ141" s="233"/>
      <c r="IR141" s="233"/>
      <c r="IS141" s="233"/>
      <c r="IT141" s="233"/>
      <c r="IU141" s="233"/>
      <c r="IV141" s="233"/>
      <c r="IW141" s="233"/>
    </row>
    <row r="142" spans="1:257" s="534" customFormat="1" ht="37.5" customHeight="1">
      <c r="A142" s="232"/>
      <c r="B142" s="309"/>
      <c r="C142" s="398"/>
      <c r="D142" s="307"/>
      <c r="E142" s="307"/>
      <c r="F142" s="306"/>
      <c r="G142" s="306"/>
      <c r="H142" s="502" t="s">
        <v>884</v>
      </c>
      <c r="I142" s="235" t="s">
        <v>7</v>
      </c>
      <c r="J142" s="407"/>
      <c r="K142" s="532"/>
      <c r="L142" s="233"/>
      <c r="M142" s="233"/>
      <c r="N142" s="233"/>
      <c r="O142" s="233"/>
      <c r="P142" s="233"/>
      <c r="Q142" s="233"/>
      <c r="R142" s="233"/>
      <c r="S142" s="233"/>
      <c r="T142" s="233"/>
      <c r="U142" s="233"/>
      <c r="V142" s="233"/>
      <c r="W142" s="233"/>
      <c r="X142" s="233"/>
      <c r="Y142" s="233"/>
      <c r="Z142" s="233"/>
      <c r="AA142" s="233"/>
      <c r="AB142" s="233"/>
      <c r="AC142" s="233"/>
      <c r="AD142" s="233"/>
      <c r="AE142" s="233"/>
      <c r="AF142" s="233"/>
      <c r="AG142" s="233"/>
      <c r="AH142" s="233"/>
      <c r="AI142" s="233"/>
      <c r="AJ142" s="233"/>
      <c r="AK142" s="233"/>
      <c r="AL142" s="233"/>
      <c r="AM142" s="233"/>
      <c r="AN142" s="233"/>
      <c r="AO142" s="233"/>
      <c r="AP142" s="233"/>
      <c r="AQ142" s="233"/>
      <c r="AR142" s="233"/>
      <c r="AS142" s="233"/>
      <c r="AT142" s="233"/>
      <c r="AU142" s="233"/>
      <c r="AV142" s="233"/>
      <c r="AW142" s="233"/>
      <c r="AX142" s="233"/>
      <c r="AY142" s="233"/>
      <c r="AZ142" s="233"/>
      <c r="BA142" s="233"/>
      <c r="BB142" s="233"/>
      <c r="BC142" s="233"/>
      <c r="BD142" s="233"/>
      <c r="BE142" s="233"/>
      <c r="BF142" s="233"/>
      <c r="BG142" s="233"/>
      <c r="BH142" s="233"/>
      <c r="BI142" s="233"/>
      <c r="BJ142" s="233"/>
      <c r="BK142" s="233"/>
      <c r="BL142" s="233"/>
      <c r="BM142" s="233"/>
      <c r="BN142" s="233"/>
      <c r="BO142" s="233"/>
      <c r="BP142" s="233"/>
      <c r="BQ142" s="233"/>
      <c r="BR142" s="233"/>
      <c r="BS142" s="233"/>
      <c r="BT142" s="233"/>
      <c r="BU142" s="233"/>
      <c r="BV142" s="233"/>
      <c r="BW142" s="233"/>
      <c r="BX142" s="233"/>
      <c r="BY142" s="233"/>
      <c r="BZ142" s="233"/>
      <c r="CA142" s="233"/>
      <c r="CB142" s="233"/>
      <c r="CC142" s="233"/>
      <c r="CD142" s="233"/>
      <c r="CE142" s="233"/>
      <c r="CF142" s="233"/>
      <c r="CG142" s="233"/>
      <c r="CH142" s="233"/>
      <c r="CI142" s="233"/>
      <c r="CJ142" s="233"/>
      <c r="CK142" s="233"/>
      <c r="CL142" s="233"/>
      <c r="CM142" s="233"/>
      <c r="CN142" s="233"/>
      <c r="CO142" s="233"/>
      <c r="CP142" s="233"/>
      <c r="CQ142" s="233"/>
      <c r="CR142" s="233"/>
      <c r="CS142" s="233"/>
      <c r="CT142" s="233"/>
      <c r="CU142" s="233"/>
      <c r="CV142" s="233"/>
      <c r="CW142" s="233"/>
      <c r="CX142" s="233"/>
      <c r="CY142" s="233"/>
      <c r="CZ142" s="233"/>
      <c r="DA142" s="233"/>
      <c r="DB142" s="233"/>
      <c r="DC142" s="233"/>
      <c r="DD142" s="233"/>
      <c r="DE142" s="233"/>
      <c r="DF142" s="233"/>
      <c r="DG142" s="233"/>
      <c r="DH142" s="233"/>
      <c r="DI142" s="233"/>
      <c r="DJ142" s="233"/>
      <c r="DK142" s="233"/>
      <c r="DL142" s="233"/>
      <c r="DM142" s="233"/>
      <c r="DN142" s="233"/>
      <c r="DO142" s="233"/>
      <c r="DP142" s="233"/>
      <c r="DQ142" s="233"/>
      <c r="DR142" s="233"/>
      <c r="DS142" s="233"/>
      <c r="DT142" s="233"/>
      <c r="DU142" s="233"/>
      <c r="DV142" s="233"/>
      <c r="DW142" s="233"/>
      <c r="DX142" s="233"/>
      <c r="DY142" s="233"/>
      <c r="DZ142" s="233"/>
      <c r="EA142" s="233"/>
      <c r="EB142" s="233"/>
      <c r="EC142" s="233"/>
      <c r="ED142" s="233"/>
      <c r="EE142" s="233"/>
      <c r="EF142" s="233"/>
      <c r="EG142" s="233"/>
      <c r="EH142" s="233"/>
      <c r="EI142" s="233"/>
      <c r="EJ142" s="233"/>
      <c r="EK142" s="233"/>
      <c r="EL142" s="233"/>
      <c r="EM142" s="233"/>
      <c r="EN142" s="233"/>
      <c r="EO142" s="233"/>
      <c r="EP142" s="233"/>
      <c r="EQ142" s="233"/>
      <c r="ER142" s="233"/>
      <c r="ES142" s="233"/>
      <c r="ET142" s="233"/>
      <c r="EU142" s="233"/>
      <c r="EV142" s="233"/>
      <c r="EW142" s="233"/>
      <c r="EX142" s="233"/>
      <c r="EY142" s="233"/>
      <c r="EZ142" s="233"/>
      <c r="FA142" s="233"/>
      <c r="FB142" s="233"/>
      <c r="FC142" s="233"/>
      <c r="FD142" s="233"/>
      <c r="FE142" s="233"/>
      <c r="FF142" s="233"/>
      <c r="FG142" s="233"/>
      <c r="FH142" s="233"/>
      <c r="FI142" s="233"/>
      <c r="FJ142" s="233"/>
      <c r="FK142" s="233"/>
      <c r="FL142" s="233"/>
      <c r="FM142" s="233"/>
      <c r="FN142" s="233"/>
      <c r="FO142" s="233"/>
      <c r="FP142" s="233"/>
      <c r="FQ142" s="233"/>
      <c r="FR142" s="233"/>
      <c r="FS142" s="233"/>
      <c r="FT142" s="233"/>
      <c r="FU142" s="233"/>
      <c r="FV142" s="233"/>
      <c r="FW142" s="233"/>
      <c r="FX142" s="233"/>
      <c r="FY142" s="233"/>
      <c r="FZ142" s="233"/>
      <c r="GA142" s="233"/>
      <c r="GB142" s="233"/>
      <c r="GC142" s="233"/>
      <c r="GD142" s="233"/>
      <c r="GE142" s="233"/>
      <c r="GF142" s="233"/>
      <c r="GG142" s="233"/>
      <c r="GH142" s="233"/>
      <c r="GI142" s="233"/>
      <c r="GJ142" s="233"/>
      <c r="GK142" s="233"/>
      <c r="GL142" s="233"/>
      <c r="GM142" s="233"/>
      <c r="GN142" s="233"/>
      <c r="GO142" s="233"/>
      <c r="GP142" s="233"/>
      <c r="GQ142" s="233"/>
      <c r="GR142" s="233"/>
      <c r="GS142" s="233"/>
      <c r="GT142" s="233"/>
      <c r="GU142" s="233"/>
      <c r="GV142" s="233"/>
      <c r="GW142" s="233"/>
      <c r="GX142" s="233"/>
      <c r="GY142" s="233"/>
      <c r="GZ142" s="233"/>
      <c r="HA142" s="233"/>
      <c r="HB142" s="233"/>
      <c r="HC142" s="233"/>
      <c r="HD142" s="233"/>
      <c r="HE142" s="233"/>
      <c r="HF142" s="233"/>
      <c r="HG142" s="233"/>
      <c r="HH142" s="233"/>
      <c r="HI142" s="233"/>
      <c r="HJ142" s="233"/>
      <c r="HK142" s="233"/>
      <c r="HL142" s="233"/>
      <c r="HM142" s="233"/>
      <c r="HN142" s="233"/>
      <c r="HO142" s="233"/>
      <c r="HP142" s="233"/>
      <c r="HQ142" s="233"/>
      <c r="HR142" s="233"/>
      <c r="HS142" s="233"/>
      <c r="HT142" s="233"/>
      <c r="HU142" s="233"/>
      <c r="HV142" s="233"/>
      <c r="HW142" s="233"/>
      <c r="HX142" s="233"/>
      <c r="HY142" s="233"/>
      <c r="HZ142" s="233"/>
      <c r="IA142" s="233"/>
      <c r="IB142" s="233"/>
      <c r="IC142" s="233"/>
      <c r="ID142" s="233"/>
      <c r="IE142" s="233"/>
      <c r="IF142" s="233"/>
      <c r="IG142" s="233"/>
      <c r="IH142" s="233"/>
      <c r="II142" s="233"/>
      <c r="IJ142" s="233"/>
      <c r="IK142" s="233"/>
      <c r="IL142" s="233"/>
      <c r="IM142" s="233"/>
      <c r="IN142" s="233"/>
      <c r="IO142" s="233"/>
      <c r="IP142" s="233"/>
      <c r="IQ142" s="233"/>
      <c r="IR142" s="233"/>
      <c r="IS142" s="233"/>
      <c r="IT142" s="233"/>
      <c r="IU142" s="233"/>
      <c r="IV142" s="233"/>
      <c r="IW142" s="233"/>
    </row>
    <row r="143" spans="1:257" s="534" customFormat="1" ht="37.5" customHeight="1">
      <c r="A143" s="232"/>
      <c r="B143" s="309"/>
      <c r="C143" s="398"/>
      <c r="D143" s="307"/>
      <c r="E143" s="307"/>
      <c r="F143" s="306"/>
      <c r="G143" s="306"/>
      <c r="H143" s="502" t="s">
        <v>884</v>
      </c>
      <c r="I143" s="235" t="s">
        <v>7</v>
      </c>
      <c r="J143" s="407"/>
      <c r="K143" s="532"/>
      <c r="L143" s="233"/>
      <c r="M143" s="233"/>
      <c r="N143" s="233"/>
      <c r="O143" s="233"/>
      <c r="P143" s="233"/>
      <c r="Q143" s="233"/>
      <c r="R143" s="233"/>
      <c r="S143" s="233"/>
      <c r="T143" s="233"/>
      <c r="U143" s="233"/>
      <c r="V143" s="233"/>
      <c r="W143" s="233"/>
      <c r="X143" s="233"/>
      <c r="Y143" s="233"/>
      <c r="Z143" s="233"/>
      <c r="AA143" s="233"/>
      <c r="AB143" s="233"/>
      <c r="AC143" s="233"/>
      <c r="AD143" s="233"/>
      <c r="AE143" s="233"/>
      <c r="AF143" s="233"/>
      <c r="AG143" s="233"/>
      <c r="AH143" s="233"/>
      <c r="AI143" s="233"/>
      <c r="AJ143" s="233"/>
      <c r="AK143" s="233"/>
      <c r="AL143" s="233"/>
      <c r="AM143" s="233"/>
      <c r="AN143" s="233"/>
      <c r="AO143" s="233"/>
      <c r="AP143" s="233"/>
      <c r="AQ143" s="233"/>
      <c r="AR143" s="233"/>
      <c r="AS143" s="233"/>
      <c r="AT143" s="233"/>
      <c r="AU143" s="233"/>
      <c r="AV143" s="233"/>
      <c r="AW143" s="233"/>
      <c r="AX143" s="233"/>
      <c r="AY143" s="233"/>
      <c r="AZ143" s="233"/>
      <c r="BA143" s="233"/>
      <c r="BB143" s="233"/>
      <c r="BC143" s="233"/>
      <c r="BD143" s="233"/>
      <c r="BE143" s="233"/>
      <c r="BF143" s="233"/>
      <c r="BG143" s="233"/>
      <c r="BH143" s="233"/>
      <c r="BI143" s="233"/>
      <c r="BJ143" s="233"/>
      <c r="BK143" s="233"/>
      <c r="BL143" s="233"/>
      <c r="BM143" s="233"/>
      <c r="BN143" s="233"/>
      <c r="BO143" s="233"/>
      <c r="BP143" s="233"/>
      <c r="BQ143" s="233"/>
      <c r="BR143" s="233"/>
      <c r="BS143" s="233"/>
      <c r="BT143" s="233"/>
      <c r="BU143" s="233"/>
      <c r="BV143" s="233"/>
      <c r="BW143" s="233"/>
      <c r="BX143" s="233"/>
      <c r="BY143" s="233"/>
      <c r="BZ143" s="233"/>
      <c r="CA143" s="233"/>
      <c r="CB143" s="233"/>
      <c r="CC143" s="233"/>
      <c r="CD143" s="233"/>
      <c r="CE143" s="233"/>
      <c r="CF143" s="233"/>
      <c r="CG143" s="233"/>
      <c r="CH143" s="233"/>
      <c r="CI143" s="233"/>
      <c r="CJ143" s="233"/>
      <c r="CK143" s="233"/>
      <c r="CL143" s="233"/>
      <c r="CM143" s="233"/>
      <c r="CN143" s="233"/>
      <c r="CO143" s="233"/>
      <c r="CP143" s="233"/>
      <c r="CQ143" s="233"/>
      <c r="CR143" s="233"/>
      <c r="CS143" s="233"/>
      <c r="CT143" s="233"/>
      <c r="CU143" s="233"/>
      <c r="CV143" s="233"/>
      <c r="CW143" s="233"/>
      <c r="CX143" s="233"/>
      <c r="CY143" s="233"/>
      <c r="CZ143" s="233"/>
      <c r="DA143" s="233"/>
      <c r="DB143" s="233"/>
      <c r="DC143" s="233"/>
      <c r="DD143" s="233"/>
      <c r="DE143" s="233"/>
      <c r="DF143" s="233"/>
      <c r="DG143" s="233"/>
      <c r="DH143" s="233"/>
      <c r="DI143" s="233"/>
      <c r="DJ143" s="233"/>
      <c r="DK143" s="233"/>
      <c r="DL143" s="233"/>
      <c r="DM143" s="233"/>
      <c r="DN143" s="233"/>
      <c r="DO143" s="233"/>
      <c r="DP143" s="233"/>
      <c r="DQ143" s="233"/>
      <c r="DR143" s="233"/>
      <c r="DS143" s="233"/>
      <c r="DT143" s="233"/>
      <c r="DU143" s="233"/>
      <c r="DV143" s="233"/>
      <c r="DW143" s="233"/>
      <c r="DX143" s="233"/>
      <c r="DY143" s="233"/>
      <c r="DZ143" s="233"/>
      <c r="EA143" s="233"/>
      <c r="EB143" s="233"/>
      <c r="EC143" s="233"/>
      <c r="ED143" s="233"/>
      <c r="EE143" s="233"/>
      <c r="EF143" s="233"/>
      <c r="EG143" s="233"/>
      <c r="EH143" s="233"/>
      <c r="EI143" s="233"/>
      <c r="EJ143" s="233"/>
      <c r="EK143" s="233"/>
      <c r="EL143" s="233"/>
      <c r="EM143" s="233"/>
      <c r="EN143" s="233"/>
      <c r="EO143" s="233"/>
      <c r="EP143" s="233"/>
      <c r="EQ143" s="233"/>
      <c r="ER143" s="233"/>
      <c r="ES143" s="233"/>
      <c r="ET143" s="233"/>
      <c r="EU143" s="233"/>
      <c r="EV143" s="233"/>
      <c r="EW143" s="233"/>
      <c r="EX143" s="233"/>
      <c r="EY143" s="233"/>
      <c r="EZ143" s="233"/>
      <c r="FA143" s="233"/>
      <c r="FB143" s="233"/>
      <c r="FC143" s="233"/>
      <c r="FD143" s="233"/>
      <c r="FE143" s="233"/>
      <c r="FF143" s="233"/>
      <c r="FG143" s="233"/>
      <c r="FH143" s="233"/>
      <c r="FI143" s="233"/>
      <c r="FJ143" s="233"/>
      <c r="FK143" s="233"/>
      <c r="FL143" s="233"/>
      <c r="FM143" s="233"/>
      <c r="FN143" s="233"/>
      <c r="FO143" s="233"/>
      <c r="FP143" s="233"/>
      <c r="FQ143" s="233"/>
      <c r="FR143" s="233"/>
      <c r="FS143" s="233"/>
      <c r="FT143" s="233"/>
      <c r="FU143" s="233"/>
      <c r="FV143" s="233"/>
      <c r="FW143" s="233"/>
      <c r="FX143" s="233"/>
      <c r="FY143" s="233"/>
      <c r="FZ143" s="233"/>
      <c r="GA143" s="233"/>
      <c r="GB143" s="233"/>
      <c r="GC143" s="233"/>
      <c r="GD143" s="233"/>
      <c r="GE143" s="233"/>
      <c r="GF143" s="233"/>
      <c r="GG143" s="233"/>
      <c r="GH143" s="233"/>
      <c r="GI143" s="233"/>
      <c r="GJ143" s="233"/>
      <c r="GK143" s="233"/>
      <c r="GL143" s="233"/>
      <c r="GM143" s="233"/>
      <c r="GN143" s="233"/>
      <c r="GO143" s="233"/>
      <c r="GP143" s="233"/>
      <c r="GQ143" s="233"/>
      <c r="GR143" s="233"/>
      <c r="GS143" s="233"/>
      <c r="GT143" s="233"/>
      <c r="GU143" s="233"/>
      <c r="GV143" s="233"/>
      <c r="GW143" s="233"/>
      <c r="GX143" s="233"/>
      <c r="GY143" s="233"/>
      <c r="GZ143" s="233"/>
      <c r="HA143" s="233"/>
      <c r="HB143" s="233"/>
      <c r="HC143" s="233"/>
      <c r="HD143" s="233"/>
      <c r="HE143" s="233"/>
      <c r="HF143" s="233"/>
      <c r="HG143" s="233"/>
      <c r="HH143" s="233"/>
      <c r="HI143" s="233"/>
      <c r="HJ143" s="233"/>
      <c r="HK143" s="233"/>
      <c r="HL143" s="233"/>
      <c r="HM143" s="233"/>
      <c r="HN143" s="233"/>
      <c r="HO143" s="233"/>
      <c r="HP143" s="233"/>
      <c r="HQ143" s="233"/>
      <c r="HR143" s="233"/>
      <c r="HS143" s="233"/>
      <c r="HT143" s="233"/>
      <c r="HU143" s="233"/>
      <c r="HV143" s="233"/>
      <c r="HW143" s="233"/>
      <c r="HX143" s="233"/>
      <c r="HY143" s="233"/>
      <c r="HZ143" s="233"/>
      <c r="IA143" s="233"/>
      <c r="IB143" s="233"/>
      <c r="IC143" s="233"/>
      <c r="ID143" s="233"/>
      <c r="IE143" s="233"/>
      <c r="IF143" s="233"/>
      <c r="IG143" s="233"/>
      <c r="IH143" s="233"/>
      <c r="II143" s="233"/>
      <c r="IJ143" s="233"/>
      <c r="IK143" s="233"/>
      <c r="IL143" s="233"/>
      <c r="IM143" s="233"/>
      <c r="IN143" s="233"/>
      <c r="IO143" s="233"/>
      <c r="IP143" s="233"/>
      <c r="IQ143" s="233"/>
      <c r="IR143" s="233"/>
      <c r="IS143" s="233"/>
      <c r="IT143" s="233"/>
      <c r="IU143" s="233"/>
      <c r="IV143" s="233"/>
      <c r="IW143" s="233"/>
    </row>
    <row r="144" spans="1:257" s="534" customFormat="1" ht="37.5" customHeight="1">
      <c r="A144" s="232"/>
      <c r="B144" s="309"/>
      <c r="C144" s="398"/>
      <c r="D144" s="307"/>
      <c r="E144" s="307"/>
      <c r="F144" s="306"/>
      <c r="G144" s="306"/>
      <c r="H144" s="502" t="s">
        <v>884</v>
      </c>
      <c r="I144" s="235" t="s">
        <v>7</v>
      </c>
      <c r="J144" s="407"/>
      <c r="K144" s="532"/>
      <c r="L144" s="233"/>
      <c r="M144" s="233"/>
      <c r="N144" s="233"/>
      <c r="O144" s="233"/>
      <c r="P144" s="233"/>
      <c r="Q144" s="233"/>
      <c r="R144" s="233"/>
      <c r="S144" s="233"/>
      <c r="T144" s="233"/>
      <c r="U144" s="233"/>
      <c r="V144" s="233"/>
      <c r="W144" s="233"/>
      <c r="X144" s="233"/>
      <c r="Y144" s="233"/>
      <c r="Z144" s="233"/>
      <c r="AA144" s="233"/>
      <c r="AB144" s="233"/>
      <c r="AC144" s="233"/>
      <c r="AD144" s="233"/>
      <c r="AE144" s="233"/>
      <c r="AF144" s="233"/>
      <c r="AG144" s="233"/>
      <c r="AH144" s="233"/>
      <c r="AI144" s="233"/>
      <c r="AJ144" s="233"/>
      <c r="AK144" s="233"/>
      <c r="AL144" s="233"/>
      <c r="AM144" s="233"/>
      <c r="AN144" s="233"/>
      <c r="AO144" s="233"/>
      <c r="AP144" s="233"/>
      <c r="AQ144" s="233"/>
      <c r="AR144" s="233"/>
      <c r="AS144" s="233"/>
      <c r="AT144" s="233"/>
      <c r="AU144" s="233"/>
      <c r="AV144" s="233"/>
      <c r="AW144" s="233"/>
      <c r="AX144" s="233"/>
      <c r="AY144" s="233"/>
      <c r="AZ144" s="233"/>
      <c r="BA144" s="233"/>
      <c r="BB144" s="233"/>
      <c r="BC144" s="233"/>
      <c r="BD144" s="233"/>
      <c r="BE144" s="233"/>
      <c r="BF144" s="233"/>
      <c r="BG144" s="233"/>
      <c r="BH144" s="233"/>
      <c r="BI144" s="233"/>
      <c r="BJ144" s="233"/>
      <c r="BK144" s="233"/>
      <c r="BL144" s="233"/>
      <c r="BM144" s="233"/>
      <c r="BN144" s="233"/>
      <c r="BO144" s="233"/>
      <c r="BP144" s="233"/>
      <c r="BQ144" s="233"/>
      <c r="BR144" s="233"/>
      <c r="BS144" s="233"/>
      <c r="BT144" s="233"/>
      <c r="BU144" s="233"/>
      <c r="BV144" s="233"/>
      <c r="BW144" s="233"/>
      <c r="BX144" s="233"/>
      <c r="BY144" s="233"/>
      <c r="BZ144" s="233"/>
      <c r="CA144" s="233"/>
      <c r="CB144" s="233"/>
      <c r="CC144" s="233"/>
      <c r="CD144" s="233"/>
      <c r="CE144" s="233"/>
      <c r="CF144" s="233"/>
      <c r="CG144" s="233"/>
      <c r="CH144" s="233"/>
      <c r="CI144" s="233"/>
      <c r="CJ144" s="233"/>
      <c r="CK144" s="233"/>
      <c r="CL144" s="233"/>
      <c r="CM144" s="233"/>
      <c r="CN144" s="233"/>
      <c r="CO144" s="233"/>
      <c r="CP144" s="233"/>
      <c r="CQ144" s="233"/>
      <c r="CR144" s="233"/>
      <c r="CS144" s="233"/>
      <c r="CT144" s="233"/>
      <c r="CU144" s="233"/>
      <c r="CV144" s="233"/>
      <c r="CW144" s="233"/>
      <c r="CX144" s="233"/>
      <c r="CY144" s="233"/>
      <c r="CZ144" s="233"/>
      <c r="DA144" s="233"/>
      <c r="DB144" s="233"/>
      <c r="DC144" s="233"/>
      <c r="DD144" s="233"/>
      <c r="DE144" s="233"/>
      <c r="DF144" s="233"/>
      <c r="DG144" s="233"/>
      <c r="DH144" s="233"/>
      <c r="DI144" s="233"/>
      <c r="DJ144" s="233"/>
      <c r="DK144" s="233"/>
      <c r="DL144" s="233"/>
      <c r="DM144" s="233"/>
      <c r="DN144" s="233"/>
      <c r="DO144" s="233"/>
      <c r="DP144" s="233"/>
      <c r="DQ144" s="233"/>
      <c r="DR144" s="233"/>
      <c r="DS144" s="233"/>
      <c r="DT144" s="233"/>
      <c r="DU144" s="233"/>
      <c r="DV144" s="233"/>
      <c r="DW144" s="233"/>
      <c r="DX144" s="233"/>
      <c r="DY144" s="233"/>
      <c r="DZ144" s="233"/>
      <c r="EA144" s="233"/>
      <c r="EB144" s="233"/>
      <c r="EC144" s="233"/>
      <c r="ED144" s="233"/>
      <c r="EE144" s="233"/>
      <c r="EF144" s="233"/>
      <c r="EG144" s="233"/>
      <c r="EH144" s="233"/>
      <c r="EI144" s="233"/>
      <c r="EJ144" s="233"/>
      <c r="EK144" s="233"/>
      <c r="EL144" s="233"/>
      <c r="EM144" s="233"/>
      <c r="EN144" s="233"/>
      <c r="EO144" s="233"/>
      <c r="EP144" s="233"/>
      <c r="EQ144" s="233"/>
      <c r="ER144" s="233"/>
      <c r="ES144" s="233"/>
      <c r="ET144" s="233"/>
      <c r="EU144" s="233"/>
      <c r="EV144" s="233"/>
      <c r="EW144" s="233"/>
      <c r="EX144" s="233"/>
      <c r="EY144" s="233"/>
      <c r="EZ144" s="233"/>
      <c r="FA144" s="233"/>
      <c r="FB144" s="233"/>
      <c r="FC144" s="233"/>
      <c r="FD144" s="233"/>
      <c r="FE144" s="233"/>
      <c r="FF144" s="233"/>
      <c r="FG144" s="233"/>
      <c r="FH144" s="233"/>
      <c r="FI144" s="233"/>
      <c r="FJ144" s="233"/>
      <c r="FK144" s="233"/>
      <c r="FL144" s="233"/>
      <c r="FM144" s="233"/>
      <c r="FN144" s="233"/>
      <c r="FO144" s="233"/>
      <c r="FP144" s="233"/>
      <c r="FQ144" s="233"/>
      <c r="FR144" s="233"/>
      <c r="FS144" s="233"/>
      <c r="FT144" s="233"/>
      <c r="FU144" s="233"/>
      <c r="FV144" s="233"/>
      <c r="FW144" s="233"/>
      <c r="FX144" s="233"/>
      <c r="FY144" s="233"/>
      <c r="FZ144" s="233"/>
      <c r="GA144" s="233"/>
      <c r="GB144" s="233"/>
      <c r="GC144" s="233"/>
      <c r="GD144" s="233"/>
      <c r="GE144" s="233"/>
      <c r="GF144" s="233"/>
      <c r="GG144" s="233"/>
      <c r="GH144" s="233"/>
      <c r="GI144" s="233"/>
      <c r="GJ144" s="233"/>
      <c r="GK144" s="233"/>
      <c r="GL144" s="233"/>
      <c r="GM144" s="233"/>
      <c r="GN144" s="233"/>
      <c r="GO144" s="233"/>
      <c r="GP144" s="233"/>
      <c r="GQ144" s="233"/>
      <c r="GR144" s="233"/>
      <c r="GS144" s="233"/>
      <c r="GT144" s="233"/>
      <c r="GU144" s="233"/>
      <c r="GV144" s="233"/>
      <c r="GW144" s="233"/>
      <c r="GX144" s="233"/>
      <c r="GY144" s="233"/>
      <c r="GZ144" s="233"/>
      <c r="HA144" s="233"/>
      <c r="HB144" s="233"/>
      <c r="HC144" s="233"/>
      <c r="HD144" s="233"/>
      <c r="HE144" s="233"/>
      <c r="HF144" s="233"/>
      <c r="HG144" s="233"/>
      <c r="HH144" s="233"/>
      <c r="HI144" s="233"/>
      <c r="HJ144" s="233"/>
      <c r="HK144" s="233"/>
      <c r="HL144" s="233"/>
      <c r="HM144" s="233"/>
      <c r="HN144" s="233"/>
      <c r="HO144" s="233"/>
      <c r="HP144" s="233"/>
      <c r="HQ144" s="233"/>
      <c r="HR144" s="233"/>
      <c r="HS144" s="233"/>
      <c r="HT144" s="233"/>
      <c r="HU144" s="233"/>
      <c r="HV144" s="233"/>
      <c r="HW144" s="233"/>
      <c r="HX144" s="233"/>
      <c r="HY144" s="233"/>
      <c r="HZ144" s="233"/>
      <c r="IA144" s="233"/>
      <c r="IB144" s="233"/>
      <c r="IC144" s="233"/>
      <c r="ID144" s="233"/>
      <c r="IE144" s="233"/>
      <c r="IF144" s="233"/>
      <c r="IG144" s="233"/>
      <c r="IH144" s="233"/>
      <c r="II144" s="233"/>
      <c r="IJ144" s="233"/>
      <c r="IK144" s="233"/>
      <c r="IL144" s="233"/>
      <c r="IM144" s="233"/>
      <c r="IN144" s="233"/>
      <c r="IO144" s="233"/>
      <c r="IP144" s="233"/>
      <c r="IQ144" s="233"/>
      <c r="IR144" s="233"/>
      <c r="IS144" s="233"/>
      <c r="IT144" s="233"/>
      <c r="IU144" s="233"/>
      <c r="IV144" s="233"/>
      <c r="IW144" s="233"/>
    </row>
    <row r="145" spans="1:257" s="534" customFormat="1" ht="37.5" customHeight="1">
      <c r="A145" s="232"/>
      <c r="B145" s="309"/>
      <c r="C145" s="398"/>
      <c r="D145" s="307"/>
      <c r="E145" s="307"/>
      <c r="F145" s="306"/>
      <c r="G145" s="306"/>
      <c r="H145" s="502" t="s">
        <v>884</v>
      </c>
      <c r="I145" s="235" t="s">
        <v>7</v>
      </c>
      <c r="J145" s="407"/>
      <c r="K145" s="532"/>
      <c r="L145" s="233"/>
      <c r="M145" s="233"/>
      <c r="N145" s="233"/>
      <c r="O145" s="233"/>
      <c r="P145" s="233"/>
      <c r="Q145" s="233"/>
      <c r="R145" s="233"/>
      <c r="S145" s="233"/>
      <c r="T145" s="233"/>
      <c r="U145" s="233"/>
      <c r="V145" s="233"/>
      <c r="W145" s="233"/>
      <c r="X145" s="233"/>
      <c r="Y145" s="233"/>
      <c r="Z145" s="233"/>
      <c r="AA145" s="233"/>
      <c r="AB145" s="233"/>
      <c r="AC145" s="233"/>
      <c r="AD145" s="233"/>
      <c r="AE145" s="233"/>
      <c r="AF145" s="233"/>
      <c r="AG145" s="233"/>
      <c r="AH145" s="233"/>
      <c r="AI145" s="233"/>
      <c r="AJ145" s="233"/>
      <c r="AK145" s="233"/>
      <c r="AL145" s="233"/>
      <c r="AM145" s="233"/>
      <c r="AN145" s="233"/>
      <c r="AO145" s="233"/>
      <c r="AP145" s="233"/>
      <c r="AQ145" s="233"/>
      <c r="AR145" s="233"/>
      <c r="AS145" s="233"/>
      <c r="AT145" s="233"/>
      <c r="AU145" s="233"/>
      <c r="AV145" s="233"/>
      <c r="AW145" s="233"/>
      <c r="AX145" s="233"/>
      <c r="AY145" s="233"/>
      <c r="AZ145" s="233"/>
      <c r="BA145" s="233"/>
      <c r="BB145" s="233"/>
      <c r="BC145" s="233"/>
      <c r="BD145" s="233"/>
      <c r="BE145" s="233"/>
      <c r="BF145" s="233"/>
      <c r="BG145" s="233"/>
      <c r="BH145" s="233"/>
      <c r="BI145" s="233"/>
      <c r="BJ145" s="233"/>
      <c r="BK145" s="233"/>
      <c r="BL145" s="233"/>
      <c r="BM145" s="233"/>
      <c r="BN145" s="233"/>
      <c r="BO145" s="233"/>
      <c r="BP145" s="233"/>
      <c r="BQ145" s="233"/>
      <c r="BR145" s="233"/>
      <c r="BS145" s="233"/>
      <c r="BT145" s="233"/>
      <c r="BU145" s="233"/>
      <c r="BV145" s="233"/>
      <c r="BW145" s="233"/>
      <c r="BX145" s="233"/>
      <c r="BY145" s="233"/>
      <c r="BZ145" s="233"/>
      <c r="CA145" s="233"/>
      <c r="CB145" s="233"/>
      <c r="CC145" s="233"/>
      <c r="CD145" s="233"/>
      <c r="CE145" s="233"/>
      <c r="CF145" s="233"/>
      <c r="CG145" s="233"/>
      <c r="CH145" s="233"/>
      <c r="CI145" s="233"/>
      <c r="CJ145" s="233"/>
      <c r="CK145" s="233"/>
      <c r="CL145" s="233"/>
      <c r="CM145" s="233"/>
      <c r="CN145" s="233"/>
      <c r="CO145" s="233"/>
      <c r="CP145" s="233"/>
      <c r="CQ145" s="233"/>
      <c r="CR145" s="233"/>
      <c r="CS145" s="233"/>
      <c r="CT145" s="233"/>
      <c r="CU145" s="233"/>
      <c r="CV145" s="233"/>
      <c r="CW145" s="233"/>
      <c r="CX145" s="233"/>
      <c r="CY145" s="233"/>
      <c r="CZ145" s="233"/>
      <c r="DA145" s="233"/>
      <c r="DB145" s="233"/>
      <c r="DC145" s="233"/>
      <c r="DD145" s="233"/>
      <c r="DE145" s="233"/>
      <c r="DF145" s="233"/>
      <c r="DG145" s="233"/>
      <c r="DH145" s="233"/>
      <c r="DI145" s="233"/>
      <c r="DJ145" s="233"/>
      <c r="DK145" s="233"/>
      <c r="DL145" s="233"/>
      <c r="DM145" s="233"/>
      <c r="DN145" s="233"/>
      <c r="DO145" s="233"/>
      <c r="DP145" s="233"/>
      <c r="DQ145" s="233"/>
      <c r="DR145" s="233"/>
      <c r="DS145" s="233"/>
      <c r="DT145" s="233"/>
      <c r="DU145" s="233"/>
      <c r="DV145" s="233"/>
      <c r="DW145" s="233"/>
      <c r="DX145" s="233"/>
      <c r="DY145" s="233"/>
      <c r="DZ145" s="233"/>
      <c r="EA145" s="233"/>
      <c r="EB145" s="233"/>
      <c r="EC145" s="233"/>
      <c r="ED145" s="233"/>
      <c r="EE145" s="233"/>
      <c r="EF145" s="233"/>
      <c r="EG145" s="233"/>
      <c r="EH145" s="233"/>
      <c r="EI145" s="233"/>
      <c r="EJ145" s="233"/>
      <c r="EK145" s="233"/>
      <c r="EL145" s="233"/>
      <c r="EM145" s="233"/>
      <c r="EN145" s="233"/>
      <c r="EO145" s="233"/>
      <c r="EP145" s="233"/>
      <c r="EQ145" s="233"/>
      <c r="ER145" s="233"/>
      <c r="ES145" s="233"/>
      <c r="ET145" s="233"/>
      <c r="EU145" s="233"/>
      <c r="EV145" s="233"/>
      <c r="EW145" s="233"/>
      <c r="EX145" s="233"/>
      <c r="EY145" s="233"/>
      <c r="EZ145" s="233"/>
      <c r="FA145" s="233"/>
      <c r="FB145" s="233"/>
      <c r="FC145" s="233"/>
      <c r="FD145" s="233"/>
      <c r="FE145" s="233"/>
      <c r="FF145" s="233"/>
      <c r="FG145" s="233"/>
      <c r="FH145" s="233"/>
      <c r="FI145" s="233"/>
      <c r="FJ145" s="233"/>
      <c r="FK145" s="233"/>
      <c r="FL145" s="233"/>
      <c r="FM145" s="233"/>
      <c r="FN145" s="233"/>
      <c r="FO145" s="233"/>
      <c r="FP145" s="233"/>
      <c r="FQ145" s="233"/>
      <c r="FR145" s="233"/>
      <c r="FS145" s="233"/>
      <c r="FT145" s="233"/>
      <c r="FU145" s="233"/>
      <c r="FV145" s="233"/>
      <c r="FW145" s="233"/>
      <c r="FX145" s="233"/>
      <c r="FY145" s="233"/>
      <c r="FZ145" s="233"/>
      <c r="GA145" s="233"/>
      <c r="GB145" s="233"/>
      <c r="GC145" s="233"/>
      <c r="GD145" s="233"/>
      <c r="GE145" s="233"/>
      <c r="GF145" s="233"/>
      <c r="GG145" s="233"/>
      <c r="GH145" s="233"/>
      <c r="GI145" s="233"/>
      <c r="GJ145" s="233"/>
      <c r="GK145" s="233"/>
      <c r="GL145" s="233"/>
      <c r="GM145" s="233"/>
      <c r="GN145" s="233"/>
      <c r="GO145" s="233"/>
      <c r="GP145" s="233"/>
      <c r="GQ145" s="233"/>
      <c r="GR145" s="233"/>
      <c r="GS145" s="233"/>
      <c r="GT145" s="233"/>
      <c r="GU145" s="233"/>
      <c r="GV145" s="233"/>
      <c r="GW145" s="233"/>
      <c r="GX145" s="233"/>
      <c r="GY145" s="233"/>
      <c r="GZ145" s="233"/>
      <c r="HA145" s="233"/>
      <c r="HB145" s="233"/>
      <c r="HC145" s="233"/>
      <c r="HD145" s="233"/>
      <c r="HE145" s="233"/>
      <c r="HF145" s="233"/>
      <c r="HG145" s="233"/>
      <c r="HH145" s="233"/>
      <c r="HI145" s="233"/>
      <c r="HJ145" s="233"/>
      <c r="HK145" s="233"/>
      <c r="HL145" s="233"/>
      <c r="HM145" s="233"/>
      <c r="HN145" s="233"/>
      <c r="HO145" s="233"/>
      <c r="HP145" s="233"/>
      <c r="HQ145" s="233"/>
      <c r="HR145" s="233"/>
      <c r="HS145" s="233"/>
      <c r="HT145" s="233"/>
      <c r="HU145" s="233"/>
      <c r="HV145" s="233"/>
      <c r="HW145" s="233"/>
      <c r="HX145" s="233"/>
      <c r="HY145" s="233"/>
      <c r="HZ145" s="233"/>
      <c r="IA145" s="233"/>
      <c r="IB145" s="233"/>
      <c r="IC145" s="233"/>
      <c r="ID145" s="233"/>
      <c r="IE145" s="233"/>
      <c r="IF145" s="233"/>
      <c r="IG145" s="233"/>
      <c r="IH145" s="233"/>
      <c r="II145" s="233"/>
      <c r="IJ145" s="233"/>
      <c r="IK145" s="233"/>
      <c r="IL145" s="233"/>
      <c r="IM145" s="233"/>
      <c r="IN145" s="233"/>
      <c r="IO145" s="233"/>
      <c r="IP145" s="233"/>
      <c r="IQ145" s="233"/>
      <c r="IR145" s="233"/>
      <c r="IS145" s="233"/>
      <c r="IT145" s="233"/>
      <c r="IU145" s="233"/>
      <c r="IV145" s="233"/>
      <c r="IW145" s="233"/>
    </row>
    <row r="146" spans="1:257" s="534" customFormat="1" ht="37.5" customHeight="1">
      <c r="A146" s="232"/>
      <c r="B146" s="309"/>
      <c r="C146" s="398"/>
      <c r="D146" s="307"/>
      <c r="E146" s="307"/>
      <c r="F146" s="306"/>
      <c r="G146" s="306"/>
      <c r="H146" s="502" t="s">
        <v>884</v>
      </c>
      <c r="I146" s="235" t="s">
        <v>7</v>
      </c>
      <c r="J146" s="407"/>
      <c r="K146" s="532"/>
      <c r="L146" s="233"/>
      <c r="M146" s="233"/>
      <c r="N146" s="233"/>
      <c r="O146" s="233"/>
      <c r="P146" s="233"/>
      <c r="Q146" s="233"/>
      <c r="R146" s="233"/>
      <c r="S146" s="233"/>
      <c r="T146" s="233"/>
      <c r="U146" s="233"/>
      <c r="V146" s="233"/>
      <c r="W146" s="233"/>
      <c r="X146" s="233"/>
      <c r="Y146" s="233"/>
      <c r="Z146" s="233"/>
      <c r="AA146" s="233"/>
      <c r="AB146" s="233"/>
      <c r="AC146" s="233"/>
      <c r="AD146" s="233"/>
      <c r="AE146" s="233"/>
      <c r="AF146" s="233"/>
      <c r="AG146" s="233"/>
      <c r="AH146" s="233"/>
      <c r="AI146" s="233"/>
      <c r="AJ146" s="233"/>
      <c r="AK146" s="233"/>
      <c r="AL146" s="233"/>
      <c r="AM146" s="233"/>
      <c r="AN146" s="233"/>
      <c r="AO146" s="233"/>
      <c r="AP146" s="233"/>
      <c r="AQ146" s="233"/>
      <c r="AR146" s="233"/>
      <c r="AS146" s="233"/>
      <c r="AT146" s="233"/>
      <c r="AU146" s="233"/>
      <c r="AV146" s="233"/>
      <c r="AW146" s="233"/>
      <c r="AX146" s="233"/>
      <c r="AY146" s="233"/>
      <c r="AZ146" s="233"/>
      <c r="BA146" s="233"/>
      <c r="BB146" s="233"/>
      <c r="BC146" s="233"/>
      <c r="BD146" s="233"/>
      <c r="BE146" s="233"/>
      <c r="BF146" s="233"/>
      <c r="BG146" s="233"/>
      <c r="BH146" s="233"/>
      <c r="BI146" s="233"/>
      <c r="BJ146" s="233"/>
      <c r="BK146" s="233"/>
      <c r="BL146" s="233"/>
      <c r="BM146" s="233"/>
      <c r="BN146" s="233"/>
      <c r="BO146" s="233"/>
      <c r="BP146" s="233"/>
      <c r="BQ146" s="233"/>
      <c r="BR146" s="233"/>
      <c r="BS146" s="233"/>
      <c r="BT146" s="233"/>
      <c r="BU146" s="233"/>
      <c r="BV146" s="233"/>
      <c r="BW146" s="233"/>
      <c r="BX146" s="233"/>
      <c r="BY146" s="233"/>
      <c r="BZ146" s="233"/>
      <c r="CA146" s="233"/>
      <c r="CB146" s="233"/>
      <c r="CC146" s="233"/>
      <c r="CD146" s="233"/>
      <c r="CE146" s="233"/>
      <c r="CF146" s="233"/>
      <c r="CG146" s="233"/>
      <c r="CH146" s="233"/>
      <c r="CI146" s="233"/>
      <c r="CJ146" s="233"/>
      <c r="CK146" s="233"/>
      <c r="CL146" s="233"/>
      <c r="CM146" s="233"/>
      <c r="CN146" s="233"/>
      <c r="CO146" s="233"/>
      <c r="CP146" s="233"/>
      <c r="CQ146" s="233"/>
      <c r="CR146" s="233"/>
      <c r="CS146" s="233"/>
      <c r="CT146" s="233"/>
      <c r="CU146" s="233"/>
      <c r="CV146" s="233"/>
      <c r="CW146" s="233"/>
      <c r="CX146" s="233"/>
      <c r="CY146" s="233"/>
      <c r="CZ146" s="233"/>
      <c r="DA146" s="233"/>
      <c r="DB146" s="233"/>
      <c r="DC146" s="233"/>
      <c r="DD146" s="233"/>
      <c r="DE146" s="233"/>
      <c r="DF146" s="233"/>
      <c r="DG146" s="233"/>
      <c r="DH146" s="233"/>
      <c r="DI146" s="233"/>
      <c r="DJ146" s="233"/>
      <c r="DK146" s="233"/>
      <c r="DL146" s="233"/>
      <c r="DM146" s="233"/>
      <c r="DN146" s="233"/>
      <c r="DO146" s="233"/>
      <c r="DP146" s="233"/>
      <c r="DQ146" s="233"/>
      <c r="DR146" s="233"/>
      <c r="DS146" s="233"/>
      <c r="DT146" s="233"/>
      <c r="DU146" s="233"/>
      <c r="DV146" s="233"/>
      <c r="DW146" s="233"/>
      <c r="DX146" s="233"/>
      <c r="DY146" s="233"/>
      <c r="DZ146" s="233"/>
      <c r="EA146" s="233"/>
      <c r="EB146" s="233"/>
      <c r="EC146" s="233"/>
      <c r="ED146" s="233"/>
      <c r="EE146" s="233"/>
      <c r="EF146" s="233"/>
      <c r="EG146" s="233"/>
      <c r="EH146" s="233"/>
      <c r="EI146" s="233"/>
      <c r="EJ146" s="233"/>
      <c r="EK146" s="233"/>
      <c r="EL146" s="233"/>
      <c r="EM146" s="233"/>
      <c r="EN146" s="233"/>
      <c r="EO146" s="233"/>
      <c r="EP146" s="233"/>
      <c r="EQ146" s="233"/>
      <c r="ER146" s="233"/>
      <c r="ES146" s="233"/>
      <c r="ET146" s="233"/>
      <c r="EU146" s="233"/>
      <c r="EV146" s="233"/>
      <c r="EW146" s="233"/>
      <c r="EX146" s="233"/>
      <c r="EY146" s="233"/>
      <c r="EZ146" s="233"/>
      <c r="FA146" s="233"/>
      <c r="FB146" s="233"/>
      <c r="FC146" s="233"/>
      <c r="FD146" s="233"/>
      <c r="FE146" s="233"/>
      <c r="FF146" s="233"/>
      <c r="FG146" s="233"/>
      <c r="FH146" s="233"/>
      <c r="FI146" s="233"/>
      <c r="FJ146" s="233"/>
      <c r="FK146" s="233"/>
      <c r="FL146" s="233"/>
      <c r="FM146" s="233"/>
      <c r="FN146" s="233"/>
      <c r="FO146" s="233"/>
      <c r="FP146" s="233"/>
      <c r="FQ146" s="233"/>
      <c r="FR146" s="233"/>
      <c r="FS146" s="233"/>
      <c r="FT146" s="233"/>
      <c r="FU146" s="233"/>
      <c r="FV146" s="233"/>
      <c r="FW146" s="233"/>
      <c r="FX146" s="233"/>
      <c r="FY146" s="233"/>
      <c r="FZ146" s="233"/>
      <c r="GA146" s="233"/>
      <c r="GB146" s="233"/>
      <c r="GC146" s="233"/>
      <c r="GD146" s="233"/>
      <c r="GE146" s="233"/>
      <c r="GF146" s="233"/>
      <c r="GG146" s="233"/>
      <c r="GH146" s="233"/>
      <c r="GI146" s="233"/>
      <c r="GJ146" s="233"/>
      <c r="GK146" s="233"/>
      <c r="GL146" s="233"/>
      <c r="GM146" s="233"/>
      <c r="GN146" s="233"/>
      <c r="GO146" s="233"/>
      <c r="GP146" s="233"/>
      <c r="GQ146" s="233"/>
      <c r="GR146" s="233"/>
      <c r="GS146" s="233"/>
      <c r="GT146" s="233"/>
      <c r="GU146" s="233"/>
      <c r="GV146" s="233"/>
      <c r="GW146" s="233"/>
      <c r="GX146" s="233"/>
      <c r="GY146" s="233"/>
      <c r="GZ146" s="233"/>
      <c r="HA146" s="233"/>
      <c r="HB146" s="233"/>
      <c r="HC146" s="233"/>
      <c r="HD146" s="233"/>
      <c r="HE146" s="233"/>
      <c r="HF146" s="233"/>
      <c r="HG146" s="233"/>
      <c r="HH146" s="233"/>
      <c r="HI146" s="233"/>
      <c r="HJ146" s="233"/>
      <c r="HK146" s="233"/>
      <c r="HL146" s="233"/>
      <c r="HM146" s="233"/>
      <c r="HN146" s="233"/>
      <c r="HO146" s="233"/>
      <c r="HP146" s="233"/>
      <c r="HQ146" s="233"/>
      <c r="HR146" s="233"/>
      <c r="HS146" s="233"/>
      <c r="HT146" s="233"/>
      <c r="HU146" s="233"/>
      <c r="HV146" s="233"/>
      <c r="HW146" s="233"/>
      <c r="HX146" s="233"/>
      <c r="HY146" s="233"/>
      <c r="HZ146" s="233"/>
      <c r="IA146" s="233"/>
      <c r="IB146" s="233"/>
      <c r="IC146" s="233"/>
      <c r="ID146" s="233"/>
      <c r="IE146" s="233"/>
      <c r="IF146" s="233"/>
      <c r="IG146" s="233"/>
      <c r="IH146" s="233"/>
      <c r="II146" s="233"/>
      <c r="IJ146" s="233"/>
      <c r="IK146" s="233"/>
      <c r="IL146" s="233"/>
      <c r="IM146" s="233"/>
      <c r="IN146" s="233"/>
      <c r="IO146" s="233"/>
      <c r="IP146" s="233"/>
      <c r="IQ146" s="233"/>
      <c r="IR146" s="233"/>
      <c r="IS146" s="233"/>
      <c r="IT146" s="233"/>
      <c r="IU146" s="233"/>
      <c r="IV146" s="233"/>
      <c r="IW146" s="233"/>
    </row>
    <row r="147" spans="1:257" s="534" customFormat="1" ht="37.5" customHeight="1">
      <c r="A147" s="232"/>
      <c r="B147" s="309"/>
      <c r="C147" s="398"/>
      <c r="D147" s="307"/>
      <c r="E147" s="307"/>
      <c r="F147" s="306"/>
      <c r="G147" s="306"/>
      <c r="H147" s="502" t="s">
        <v>884</v>
      </c>
      <c r="I147" s="235" t="s">
        <v>7</v>
      </c>
      <c r="J147" s="407"/>
      <c r="K147" s="532"/>
      <c r="L147" s="233"/>
      <c r="M147" s="233"/>
      <c r="N147" s="233"/>
      <c r="O147" s="233"/>
      <c r="P147" s="233"/>
      <c r="Q147" s="233"/>
      <c r="R147" s="233"/>
      <c r="S147" s="233"/>
      <c r="T147" s="233"/>
      <c r="U147" s="233"/>
      <c r="V147" s="233"/>
      <c r="W147" s="233"/>
      <c r="X147" s="233"/>
      <c r="Y147" s="233"/>
      <c r="Z147" s="233"/>
      <c r="AA147" s="233"/>
      <c r="AB147" s="233"/>
      <c r="AC147" s="233"/>
      <c r="AD147" s="233"/>
      <c r="AE147" s="233"/>
      <c r="AF147" s="233"/>
      <c r="AG147" s="233"/>
      <c r="AH147" s="233"/>
      <c r="AI147" s="233"/>
      <c r="AJ147" s="233"/>
      <c r="AK147" s="233"/>
      <c r="AL147" s="233"/>
      <c r="AM147" s="233"/>
      <c r="AN147" s="233"/>
      <c r="AO147" s="233"/>
      <c r="AP147" s="233"/>
      <c r="AQ147" s="233"/>
      <c r="AR147" s="233"/>
      <c r="AS147" s="233"/>
      <c r="AT147" s="233"/>
      <c r="AU147" s="233"/>
      <c r="AV147" s="233"/>
      <c r="AW147" s="233"/>
      <c r="AX147" s="233"/>
      <c r="AY147" s="233"/>
      <c r="AZ147" s="233"/>
      <c r="BA147" s="233"/>
      <c r="BB147" s="233"/>
      <c r="BC147" s="233"/>
      <c r="BD147" s="233"/>
      <c r="BE147" s="233"/>
      <c r="BF147" s="233"/>
      <c r="BG147" s="233"/>
      <c r="BH147" s="233"/>
      <c r="BI147" s="233"/>
      <c r="BJ147" s="233"/>
      <c r="BK147" s="233"/>
      <c r="BL147" s="233"/>
      <c r="BM147" s="233"/>
      <c r="BN147" s="233"/>
      <c r="BO147" s="233"/>
      <c r="BP147" s="233"/>
      <c r="BQ147" s="233"/>
      <c r="BR147" s="233"/>
      <c r="BS147" s="233"/>
      <c r="BT147" s="233"/>
      <c r="BU147" s="233"/>
      <c r="BV147" s="233"/>
      <c r="BW147" s="233"/>
      <c r="BX147" s="233"/>
      <c r="BY147" s="233"/>
      <c r="BZ147" s="233"/>
      <c r="CA147" s="233"/>
      <c r="CB147" s="233"/>
      <c r="CC147" s="233"/>
      <c r="CD147" s="233"/>
      <c r="CE147" s="233"/>
      <c r="CF147" s="233"/>
      <c r="CG147" s="233"/>
      <c r="CH147" s="233"/>
      <c r="CI147" s="233"/>
      <c r="CJ147" s="233"/>
      <c r="CK147" s="233"/>
      <c r="CL147" s="233"/>
      <c r="CM147" s="233"/>
      <c r="CN147" s="233"/>
      <c r="CO147" s="233"/>
      <c r="CP147" s="233"/>
      <c r="CQ147" s="233"/>
      <c r="CR147" s="233"/>
      <c r="CS147" s="233"/>
      <c r="CT147" s="233"/>
      <c r="CU147" s="233"/>
      <c r="CV147" s="233"/>
      <c r="CW147" s="233"/>
      <c r="CX147" s="233"/>
      <c r="CY147" s="233"/>
      <c r="CZ147" s="233"/>
      <c r="DA147" s="233"/>
      <c r="DB147" s="233"/>
      <c r="DC147" s="233"/>
      <c r="DD147" s="233"/>
      <c r="DE147" s="233"/>
      <c r="DF147" s="233"/>
      <c r="DG147" s="233"/>
      <c r="DH147" s="233"/>
      <c r="DI147" s="233"/>
      <c r="DJ147" s="233"/>
      <c r="DK147" s="233"/>
      <c r="DL147" s="233"/>
      <c r="DM147" s="233"/>
      <c r="DN147" s="233"/>
      <c r="DO147" s="233"/>
      <c r="DP147" s="233"/>
      <c r="DQ147" s="233"/>
      <c r="DR147" s="233"/>
      <c r="DS147" s="233"/>
      <c r="DT147" s="233"/>
      <c r="DU147" s="233"/>
      <c r="DV147" s="233"/>
      <c r="DW147" s="233"/>
      <c r="DX147" s="233"/>
      <c r="DY147" s="233"/>
      <c r="DZ147" s="233"/>
      <c r="EA147" s="233"/>
      <c r="EB147" s="233"/>
      <c r="EC147" s="233"/>
      <c r="ED147" s="233"/>
      <c r="EE147" s="233"/>
      <c r="EF147" s="233"/>
      <c r="EG147" s="233"/>
      <c r="EH147" s="233"/>
      <c r="EI147" s="233"/>
      <c r="EJ147" s="233"/>
      <c r="EK147" s="233"/>
      <c r="EL147" s="233"/>
      <c r="EM147" s="233"/>
      <c r="EN147" s="233"/>
      <c r="EO147" s="233"/>
      <c r="EP147" s="233"/>
      <c r="EQ147" s="233"/>
      <c r="ER147" s="233"/>
      <c r="ES147" s="233"/>
      <c r="ET147" s="233"/>
      <c r="EU147" s="233"/>
      <c r="EV147" s="233"/>
      <c r="EW147" s="233"/>
      <c r="EX147" s="233"/>
      <c r="EY147" s="233"/>
      <c r="EZ147" s="233"/>
      <c r="FA147" s="233"/>
      <c r="FB147" s="233"/>
      <c r="FC147" s="233"/>
      <c r="FD147" s="233"/>
      <c r="FE147" s="233"/>
      <c r="FF147" s="233"/>
      <c r="FG147" s="233"/>
      <c r="FH147" s="233"/>
      <c r="FI147" s="233"/>
      <c r="FJ147" s="233"/>
      <c r="FK147" s="233"/>
      <c r="FL147" s="233"/>
      <c r="FM147" s="233"/>
      <c r="FN147" s="233"/>
      <c r="FO147" s="233"/>
      <c r="FP147" s="233"/>
      <c r="FQ147" s="233"/>
      <c r="FR147" s="233"/>
      <c r="FS147" s="233"/>
      <c r="FT147" s="233"/>
      <c r="FU147" s="233"/>
      <c r="FV147" s="233"/>
      <c r="FW147" s="233"/>
      <c r="FX147" s="233"/>
      <c r="FY147" s="233"/>
      <c r="FZ147" s="233"/>
      <c r="GA147" s="233"/>
      <c r="GB147" s="233"/>
      <c r="GC147" s="233"/>
      <c r="GD147" s="233"/>
      <c r="GE147" s="233"/>
      <c r="GF147" s="233"/>
      <c r="GG147" s="233"/>
      <c r="GH147" s="233"/>
      <c r="GI147" s="233"/>
      <c r="GJ147" s="233"/>
      <c r="GK147" s="233"/>
      <c r="GL147" s="233"/>
      <c r="GM147" s="233"/>
      <c r="GN147" s="233"/>
      <c r="GO147" s="233"/>
      <c r="GP147" s="233"/>
      <c r="GQ147" s="233"/>
      <c r="GR147" s="233"/>
      <c r="GS147" s="233"/>
      <c r="GT147" s="233"/>
      <c r="GU147" s="233"/>
      <c r="GV147" s="233"/>
      <c r="GW147" s="233"/>
      <c r="GX147" s="233"/>
      <c r="GY147" s="233"/>
      <c r="GZ147" s="233"/>
      <c r="HA147" s="233"/>
      <c r="HB147" s="233"/>
      <c r="HC147" s="233"/>
      <c r="HD147" s="233"/>
      <c r="HE147" s="233"/>
      <c r="HF147" s="233"/>
      <c r="HG147" s="233"/>
      <c r="HH147" s="233"/>
      <c r="HI147" s="233"/>
      <c r="HJ147" s="233"/>
      <c r="HK147" s="233"/>
      <c r="HL147" s="233"/>
      <c r="HM147" s="233"/>
      <c r="HN147" s="233"/>
      <c r="HO147" s="233"/>
      <c r="HP147" s="233"/>
      <c r="HQ147" s="233"/>
      <c r="HR147" s="233"/>
      <c r="HS147" s="233"/>
      <c r="HT147" s="233"/>
      <c r="HU147" s="233"/>
      <c r="HV147" s="233"/>
      <c r="HW147" s="233"/>
      <c r="HX147" s="233"/>
      <c r="HY147" s="233"/>
      <c r="HZ147" s="233"/>
      <c r="IA147" s="233"/>
      <c r="IB147" s="233"/>
      <c r="IC147" s="233"/>
      <c r="ID147" s="233"/>
      <c r="IE147" s="233"/>
      <c r="IF147" s="233"/>
      <c r="IG147" s="233"/>
      <c r="IH147" s="233"/>
      <c r="II147" s="233"/>
      <c r="IJ147" s="233"/>
      <c r="IK147" s="233"/>
      <c r="IL147" s="233"/>
      <c r="IM147" s="233"/>
      <c r="IN147" s="233"/>
      <c r="IO147" s="233"/>
      <c r="IP147" s="233"/>
      <c r="IQ147" s="233"/>
      <c r="IR147" s="233"/>
      <c r="IS147" s="233"/>
      <c r="IT147" s="233"/>
      <c r="IU147" s="233"/>
      <c r="IV147" s="233"/>
      <c r="IW147" s="233"/>
    </row>
    <row r="148" spans="1:257" s="534" customFormat="1" ht="37.5" customHeight="1">
      <c r="A148" s="232"/>
      <c r="B148" s="309"/>
      <c r="C148" s="398"/>
      <c r="D148" s="307"/>
      <c r="E148" s="307"/>
      <c r="F148" s="306"/>
      <c r="G148" s="306"/>
      <c r="H148" s="502" t="s">
        <v>884</v>
      </c>
      <c r="I148" s="235" t="s">
        <v>7</v>
      </c>
      <c r="J148" s="407"/>
      <c r="K148" s="532"/>
      <c r="L148" s="233"/>
      <c r="M148" s="233"/>
      <c r="N148" s="233"/>
      <c r="O148" s="233"/>
      <c r="P148" s="233"/>
      <c r="Q148" s="233"/>
      <c r="R148" s="233"/>
      <c r="S148" s="233"/>
      <c r="T148" s="233"/>
      <c r="U148" s="233"/>
      <c r="V148" s="233"/>
      <c r="W148" s="233"/>
      <c r="X148" s="233"/>
      <c r="Y148" s="233"/>
      <c r="Z148" s="233"/>
      <c r="AA148" s="233"/>
      <c r="AB148" s="233"/>
      <c r="AC148" s="233"/>
      <c r="AD148" s="233"/>
      <c r="AE148" s="233"/>
      <c r="AF148" s="233"/>
      <c r="AG148" s="233"/>
      <c r="AH148" s="233"/>
      <c r="AI148" s="233"/>
      <c r="AJ148" s="233"/>
      <c r="AK148" s="233"/>
      <c r="AL148" s="233"/>
      <c r="AM148" s="233"/>
      <c r="AN148" s="233"/>
      <c r="AO148" s="233"/>
      <c r="AP148" s="233"/>
      <c r="AQ148" s="233"/>
      <c r="AR148" s="233"/>
      <c r="AS148" s="233"/>
      <c r="AT148" s="233"/>
      <c r="AU148" s="233"/>
      <c r="AV148" s="233"/>
      <c r="AW148" s="233"/>
      <c r="AX148" s="233"/>
      <c r="AY148" s="233"/>
      <c r="AZ148" s="233"/>
      <c r="BA148" s="233"/>
      <c r="BB148" s="233"/>
      <c r="BC148" s="233"/>
      <c r="BD148" s="233"/>
      <c r="BE148" s="233"/>
      <c r="BF148" s="233"/>
      <c r="BG148" s="233"/>
      <c r="BH148" s="233"/>
      <c r="BI148" s="233"/>
      <c r="BJ148" s="233"/>
      <c r="BK148" s="233"/>
      <c r="BL148" s="233"/>
      <c r="BM148" s="233"/>
      <c r="BN148" s="233"/>
      <c r="BO148" s="233"/>
      <c r="BP148" s="233"/>
      <c r="BQ148" s="233"/>
      <c r="BR148" s="233"/>
      <c r="BS148" s="233"/>
      <c r="BT148" s="233"/>
      <c r="BU148" s="233"/>
      <c r="BV148" s="233"/>
      <c r="BW148" s="233"/>
      <c r="BX148" s="233"/>
      <c r="BY148" s="233"/>
      <c r="BZ148" s="233"/>
      <c r="CA148" s="233"/>
      <c r="CB148" s="233"/>
      <c r="CC148" s="233"/>
      <c r="CD148" s="233"/>
      <c r="CE148" s="233"/>
      <c r="CF148" s="233"/>
      <c r="CG148" s="233"/>
      <c r="CH148" s="233"/>
      <c r="CI148" s="233"/>
      <c r="CJ148" s="233"/>
      <c r="CK148" s="233"/>
      <c r="CL148" s="233"/>
      <c r="CM148" s="233"/>
      <c r="CN148" s="233"/>
      <c r="CO148" s="233"/>
      <c r="CP148" s="233"/>
      <c r="CQ148" s="233"/>
      <c r="CR148" s="233"/>
      <c r="CS148" s="233"/>
      <c r="CT148" s="233"/>
      <c r="CU148" s="233"/>
      <c r="CV148" s="233"/>
      <c r="CW148" s="233"/>
      <c r="CX148" s="233"/>
      <c r="CY148" s="233"/>
      <c r="CZ148" s="233"/>
      <c r="DA148" s="233"/>
      <c r="DB148" s="233"/>
      <c r="DC148" s="233"/>
      <c r="DD148" s="233"/>
      <c r="DE148" s="233"/>
      <c r="DF148" s="233"/>
      <c r="DG148" s="233"/>
      <c r="DH148" s="233"/>
      <c r="DI148" s="233"/>
      <c r="DJ148" s="233"/>
      <c r="DK148" s="233"/>
      <c r="DL148" s="233"/>
      <c r="DM148" s="233"/>
      <c r="DN148" s="233"/>
      <c r="DO148" s="233"/>
      <c r="DP148" s="233"/>
      <c r="DQ148" s="233"/>
      <c r="DR148" s="233"/>
      <c r="DS148" s="233"/>
      <c r="DT148" s="233"/>
      <c r="DU148" s="233"/>
      <c r="DV148" s="233"/>
      <c r="DW148" s="233"/>
      <c r="DX148" s="233"/>
      <c r="DY148" s="233"/>
      <c r="DZ148" s="233"/>
      <c r="EA148" s="233"/>
      <c r="EB148" s="233"/>
      <c r="EC148" s="233"/>
      <c r="ED148" s="233"/>
      <c r="EE148" s="233"/>
      <c r="EF148" s="233"/>
      <c r="EG148" s="233"/>
      <c r="EH148" s="233"/>
      <c r="EI148" s="233"/>
      <c r="EJ148" s="233"/>
      <c r="EK148" s="233"/>
      <c r="EL148" s="233"/>
      <c r="EM148" s="233"/>
      <c r="EN148" s="233"/>
      <c r="EO148" s="233"/>
      <c r="EP148" s="233"/>
      <c r="EQ148" s="233"/>
      <c r="ER148" s="233"/>
      <c r="ES148" s="233"/>
      <c r="ET148" s="233"/>
      <c r="EU148" s="233"/>
      <c r="EV148" s="233"/>
      <c r="EW148" s="233"/>
      <c r="EX148" s="233"/>
      <c r="EY148" s="233"/>
      <c r="EZ148" s="233"/>
      <c r="FA148" s="233"/>
      <c r="FB148" s="233"/>
      <c r="FC148" s="233"/>
      <c r="FD148" s="233"/>
      <c r="FE148" s="233"/>
      <c r="FF148" s="233"/>
      <c r="FG148" s="233"/>
      <c r="FH148" s="233"/>
      <c r="FI148" s="233"/>
      <c r="FJ148" s="233"/>
      <c r="FK148" s="233"/>
      <c r="FL148" s="233"/>
      <c r="FM148" s="233"/>
      <c r="FN148" s="233"/>
      <c r="FO148" s="233"/>
      <c r="FP148" s="233"/>
      <c r="FQ148" s="233"/>
      <c r="FR148" s="233"/>
      <c r="FS148" s="233"/>
      <c r="FT148" s="233"/>
      <c r="FU148" s="233"/>
      <c r="FV148" s="233"/>
      <c r="FW148" s="233"/>
      <c r="FX148" s="233"/>
      <c r="FY148" s="233"/>
      <c r="FZ148" s="233"/>
      <c r="GA148" s="233"/>
      <c r="GB148" s="233"/>
      <c r="GC148" s="233"/>
      <c r="GD148" s="233"/>
      <c r="GE148" s="233"/>
      <c r="GF148" s="233"/>
      <c r="GG148" s="233"/>
      <c r="GH148" s="233"/>
      <c r="GI148" s="233"/>
      <c r="GJ148" s="233"/>
      <c r="GK148" s="233"/>
      <c r="GL148" s="233"/>
      <c r="GM148" s="233"/>
      <c r="GN148" s="233"/>
      <c r="GO148" s="233"/>
      <c r="GP148" s="233"/>
      <c r="GQ148" s="233"/>
      <c r="GR148" s="233"/>
      <c r="GS148" s="233"/>
      <c r="GT148" s="233"/>
      <c r="GU148" s="233"/>
      <c r="GV148" s="233"/>
      <c r="GW148" s="233"/>
      <c r="GX148" s="233"/>
      <c r="GY148" s="233"/>
      <c r="GZ148" s="233"/>
      <c r="HA148" s="233"/>
      <c r="HB148" s="233"/>
      <c r="HC148" s="233"/>
      <c r="HD148" s="233"/>
      <c r="HE148" s="233"/>
      <c r="HF148" s="233"/>
      <c r="HG148" s="233"/>
      <c r="HH148" s="233"/>
      <c r="HI148" s="233"/>
      <c r="HJ148" s="233"/>
      <c r="HK148" s="233"/>
      <c r="HL148" s="233"/>
      <c r="HM148" s="233"/>
      <c r="HN148" s="233"/>
      <c r="HO148" s="233"/>
      <c r="HP148" s="233"/>
      <c r="HQ148" s="233"/>
      <c r="HR148" s="233"/>
      <c r="HS148" s="233"/>
      <c r="HT148" s="233"/>
      <c r="HU148" s="233"/>
      <c r="HV148" s="233"/>
      <c r="HW148" s="233"/>
      <c r="HX148" s="233"/>
      <c r="HY148" s="233"/>
      <c r="HZ148" s="233"/>
      <c r="IA148" s="233"/>
      <c r="IB148" s="233"/>
      <c r="IC148" s="233"/>
      <c r="ID148" s="233"/>
      <c r="IE148" s="233"/>
      <c r="IF148" s="233"/>
      <c r="IG148" s="233"/>
      <c r="IH148" s="233"/>
      <c r="II148" s="233"/>
      <c r="IJ148" s="233"/>
      <c r="IK148" s="233"/>
      <c r="IL148" s="233"/>
      <c r="IM148" s="233"/>
      <c r="IN148" s="233"/>
      <c r="IO148" s="233"/>
      <c r="IP148" s="233"/>
      <c r="IQ148" s="233"/>
      <c r="IR148" s="233"/>
      <c r="IS148" s="233"/>
      <c r="IT148" s="233"/>
      <c r="IU148" s="233"/>
      <c r="IV148" s="233"/>
      <c r="IW148" s="233"/>
    </row>
    <row r="149" spans="1:257" s="534" customFormat="1" ht="37.5" customHeight="1">
      <c r="A149" s="232"/>
      <c r="B149" s="309"/>
      <c r="C149" s="398"/>
      <c r="D149" s="307"/>
      <c r="E149" s="307"/>
      <c r="F149" s="306"/>
      <c r="G149" s="306"/>
      <c r="H149" s="502" t="s">
        <v>884</v>
      </c>
      <c r="I149" s="235" t="s">
        <v>7</v>
      </c>
      <c r="J149" s="407"/>
      <c r="K149" s="532"/>
      <c r="L149" s="233"/>
      <c r="M149" s="233"/>
      <c r="N149" s="233"/>
      <c r="O149" s="233"/>
      <c r="P149" s="233"/>
      <c r="Q149" s="233"/>
      <c r="R149" s="233"/>
      <c r="S149" s="233"/>
      <c r="T149" s="233"/>
      <c r="U149" s="233"/>
      <c r="V149" s="233"/>
      <c r="W149" s="233"/>
      <c r="X149" s="233"/>
      <c r="Y149" s="233"/>
      <c r="Z149" s="233"/>
      <c r="AA149" s="233"/>
      <c r="AB149" s="233"/>
      <c r="AC149" s="233"/>
      <c r="AD149" s="233"/>
      <c r="AE149" s="233"/>
      <c r="AF149" s="233"/>
      <c r="AG149" s="233"/>
      <c r="AH149" s="233"/>
      <c r="AI149" s="233"/>
      <c r="AJ149" s="233"/>
      <c r="AK149" s="233"/>
      <c r="AL149" s="233"/>
      <c r="AM149" s="233"/>
      <c r="AN149" s="233"/>
      <c r="AO149" s="233"/>
      <c r="AP149" s="233"/>
      <c r="AQ149" s="233"/>
      <c r="AR149" s="233"/>
      <c r="AS149" s="233"/>
      <c r="AT149" s="233"/>
      <c r="AU149" s="233"/>
      <c r="AV149" s="233"/>
      <c r="AW149" s="233"/>
      <c r="AX149" s="233"/>
      <c r="AY149" s="233"/>
      <c r="AZ149" s="233"/>
      <c r="BA149" s="233"/>
      <c r="BB149" s="233"/>
      <c r="BC149" s="233"/>
      <c r="BD149" s="233"/>
      <c r="BE149" s="233"/>
      <c r="BF149" s="233"/>
      <c r="BG149" s="233"/>
      <c r="BH149" s="233"/>
      <c r="BI149" s="233"/>
      <c r="BJ149" s="233"/>
      <c r="BK149" s="233"/>
      <c r="BL149" s="233"/>
      <c r="BM149" s="233"/>
      <c r="BN149" s="233"/>
      <c r="BO149" s="233"/>
      <c r="BP149" s="233"/>
      <c r="BQ149" s="233"/>
      <c r="BR149" s="233"/>
      <c r="BS149" s="233"/>
      <c r="BT149" s="233"/>
      <c r="BU149" s="233"/>
      <c r="BV149" s="233"/>
      <c r="BW149" s="233"/>
      <c r="BX149" s="233"/>
      <c r="BY149" s="233"/>
      <c r="BZ149" s="233"/>
      <c r="CA149" s="233"/>
      <c r="CB149" s="233"/>
      <c r="CC149" s="233"/>
      <c r="CD149" s="233"/>
      <c r="CE149" s="233"/>
      <c r="CF149" s="233"/>
      <c r="CG149" s="233"/>
      <c r="CH149" s="233"/>
      <c r="CI149" s="233"/>
      <c r="CJ149" s="233"/>
      <c r="CK149" s="233"/>
      <c r="CL149" s="233"/>
      <c r="CM149" s="233"/>
      <c r="CN149" s="233"/>
      <c r="CO149" s="233"/>
      <c r="CP149" s="233"/>
      <c r="CQ149" s="233"/>
      <c r="CR149" s="233"/>
      <c r="CS149" s="233"/>
      <c r="CT149" s="233"/>
      <c r="CU149" s="233"/>
      <c r="CV149" s="233"/>
      <c r="CW149" s="233"/>
      <c r="CX149" s="233"/>
      <c r="CY149" s="233"/>
      <c r="CZ149" s="233"/>
      <c r="DA149" s="233"/>
      <c r="DB149" s="233"/>
      <c r="DC149" s="233"/>
      <c r="DD149" s="233"/>
      <c r="DE149" s="233"/>
      <c r="DF149" s="233"/>
      <c r="DG149" s="233"/>
      <c r="DH149" s="233"/>
      <c r="DI149" s="233"/>
      <c r="DJ149" s="233"/>
      <c r="DK149" s="233"/>
      <c r="DL149" s="233"/>
      <c r="DM149" s="233"/>
      <c r="DN149" s="233"/>
      <c r="DO149" s="233"/>
      <c r="DP149" s="233"/>
      <c r="DQ149" s="233"/>
      <c r="DR149" s="233"/>
      <c r="DS149" s="233"/>
      <c r="DT149" s="233"/>
      <c r="DU149" s="233"/>
      <c r="DV149" s="233"/>
      <c r="DW149" s="233"/>
      <c r="DX149" s="233"/>
      <c r="DY149" s="233"/>
      <c r="DZ149" s="233"/>
      <c r="EA149" s="233"/>
      <c r="EB149" s="233"/>
      <c r="EC149" s="233"/>
      <c r="ED149" s="233"/>
      <c r="EE149" s="233"/>
      <c r="EF149" s="233"/>
      <c r="EG149" s="233"/>
      <c r="EH149" s="233"/>
      <c r="EI149" s="233"/>
      <c r="EJ149" s="233"/>
      <c r="EK149" s="233"/>
      <c r="EL149" s="233"/>
      <c r="EM149" s="233"/>
      <c r="EN149" s="233"/>
      <c r="EO149" s="233"/>
      <c r="EP149" s="233"/>
      <c r="EQ149" s="233"/>
      <c r="ER149" s="233"/>
      <c r="ES149" s="233"/>
      <c r="ET149" s="233"/>
      <c r="EU149" s="233"/>
      <c r="EV149" s="233"/>
      <c r="EW149" s="233"/>
      <c r="EX149" s="233"/>
      <c r="EY149" s="233"/>
      <c r="EZ149" s="233"/>
      <c r="FA149" s="233"/>
      <c r="FB149" s="233"/>
      <c r="FC149" s="233"/>
      <c r="FD149" s="233"/>
      <c r="FE149" s="233"/>
      <c r="FF149" s="233"/>
      <c r="FG149" s="233"/>
      <c r="FH149" s="233"/>
      <c r="FI149" s="233"/>
      <c r="FJ149" s="233"/>
      <c r="FK149" s="233"/>
      <c r="FL149" s="233"/>
      <c r="FM149" s="233"/>
      <c r="FN149" s="233"/>
      <c r="FO149" s="233"/>
      <c r="FP149" s="233"/>
      <c r="FQ149" s="233"/>
      <c r="FR149" s="233"/>
      <c r="FS149" s="233"/>
      <c r="FT149" s="233"/>
      <c r="FU149" s="233"/>
      <c r="FV149" s="233"/>
      <c r="FW149" s="233"/>
      <c r="FX149" s="233"/>
      <c r="FY149" s="233"/>
      <c r="FZ149" s="233"/>
      <c r="GA149" s="233"/>
      <c r="GB149" s="233"/>
      <c r="GC149" s="233"/>
      <c r="GD149" s="233"/>
      <c r="GE149" s="233"/>
      <c r="GF149" s="233"/>
      <c r="GG149" s="233"/>
      <c r="GH149" s="233"/>
      <c r="GI149" s="233"/>
      <c r="GJ149" s="233"/>
      <c r="GK149" s="233"/>
      <c r="GL149" s="233"/>
      <c r="GM149" s="233"/>
      <c r="GN149" s="233"/>
      <c r="GO149" s="233"/>
      <c r="GP149" s="233"/>
      <c r="GQ149" s="233"/>
      <c r="GR149" s="233"/>
      <c r="GS149" s="233"/>
      <c r="GT149" s="233"/>
      <c r="GU149" s="233"/>
      <c r="GV149" s="233"/>
      <c r="GW149" s="233"/>
      <c r="GX149" s="233"/>
      <c r="GY149" s="233"/>
      <c r="GZ149" s="233"/>
      <c r="HA149" s="233"/>
      <c r="HB149" s="233"/>
      <c r="HC149" s="233"/>
      <c r="HD149" s="233"/>
      <c r="HE149" s="233"/>
      <c r="HF149" s="233"/>
      <c r="HG149" s="233"/>
      <c r="HH149" s="233"/>
      <c r="HI149" s="233"/>
      <c r="HJ149" s="233"/>
      <c r="HK149" s="233"/>
      <c r="HL149" s="233"/>
      <c r="HM149" s="233"/>
      <c r="HN149" s="233"/>
      <c r="HO149" s="233"/>
      <c r="HP149" s="233"/>
      <c r="HQ149" s="233"/>
      <c r="HR149" s="233"/>
      <c r="HS149" s="233"/>
      <c r="HT149" s="233"/>
      <c r="HU149" s="233"/>
      <c r="HV149" s="233"/>
      <c r="HW149" s="233"/>
      <c r="HX149" s="233"/>
      <c r="HY149" s="233"/>
      <c r="HZ149" s="233"/>
      <c r="IA149" s="233"/>
      <c r="IB149" s="233"/>
      <c r="IC149" s="233"/>
      <c r="ID149" s="233"/>
      <c r="IE149" s="233"/>
      <c r="IF149" s="233"/>
      <c r="IG149" s="233"/>
      <c r="IH149" s="233"/>
      <c r="II149" s="233"/>
      <c r="IJ149" s="233"/>
      <c r="IK149" s="233"/>
      <c r="IL149" s="233"/>
      <c r="IM149" s="233"/>
      <c r="IN149" s="233"/>
      <c r="IO149" s="233"/>
      <c r="IP149" s="233"/>
      <c r="IQ149" s="233"/>
      <c r="IR149" s="233"/>
      <c r="IS149" s="233"/>
      <c r="IT149" s="233"/>
      <c r="IU149" s="233"/>
      <c r="IV149" s="233"/>
      <c r="IW149" s="233"/>
    </row>
    <row r="150" spans="1:257" s="534" customFormat="1" ht="37.5" customHeight="1">
      <c r="A150" s="232"/>
      <c r="B150" s="309"/>
      <c r="C150" s="398"/>
      <c r="D150" s="307"/>
      <c r="E150" s="307"/>
      <c r="F150" s="306"/>
      <c r="G150" s="306"/>
      <c r="H150" s="502" t="s">
        <v>884</v>
      </c>
      <c r="I150" s="235" t="s">
        <v>7</v>
      </c>
      <c r="J150" s="407"/>
      <c r="K150" s="532"/>
      <c r="L150" s="233"/>
      <c r="M150" s="233"/>
      <c r="N150" s="233"/>
      <c r="O150" s="233"/>
      <c r="P150" s="233"/>
      <c r="Q150" s="233"/>
      <c r="R150" s="233"/>
      <c r="S150" s="233"/>
      <c r="T150" s="233"/>
      <c r="U150" s="233"/>
      <c r="V150" s="233"/>
      <c r="W150" s="233"/>
      <c r="X150" s="233"/>
      <c r="Y150" s="233"/>
      <c r="Z150" s="233"/>
      <c r="AA150" s="233"/>
      <c r="AB150" s="233"/>
      <c r="AC150" s="233"/>
      <c r="AD150" s="233"/>
      <c r="AE150" s="233"/>
      <c r="AF150" s="233"/>
      <c r="AG150" s="233"/>
      <c r="AH150" s="233"/>
      <c r="AI150" s="233"/>
      <c r="AJ150" s="233"/>
      <c r="AK150" s="233"/>
      <c r="AL150" s="233"/>
      <c r="AM150" s="233"/>
      <c r="AN150" s="233"/>
      <c r="AO150" s="233"/>
      <c r="AP150" s="233"/>
      <c r="AQ150" s="233"/>
      <c r="AR150" s="233"/>
      <c r="AS150" s="233"/>
      <c r="AT150" s="233"/>
      <c r="AU150" s="233"/>
      <c r="AV150" s="233"/>
      <c r="AW150" s="233"/>
      <c r="AX150" s="233"/>
      <c r="AY150" s="233"/>
      <c r="AZ150" s="233"/>
      <c r="BA150" s="233"/>
      <c r="BB150" s="233"/>
      <c r="BC150" s="233"/>
      <c r="BD150" s="233"/>
      <c r="BE150" s="233"/>
      <c r="BF150" s="233"/>
      <c r="BG150" s="233"/>
      <c r="BH150" s="233"/>
      <c r="BI150" s="233"/>
      <c r="BJ150" s="233"/>
      <c r="BK150" s="233"/>
      <c r="BL150" s="233"/>
      <c r="BM150" s="233"/>
      <c r="BN150" s="233"/>
      <c r="BO150" s="233"/>
      <c r="BP150" s="233"/>
      <c r="BQ150" s="233"/>
      <c r="BR150" s="233"/>
      <c r="BS150" s="233"/>
      <c r="BT150" s="233"/>
      <c r="BU150" s="233"/>
      <c r="BV150" s="233"/>
      <c r="BW150" s="233"/>
      <c r="BX150" s="233"/>
      <c r="BY150" s="233"/>
      <c r="BZ150" s="233"/>
      <c r="CA150" s="233"/>
      <c r="CB150" s="233"/>
      <c r="CC150" s="233"/>
      <c r="CD150" s="233"/>
      <c r="CE150" s="233"/>
      <c r="CF150" s="233"/>
      <c r="CG150" s="233"/>
      <c r="CH150" s="233"/>
      <c r="CI150" s="233"/>
      <c r="CJ150" s="233"/>
      <c r="CK150" s="233"/>
      <c r="CL150" s="233"/>
      <c r="CM150" s="233"/>
      <c r="CN150" s="233"/>
      <c r="CO150" s="233"/>
      <c r="CP150" s="233"/>
      <c r="CQ150" s="233"/>
      <c r="CR150" s="233"/>
      <c r="CS150" s="233"/>
      <c r="CT150" s="233"/>
      <c r="CU150" s="233"/>
      <c r="CV150" s="233"/>
      <c r="CW150" s="233"/>
      <c r="CX150" s="233"/>
      <c r="CY150" s="233"/>
      <c r="CZ150" s="233"/>
      <c r="DA150" s="233"/>
      <c r="DB150" s="233"/>
      <c r="DC150" s="233"/>
      <c r="DD150" s="233"/>
      <c r="DE150" s="233"/>
      <c r="DF150" s="233"/>
      <c r="DG150" s="233"/>
      <c r="DH150" s="233"/>
      <c r="DI150" s="233"/>
      <c r="DJ150" s="233"/>
      <c r="DK150" s="233"/>
      <c r="DL150" s="233"/>
      <c r="DM150" s="233"/>
      <c r="DN150" s="233"/>
      <c r="DO150" s="233"/>
      <c r="DP150" s="233"/>
      <c r="DQ150" s="233"/>
      <c r="DR150" s="233"/>
      <c r="DS150" s="233"/>
      <c r="DT150" s="233"/>
      <c r="DU150" s="233"/>
      <c r="DV150" s="233"/>
      <c r="DW150" s="233"/>
      <c r="DX150" s="233"/>
      <c r="DY150" s="233"/>
      <c r="DZ150" s="233"/>
      <c r="EA150" s="233"/>
      <c r="EB150" s="233"/>
      <c r="EC150" s="233"/>
      <c r="ED150" s="233"/>
      <c r="EE150" s="233"/>
      <c r="EF150" s="233"/>
      <c r="EG150" s="233"/>
      <c r="EH150" s="233"/>
      <c r="EI150" s="233"/>
      <c r="EJ150" s="233"/>
      <c r="EK150" s="233"/>
      <c r="EL150" s="233"/>
      <c r="EM150" s="233"/>
      <c r="EN150" s="233"/>
      <c r="EO150" s="233"/>
      <c r="EP150" s="233"/>
      <c r="EQ150" s="233"/>
      <c r="ER150" s="233"/>
      <c r="ES150" s="233"/>
      <c r="ET150" s="233"/>
      <c r="EU150" s="233"/>
      <c r="EV150" s="233"/>
      <c r="EW150" s="233"/>
      <c r="EX150" s="233"/>
      <c r="EY150" s="233"/>
      <c r="EZ150" s="233"/>
      <c r="FA150" s="233"/>
      <c r="FB150" s="233"/>
      <c r="FC150" s="233"/>
      <c r="FD150" s="233"/>
      <c r="FE150" s="233"/>
      <c r="FF150" s="233"/>
      <c r="FG150" s="233"/>
      <c r="FH150" s="233"/>
      <c r="FI150" s="233"/>
      <c r="FJ150" s="233"/>
      <c r="FK150" s="233"/>
      <c r="FL150" s="233"/>
      <c r="FM150" s="233"/>
      <c r="FN150" s="233"/>
      <c r="FO150" s="233"/>
      <c r="FP150" s="233"/>
      <c r="FQ150" s="233"/>
      <c r="FR150" s="233"/>
      <c r="FS150" s="233"/>
      <c r="FT150" s="233"/>
      <c r="FU150" s="233"/>
      <c r="FV150" s="233"/>
      <c r="FW150" s="233"/>
      <c r="FX150" s="233"/>
      <c r="FY150" s="233"/>
      <c r="FZ150" s="233"/>
      <c r="GA150" s="233"/>
      <c r="GB150" s="233"/>
      <c r="GC150" s="233"/>
      <c r="GD150" s="233"/>
      <c r="GE150" s="233"/>
      <c r="GF150" s="233"/>
      <c r="GG150" s="233"/>
      <c r="GH150" s="233"/>
      <c r="GI150" s="233"/>
      <c r="GJ150" s="233"/>
      <c r="GK150" s="233"/>
      <c r="GL150" s="233"/>
      <c r="GM150" s="233"/>
      <c r="GN150" s="233"/>
      <c r="GO150" s="233"/>
      <c r="GP150" s="233"/>
      <c r="GQ150" s="233"/>
      <c r="GR150" s="233"/>
      <c r="GS150" s="233"/>
      <c r="GT150" s="233"/>
      <c r="GU150" s="233"/>
      <c r="GV150" s="233"/>
      <c r="GW150" s="233"/>
      <c r="GX150" s="233"/>
      <c r="GY150" s="233"/>
      <c r="GZ150" s="233"/>
      <c r="HA150" s="233"/>
      <c r="HB150" s="233"/>
      <c r="HC150" s="233"/>
      <c r="HD150" s="233"/>
      <c r="HE150" s="233"/>
      <c r="HF150" s="233"/>
      <c r="HG150" s="233"/>
      <c r="HH150" s="233"/>
      <c r="HI150" s="233"/>
      <c r="HJ150" s="233"/>
      <c r="HK150" s="233"/>
      <c r="HL150" s="233"/>
      <c r="HM150" s="233"/>
      <c r="HN150" s="233"/>
      <c r="HO150" s="233"/>
      <c r="HP150" s="233"/>
      <c r="HQ150" s="233"/>
      <c r="HR150" s="233"/>
      <c r="HS150" s="233"/>
      <c r="HT150" s="233"/>
      <c r="HU150" s="233"/>
      <c r="HV150" s="233"/>
      <c r="HW150" s="233"/>
      <c r="HX150" s="233"/>
      <c r="HY150" s="233"/>
      <c r="HZ150" s="233"/>
      <c r="IA150" s="233"/>
      <c r="IB150" s="233"/>
      <c r="IC150" s="233"/>
      <c r="ID150" s="233"/>
      <c r="IE150" s="233"/>
      <c r="IF150" s="233"/>
      <c r="IG150" s="233"/>
      <c r="IH150" s="233"/>
      <c r="II150" s="233"/>
      <c r="IJ150" s="233"/>
      <c r="IK150" s="233"/>
      <c r="IL150" s="233"/>
      <c r="IM150" s="233"/>
      <c r="IN150" s="233"/>
      <c r="IO150" s="233"/>
      <c r="IP150" s="233"/>
      <c r="IQ150" s="233"/>
      <c r="IR150" s="233"/>
      <c r="IS150" s="233"/>
      <c r="IT150" s="233"/>
      <c r="IU150" s="233"/>
      <c r="IV150" s="233"/>
      <c r="IW150" s="233"/>
    </row>
    <row r="151" spans="1:257" s="534" customFormat="1" ht="37.5" customHeight="1">
      <c r="A151" s="232"/>
      <c r="B151" s="309"/>
      <c r="C151" s="398"/>
      <c r="D151" s="307"/>
      <c r="E151" s="307"/>
      <c r="F151" s="306"/>
      <c r="G151" s="306"/>
      <c r="H151" s="502" t="s">
        <v>884</v>
      </c>
      <c r="I151" s="235" t="s">
        <v>7</v>
      </c>
      <c r="J151" s="407"/>
      <c r="K151" s="532"/>
      <c r="L151" s="233"/>
      <c r="M151" s="233"/>
      <c r="N151" s="233"/>
      <c r="O151" s="233"/>
      <c r="P151" s="233"/>
      <c r="Q151" s="233"/>
      <c r="R151" s="233"/>
      <c r="S151" s="233"/>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233"/>
      <c r="AP151" s="233"/>
      <c r="AQ151" s="233"/>
      <c r="AR151" s="233"/>
      <c r="AS151" s="233"/>
      <c r="AT151" s="233"/>
      <c r="AU151" s="233"/>
      <c r="AV151" s="233"/>
      <c r="AW151" s="233"/>
      <c r="AX151" s="233"/>
      <c r="AY151" s="233"/>
      <c r="AZ151" s="233"/>
      <c r="BA151" s="233"/>
      <c r="BB151" s="233"/>
      <c r="BC151" s="233"/>
      <c r="BD151" s="233"/>
      <c r="BE151" s="233"/>
      <c r="BF151" s="233"/>
      <c r="BG151" s="233"/>
      <c r="BH151" s="233"/>
      <c r="BI151" s="233"/>
      <c r="BJ151" s="233"/>
      <c r="BK151" s="233"/>
      <c r="BL151" s="233"/>
      <c r="BM151" s="233"/>
      <c r="BN151" s="233"/>
      <c r="BO151" s="233"/>
      <c r="BP151" s="233"/>
      <c r="BQ151" s="233"/>
      <c r="BR151" s="233"/>
      <c r="BS151" s="233"/>
      <c r="BT151" s="233"/>
      <c r="BU151" s="233"/>
      <c r="BV151" s="233"/>
      <c r="BW151" s="233"/>
      <c r="BX151" s="233"/>
      <c r="BY151" s="233"/>
      <c r="BZ151" s="233"/>
      <c r="CA151" s="233"/>
      <c r="CB151" s="233"/>
      <c r="CC151" s="233"/>
      <c r="CD151" s="233"/>
      <c r="CE151" s="233"/>
      <c r="CF151" s="233"/>
      <c r="CG151" s="233"/>
      <c r="CH151" s="233"/>
      <c r="CI151" s="233"/>
      <c r="CJ151" s="233"/>
      <c r="CK151" s="233"/>
      <c r="CL151" s="233"/>
      <c r="CM151" s="233"/>
      <c r="CN151" s="233"/>
      <c r="CO151" s="233"/>
      <c r="CP151" s="233"/>
      <c r="CQ151" s="233"/>
      <c r="CR151" s="233"/>
      <c r="CS151" s="233"/>
      <c r="CT151" s="233"/>
      <c r="CU151" s="233"/>
      <c r="CV151" s="233"/>
      <c r="CW151" s="233"/>
      <c r="CX151" s="233"/>
      <c r="CY151" s="233"/>
      <c r="CZ151" s="233"/>
      <c r="DA151" s="233"/>
      <c r="DB151" s="233"/>
      <c r="DC151" s="233"/>
      <c r="DD151" s="233"/>
      <c r="DE151" s="233"/>
      <c r="DF151" s="233"/>
      <c r="DG151" s="233"/>
      <c r="DH151" s="233"/>
      <c r="DI151" s="233"/>
      <c r="DJ151" s="233"/>
      <c r="DK151" s="233"/>
      <c r="DL151" s="233"/>
      <c r="DM151" s="233"/>
      <c r="DN151" s="233"/>
      <c r="DO151" s="233"/>
      <c r="DP151" s="233"/>
      <c r="DQ151" s="233"/>
      <c r="DR151" s="233"/>
      <c r="DS151" s="233"/>
      <c r="DT151" s="233"/>
      <c r="DU151" s="233"/>
      <c r="DV151" s="233"/>
      <c r="DW151" s="233"/>
      <c r="DX151" s="233"/>
      <c r="DY151" s="233"/>
      <c r="DZ151" s="233"/>
      <c r="EA151" s="233"/>
      <c r="EB151" s="233"/>
      <c r="EC151" s="233"/>
      <c r="ED151" s="233"/>
      <c r="EE151" s="233"/>
      <c r="EF151" s="233"/>
      <c r="EG151" s="233"/>
      <c r="EH151" s="233"/>
      <c r="EI151" s="233"/>
      <c r="EJ151" s="233"/>
      <c r="EK151" s="233"/>
      <c r="EL151" s="233"/>
      <c r="EM151" s="233"/>
      <c r="EN151" s="233"/>
      <c r="EO151" s="233"/>
      <c r="EP151" s="233"/>
      <c r="EQ151" s="233"/>
      <c r="ER151" s="233"/>
      <c r="ES151" s="233"/>
      <c r="ET151" s="233"/>
      <c r="EU151" s="233"/>
      <c r="EV151" s="233"/>
      <c r="EW151" s="233"/>
      <c r="EX151" s="233"/>
      <c r="EY151" s="233"/>
      <c r="EZ151" s="233"/>
      <c r="FA151" s="233"/>
      <c r="FB151" s="233"/>
      <c r="FC151" s="233"/>
      <c r="FD151" s="233"/>
      <c r="FE151" s="233"/>
      <c r="FF151" s="233"/>
      <c r="FG151" s="233"/>
      <c r="FH151" s="233"/>
      <c r="FI151" s="233"/>
      <c r="FJ151" s="233"/>
      <c r="FK151" s="233"/>
      <c r="FL151" s="233"/>
      <c r="FM151" s="233"/>
      <c r="FN151" s="233"/>
      <c r="FO151" s="233"/>
      <c r="FP151" s="233"/>
      <c r="FQ151" s="233"/>
      <c r="FR151" s="233"/>
      <c r="FS151" s="233"/>
      <c r="FT151" s="233"/>
      <c r="FU151" s="233"/>
      <c r="FV151" s="233"/>
      <c r="FW151" s="233"/>
      <c r="FX151" s="233"/>
      <c r="FY151" s="233"/>
      <c r="FZ151" s="233"/>
      <c r="GA151" s="233"/>
      <c r="GB151" s="233"/>
      <c r="GC151" s="233"/>
      <c r="GD151" s="233"/>
      <c r="GE151" s="233"/>
      <c r="GF151" s="233"/>
      <c r="GG151" s="233"/>
      <c r="GH151" s="233"/>
      <c r="GI151" s="233"/>
      <c r="GJ151" s="233"/>
      <c r="GK151" s="233"/>
      <c r="GL151" s="233"/>
      <c r="GM151" s="233"/>
      <c r="GN151" s="233"/>
      <c r="GO151" s="233"/>
      <c r="GP151" s="233"/>
      <c r="GQ151" s="233"/>
      <c r="GR151" s="233"/>
      <c r="GS151" s="233"/>
      <c r="GT151" s="233"/>
      <c r="GU151" s="233"/>
      <c r="GV151" s="233"/>
      <c r="GW151" s="233"/>
      <c r="GX151" s="233"/>
      <c r="GY151" s="233"/>
      <c r="GZ151" s="233"/>
      <c r="HA151" s="233"/>
      <c r="HB151" s="233"/>
      <c r="HC151" s="233"/>
      <c r="HD151" s="233"/>
      <c r="HE151" s="233"/>
      <c r="HF151" s="233"/>
      <c r="HG151" s="233"/>
      <c r="HH151" s="233"/>
      <c r="HI151" s="233"/>
      <c r="HJ151" s="233"/>
      <c r="HK151" s="233"/>
      <c r="HL151" s="233"/>
      <c r="HM151" s="233"/>
      <c r="HN151" s="233"/>
      <c r="HO151" s="233"/>
      <c r="HP151" s="233"/>
      <c r="HQ151" s="233"/>
      <c r="HR151" s="233"/>
      <c r="HS151" s="233"/>
      <c r="HT151" s="233"/>
      <c r="HU151" s="233"/>
      <c r="HV151" s="233"/>
      <c r="HW151" s="233"/>
      <c r="HX151" s="233"/>
      <c r="HY151" s="233"/>
      <c r="HZ151" s="233"/>
      <c r="IA151" s="233"/>
      <c r="IB151" s="233"/>
      <c r="IC151" s="233"/>
      <c r="ID151" s="233"/>
      <c r="IE151" s="233"/>
      <c r="IF151" s="233"/>
      <c r="IG151" s="233"/>
      <c r="IH151" s="233"/>
      <c r="II151" s="233"/>
      <c r="IJ151" s="233"/>
      <c r="IK151" s="233"/>
      <c r="IL151" s="233"/>
      <c r="IM151" s="233"/>
      <c r="IN151" s="233"/>
      <c r="IO151" s="233"/>
      <c r="IP151" s="233"/>
      <c r="IQ151" s="233"/>
      <c r="IR151" s="233"/>
      <c r="IS151" s="233"/>
      <c r="IT151" s="233"/>
      <c r="IU151" s="233"/>
      <c r="IV151" s="233"/>
      <c r="IW151" s="233"/>
    </row>
    <row r="152" spans="1:257" s="534" customFormat="1" ht="37.5" customHeight="1">
      <c r="A152" s="232"/>
      <c r="B152" s="309"/>
      <c r="C152" s="398"/>
      <c r="D152" s="307"/>
      <c r="E152" s="307"/>
      <c r="F152" s="306"/>
      <c r="G152" s="306"/>
      <c r="H152" s="502" t="s">
        <v>884</v>
      </c>
      <c r="I152" s="235" t="s">
        <v>7</v>
      </c>
      <c r="J152" s="407"/>
      <c r="K152" s="532"/>
      <c r="L152" s="233"/>
      <c r="M152" s="233"/>
      <c r="N152" s="233"/>
      <c r="O152" s="233"/>
      <c r="P152" s="233"/>
      <c r="Q152" s="233"/>
      <c r="R152" s="233"/>
      <c r="S152" s="233"/>
      <c r="T152" s="233"/>
      <c r="U152" s="233"/>
      <c r="V152" s="233"/>
      <c r="W152" s="233"/>
      <c r="X152" s="233"/>
      <c r="Y152" s="233"/>
      <c r="Z152" s="233"/>
      <c r="AA152" s="233"/>
      <c r="AB152" s="233"/>
      <c r="AC152" s="233"/>
      <c r="AD152" s="233"/>
      <c r="AE152" s="233"/>
      <c r="AF152" s="233"/>
      <c r="AG152" s="233"/>
      <c r="AH152" s="233"/>
      <c r="AI152" s="233"/>
      <c r="AJ152" s="233"/>
      <c r="AK152" s="233"/>
      <c r="AL152" s="233"/>
      <c r="AM152" s="233"/>
      <c r="AN152" s="233"/>
      <c r="AO152" s="233"/>
      <c r="AP152" s="233"/>
      <c r="AQ152" s="233"/>
      <c r="AR152" s="233"/>
      <c r="AS152" s="233"/>
      <c r="AT152" s="233"/>
      <c r="AU152" s="233"/>
      <c r="AV152" s="233"/>
      <c r="AW152" s="233"/>
      <c r="AX152" s="233"/>
      <c r="AY152" s="233"/>
      <c r="AZ152" s="233"/>
      <c r="BA152" s="233"/>
      <c r="BB152" s="233"/>
      <c r="BC152" s="233"/>
      <c r="BD152" s="233"/>
      <c r="BE152" s="233"/>
      <c r="BF152" s="233"/>
      <c r="BG152" s="233"/>
      <c r="BH152" s="233"/>
      <c r="BI152" s="233"/>
      <c r="BJ152" s="233"/>
      <c r="BK152" s="233"/>
      <c r="BL152" s="233"/>
      <c r="BM152" s="233"/>
      <c r="BN152" s="233"/>
      <c r="BO152" s="233"/>
      <c r="BP152" s="233"/>
      <c r="BQ152" s="233"/>
      <c r="BR152" s="233"/>
      <c r="BS152" s="233"/>
      <c r="BT152" s="233"/>
      <c r="BU152" s="233"/>
      <c r="BV152" s="233"/>
      <c r="BW152" s="233"/>
      <c r="BX152" s="233"/>
      <c r="BY152" s="233"/>
      <c r="BZ152" s="233"/>
      <c r="CA152" s="233"/>
      <c r="CB152" s="233"/>
      <c r="CC152" s="233"/>
      <c r="CD152" s="233"/>
      <c r="CE152" s="233"/>
      <c r="CF152" s="233"/>
      <c r="CG152" s="233"/>
      <c r="CH152" s="233"/>
      <c r="CI152" s="233"/>
      <c r="CJ152" s="233"/>
      <c r="CK152" s="233"/>
      <c r="CL152" s="233"/>
      <c r="CM152" s="233"/>
      <c r="CN152" s="233"/>
      <c r="CO152" s="233"/>
      <c r="CP152" s="233"/>
      <c r="CQ152" s="233"/>
      <c r="CR152" s="233"/>
      <c r="CS152" s="233"/>
      <c r="CT152" s="233"/>
      <c r="CU152" s="233"/>
      <c r="CV152" s="233"/>
      <c r="CW152" s="233"/>
      <c r="CX152" s="233"/>
      <c r="CY152" s="233"/>
      <c r="CZ152" s="233"/>
      <c r="DA152" s="233"/>
      <c r="DB152" s="233"/>
      <c r="DC152" s="233"/>
      <c r="DD152" s="233"/>
      <c r="DE152" s="233"/>
      <c r="DF152" s="233"/>
      <c r="DG152" s="233"/>
      <c r="DH152" s="233"/>
      <c r="DI152" s="233"/>
      <c r="DJ152" s="233"/>
      <c r="DK152" s="233"/>
      <c r="DL152" s="233"/>
      <c r="DM152" s="233"/>
      <c r="DN152" s="233"/>
      <c r="DO152" s="233"/>
      <c r="DP152" s="233"/>
      <c r="DQ152" s="233"/>
      <c r="DR152" s="233"/>
      <c r="DS152" s="233"/>
      <c r="DT152" s="233"/>
      <c r="DU152" s="233"/>
      <c r="DV152" s="233"/>
      <c r="DW152" s="233"/>
      <c r="DX152" s="233"/>
      <c r="DY152" s="233"/>
      <c r="DZ152" s="233"/>
      <c r="EA152" s="233"/>
      <c r="EB152" s="233"/>
      <c r="EC152" s="233"/>
      <c r="ED152" s="233"/>
      <c r="EE152" s="233"/>
      <c r="EF152" s="233"/>
      <c r="EG152" s="233"/>
      <c r="EH152" s="233"/>
      <c r="EI152" s="233"/>
      <c r="EJ152" s="233"/>
      <c r="EK152" s="233"/>
      <c r="EL152" s="233"/>
      <c r="EM152" s="233"/>
      <c r="EN152" s="233"/>
      <c r="EO152" s="233"/>
      <c r="EP152" s="233"/>
      <c r="EQ152" s="233"/>
      <c r="ER152" s="233"/>
      <c r="ES152" s="233"/>
      <c r="ET152" s="233"/>
      <c r="EU152" s="233"/>
      <c r="EV152" s="233"/>
      <c r="EW152" s="233"/>
      <c r="EX152" s="233"/>
      <c r="EY152" s="233"/>
      <c r="EZ152" s="233"/>
      <c r="FA152" s="233"/>
      <c r="FB152" s="233"/>
      <c r="FC152" s="233"/>
      <c r="FD152" s="233"/>
      <c r="FE152" s="233"/>
      <c r="FF152" s="233"/>
      <c r="FG152" s="233"/>
      <c r="FH152" s="233"/>
      <c r="FI152" s="233"/>
      <c r="FJ152" s="233"/>
      <c r="FK152" s="233"/>
      <c r="FL152" s="233"/>
      <c r="FM152" s="233"/>
      <c r="FN152" s="233"/>
      <c r="FO152" s="233"/>
      <c r="FP152" s="233"/>
      <c r="FQ152" s="233"/>
      <c r="FR152" s="233"/>
      <c r="FS152" s="233"/>
      <c r="FT152" s="233"/>
      <c r="FU152" s="233"/>
      <c r="FV152" s="233"/>
      <c r="FW152" s="233"/>
      <c r="FX152" s="233"/>
      <c r="FY152" s="233"/>
      <c r="FZ152" s="233"/>
      <c r="GA152" s="233"/>
      <c r="GB152" s="233"/>
      <c r="GC152" s="233"/>
      <c r="GD152" s="233"/>
      <c r="GE152" s="233"/>
      <c r="GF152" s="233"/>
      <c r="GG152" s="233"/>
      <c r="GH152" s="233"/>
      <c r="GI152" s="233"/>
      <c r="GJ152" s="233"/>
      <c r="GK152" s="233"/>
      <c r="GL152" s="233"/>
      <c r="GM152" s="233"/>
      <c r="GN152" s="233"/>
      <c r="GO152" s="233"/>
      <c r="GP152" s="233"/>
      <c r="GQ152" s="233"/>
      <c r="GR152" s="233"/>
      <c r="GS152" s="233"/>
      <c r="GT152" s="233"/>
      <c r="GU152" s="233"/>
      <c r="GV152" s="233"/>
      <c r="GW152" s="233"/>
      <c r="GX152" s="233"/>
      <c r="GY152" s="233"/>
      <c r="GZ152" s="233"/>
      <c r="HA152" s="233"/>
      <c r="HB152" s="233"/>
      <c r="HC152" s="233"/>
      <c r="HD152" s="233"/>
      <c r="HE152" s="233"/>
      <c r="HF152" s="233"/>
      <c r="HG152" s="233"/>
      <c r="HH152" s="233"/>
      <c r="HI152" s="233"/>
      <c r="HJ152" s="233"/>
      <c r="HK152" s="233"/>
      <c r="HL152" s="233"/>
      <c r="HM152" s="233"/>
      <c r="HN152" s="233"/>
      <c r="HO152" s="233"/>
      <c r="HP152" s="233"/>
      <c r="HQ152" s="233"/>
      <c r="HR152" s="233"/>
      <c r="HS152" s="233"/>
      <c r="HT152" s="233"/>
      <c r="HU152" s="233"/>
      <c r="HV152" s="233"/>
      <c r="HW152" s="233"/>
      <c r="HX152" s="233"/>
      <c r="HY152" s="233"/>
      <c r="HZ152" s="233"/>
      <c r="IA152" s="233"/>
      <c r="IB152" s="233"/>
      <c r="IC152" s="233"/>
      <c r="ID152" s="233"/>
      <c r="IE152" s="233"/>
      <c r="IF152" s="233"/>
      <c r="IG152" s="233"/>
      <c r="IH152" s="233"/>
      <c r="II152" s="233"/>
      <c r="IJ152" s="233"/>
      <c r="IK152" s="233"/>
      <c r="IL152" s="233"/>
      <c r="IM152" s="233"/>
      <c r="IN152" s="233"/>
      <c r="IO152" s="233"/>
      <c r="IP152" s="233"/>
      <c r="IQ152" s="233"/>
      <c r="IR152" s="233"/>
      <c r="IS152" s="233"/>
      <c r="IT152" s="233"/>
      <c r="IU152" s="233"/>
      <c r="IV152" s="233"/>
      <c r="IW152" s="233"/>
    </row>
    <row r="153" spans="1:257" s="534" customFormat="1" ht="37.5" customHeight="1">
      <c r="A153" s="232"/>
      <c r="B153" s="309"/>
      <c r="C153" s="398"/>
      <c r="D153" s="307"/>
      <c r="E153" s="307"/>
      <c r="F153" s="306"/>
      <c r="G153" s="306"/>
      <c r="H153" s="502" t="s">
        <v>884</v>
      </c>
      <c r="I153" s="235" t="s">
        <v>7</v>
      </c>
      <c r="J153" s="407"/>
      <c r="K153" s="532"/>
      <c r="L153" s="233"/>
      <c r="M153" s="233"/>
      <c r="N153" s="233"/>
      <c r="O153" s="233"/>
      <c r="P153" s="233"/>
      <c r="Q153" s="233"/>
      <c r="R153" s="233"/>
      <c r="S153" s="233"/>
      <c r="T153" s="233"/>
      <c r="U153" s="233"/>
      <c r="V153" s="233"/>
      <c r="W153" s="233"/>
      <c r="X153" s="233"/>
      <c r="Y153" s="233"/>
      <c r="Z153" s="233"/>
      <c r="AA153" s="233"/>
      <c r="AB153" s="233"/>
      <c r="AC153" s="233"/>
      <c r="AD153" s="233"/>
      <c r="AE153" s="233"/>
      <c r="AF153" s="233"/>
      <c r="AG153" s="233"/>
      <c r="AH153" s="233"/>
      <c r="AI153" s="233"/>
      <c r="AJ153" s="233"/>
      <c r="AK153" s="233"/>
      <c r="AL153" s="233"/>
      <c r="AM153" s="233"/>
      <c r="AN153" s="233"/>
      <c r="AO153" s="233"/>
      <c r="AP153" s="233"/>
      <c r="AQ153" s="233"/>
      <c r="AR153" s="233"/>
      <c r="AS153" s="233"/>
      <c r="AT153" s="233"/>
      <c r="AU153" s="233"/>
      <c r="AV153" s="233"/>
      <c r="AW153" s="233"/>
      <c r="AX153" s="233"/>
      <c r="AY153" s="233"/>
      <c r="AZ153" s="233"/>
      <c r="BA153" s="233"/>
      <c r="BB153" s="233"/>
      <c r="BC153" s="233"/>
      <c r="BD153" s="233"/>
      <c r="BE153" s="233"/>
      <c r="BF153" s="233"/>
      <c r="BG153" s="233"/>
      <c r="BH153" s="233"/>
      <c r="BI153" s="233"/>
      <c r="BJ153" s="233"/>
      <c r="BK153" s="233"/>
      <c r="BL153" s="233"/>
      <c r="BM153" s="233"/>
      <c r="BN153" s="233"/>
      <c r="BO153" s="233"/>
      <c r="BP153" s="233"/>
      <c r="BQ153" s="233"/>
      <c r="BR153" s="233"/>
      <c r="BS153" s="233"/>
      <c r="BT153" s="233"/>
      <c r="BU153" s="233"/>
      <c r="BV153" s="233"/>
      <c r="BW153" s="233"/>
      <c r="BX153" s="233"/>
      <c r="BY153" s="233"/>
      <c r="BZ153" s="233"/>
      <c r="CA153" s="233"/>
      <c r="CB153" s="233"/>
      <c r="CC153" s="233"/>
      <c r="CD153" s="233"/>
      <c r="CE153" s="233"/>
      <c r="CF153" s="233"/>
      <c r="CG153" s="233"/>
      <c r="CH153" s="233"/>
      <c r="CI153" s="233"/>
      <c r="CJ153" s="233"/>
      <c r="CK153" s="233"/>
      <c r="CL153" s="233"/>
      <c r="CM153" s="233"/>
      <c r="CN153" s="233"/>
      <c r="CO153" s="233"/>
      <c r="CP153" s="233"/>
      <c r="CQ153" s="233"/>
      <c r="CR153" s="233"/>
      <c r="CS153" s="233"/>
      <c r="CT153" s="233"/>
      <c r="CU153" s="233"/>
      <c r="CV153" s="233"/>
      <c r="CW153" s="233"/>
      <c r="CX153" s="233"/>
      <c r="CY153" s="233"/>
      <c r="CZ153" s="233"/>
      <c r="DA153" s="233"/>
      <c r="DB153" s="233"/>
      <c r="DC153" s="233"/>
      <c r="DD153" s="233"/>
      <c r="DE153" s="233"/>
      <c r="DF153" s="233"/>
      <c r="DG153" s="233"/>
      <c r="DH153" s="233"/>
      <c r="DI153" s="233"/>
      <c r="DJ153" s="233"/>
      <c r="DK153" s="233"/>
      <c r="DL153" s="233"/>
      <c r="DM153" s="233"/>
      <c r="DN153" s="233"/>
      <c r="DO153" s="233"/>
      <c r="DP153" s="233"/>
      <c r="DQ153" s="233"/>
      <c r="DR153" s="233"/>
      <c r="DS153" s="233"/>
      <c r="DT153" s="233"/>
      <c r="DU153" s="233"/>
      <c r="DV153" s="233"/>
      <c r="DW153" s="233"/>
      <c r="DX153" s="233"/>
      <c r="DY153" s="233"/>
      <c r="DZ153" s="233"/>
      <c r="EA153" s="233"/>
      <c r="EB153" s="233"/>
      <c r="EC153" s="233"/>
      <c r="ED153" s="233"/>
      <c r="EE153" s="233"/>
      <c r="EF153" s="233"/>
      <c r="EG153" s="233"/>
      <c r="EH153" s="233"/>
      <c r="EI153" s="233"/>
      <c r="EJ153" s="233"/>
      <c r="EK153" s="233"/>
      <c r="EL153" s="233"/>
      <c r="EM153" s="233"/>
      <c r="EN153" s="233"/>
      <c r="EO153" s="233"/>
      <c r="EP153" s="233"/>
      <c r="EQ153" s="233"/>
      <c r="ER153" s="233"/>
      <c r="ES153" s="233"/>
      <c r="ET153" s="233"/>
      <c r="EU153" s="233"/>
      <c r="EV153" s="233"/>
      <c r="EW153" s="233"/>
      <c r="EX153" s="233"/>
      <c r="EY153" s="233"/>
      <c r="EZ153" s="233"/>
      <c r="FA153" s="233"/>
      <c r="FB153" s="233"/>
      <c r="FC153" s="233"/>
      <c r="FD153" s="233"/>
      <c r="FE153" s="233"/>
      <c r="FF153" s="233"/>
      <c r="FG153" s="233"/>
      <c r="FH153" s="233"/>
      <c r="FI153" s="233"/>
      <c r="FJ153" s="233"/>
      <c r="FK153" s="233"/>
      <c r="FL153" s="233"/>
      <c r="FM153" s="233"/>
      <c r="FN153" s="233"/>
      <c r="FO153" s="233"/>
      <c r="FP153" s="233"/>
      <c r="FQ153" s="233"/>
      <c r="FR153" s="233"/>
      <c r="FS153" s="233"/>
      <c r="FT153" s="233"/>
      <c r="FU153" s="233"/>
      <c r="FV153" s="233"/>
      <c r="FW153" s="233"/>
      <c r="FX153" s="233"/>
      <c r="FY153" s="233"/>
      <c r="FZ153" s="233"/>
      <c r="GA153" s="233"/>
      <c r="GB153" s="233"/>
      <c r="GC153" s="233"/>
      <c r="GD153" s="233"/>
      <c r="GE153" s="233"/>
      <c r="GF153" s="233"/>
      <c r="GG153" s="233"/>
      <c r="GH153" s="233"/>
      <c r="GI153" s="233"/>
      <c r="GJ153" s="233"/>
      <c r="GK153" s="233"/>
      <c r="GL153" s="233"/>
      <c r="GM153" s="233"/>
      <c r="GN153" s="233"/>
      <c r="GO153" s="233"/>
      <c r="GP153" s="233"/>
      <c r="GQ153" s="233"/>
      <c r="GR153" s="233"/>
      <c r="GS153" s="233"/>
      <c r="GT153" s="233"/>
      <c r="GU153" s="233"/>
      <c r="GV153" s="233"/>
      <c r="GW153" s="233"/>
      <c r="GX153" s="233"/>
      <c r="GY153" s="233"/>
      <c r="GZ153" s="233"/>
      <c r="HA153" s="233"/>
      <c r="HB153" s="233"/>
      <c r="HC153" s="233"/>
      <c r="HD153" s="233"/>
      <c r="HE153" s="233"/>
      <c r="HF153" s="233"/>
      <c r="HG153" s="233"/>
      <c r="HH153" s="233"/>
      <c r="HI153" s="233"/>
      <c r="HJ153" s="233"/>
      <c r="HK153" s="233"/>
      <c r="HL153" s="233"/>
      <c r="HM153" s="233"/>
      <c r="HN153" s="233"/>
      <c r="HO153" s="233"/>
      <c r="HP153" s="233"/>
      <c r="HQ153" s="233"/>
      <c r="HR153" s="233"/>
      <c r="HS153" s="233"/>
      <c r="HT153" s="233"/>
      <c r="HU153" s="233"/>
      <c r="HV153" s="233"/>
      <c r="HW153" s="233"/>
      <c r="HX153" s="233"/>
      <c r="HY153" s="233"/>
      <c r="HZ153" s="233"/>
      <c r="IA153" s="233"/>
      <c r="IB153" s="233"/>
      <c r="IC153" s="233"/>
      <c r="ID153" s="233"/>
      <c r="IE153" s="233"/>
      <c r="IF153" s="233"/>
      <c r="IG153" s="233"/>
      <c r="IH153" s="233"/>
      <c r="II153" s="233"/>
      <c r="IJ153" s="233"/>
      <c r="IK153" s="233"/>
      <c r="IL153" s="233"/>
      <c r="IM153" s="233"/>
      <c r="IN153" s="233"/>
      <c r="IO153" s="233"/>
      <c r="IP153" s="233"/>
      <c r="IQ153" s="233"/>
      <c r="IR153" s="233"/>
      <c r="IS153" s="233"/>
      <c r="IT153" s="233"/>
      <c r="IU153" s="233"/>
      <c r="IV153" s="233"/>
      <c r="IW153" s="233"/>
    </row>
    <row r="154" spans="1:257" s="534" customFormat="1" ht="37.5" customHeight="1">
      <c r="A154" s="232"/>
      <c r="B154" s="309"/>
      <c r="C154" s="398"/>
      <c r="D154" s="307"/>
      <c r="E154" s="307"/>
      <c r="F154" s="306"/>
      <c r="G154" s="306"/>
      <c r="H154" s="502" t="s">
        <v>884</v>
      </c>
      <c r="I154" s="235" t="s">
        <v>7</v>
      </c>
      <c r="J154" s="407"/>
      <c r="K154" s="532"/>
      <c r="L154" s="233"/>
      <c r="M154" s="233"/>
      <c r="N154" s="233"/>
      <c r="O154" s="233"/>
      <c r="P154" s="233"/>
      <c r="Q154" s="233"/>
      <c r="R154" s="233"/>
      <c r="S154" s="233"/>
      <c r="T154" s="233"/>
      <c r="U154" s="233"/>
      <c r="V154" s="233"/>
      <c r="W154" s="233"/>
      <c r="X154" s="233"/>
      <c r="Y154" s="233"/>
      <c r="Z154" s="233"/>
      <c r="AA154" s="233"/>
      <c r="AB154" s="233"/>
      <c r="AC154" s="233"/>
      <c r="AD154" s="233"/>
      <c r="AE154" s="233"/>
      <c r="AF154" s="233"/>
      <c r="AG154" s="233"/>
      <c r="AH154" s="233"/>
      <c r="AI154" s="233"/>
      <c r="AJ154" s="233"/>
      <c r="AK154" s="233"/>
      <c r="AL154" s="233"/>
      <c r="AM154" s="233"/>
      <c r="AN154" s="233"/>
      <c r="AO154" s="233"/>
      <c r="AP154" s="233"/>
      <c r="AQ154" s="233"/>
      <c r="AR154" s="233"/>
      <c r="AS154" s="233"/>
      <c r="AT154" s="233"/>
      <c r="AU154" s="233"/>
      <c r="AV154" s="233"/>
      <c r="AW154" s="233"/>
      <c r="AX154" s="233"/>
      <c r="AY154" s="233"/>
      <c r="AZ154" s="233"/>
      <c r="BA154" s="233"/>
      <c r="BB154" s="233"/>
      <c r="BC154" s="233"/>
      <c r="BD154" s="233"/>
      <c r="BE154" s="233"/>
      <c r="BF154" s="233"/>
      <c r="BG154" s="233"/>
      <c r="BH154" s="233"/>
      <c r="BI154" s="233"/>
      <c r="BJ154" s="233"/>
      <c r="BK154" s="233"/>
      <c r="BL154" s="233"/>
      <c r="BM154" s="233"/>
      <c r="BN154" s="233"/>
      <c r="BO154" s="233"/>
      <c r="BP154" s="233"/>
      <c r="BQ154" s="233"/>
      <c r="BR154" s="233"/>
      <c r="BS154" s="233"/>
      <c r="BT154" s="233"/>
      <c r="BU154" s="233"/>
      <c r="BV154" s="233"/>
      <c r="BW154" s="233"/>
      <c r="BX154" s="233"/>
      <c r="BY154" s="233"/>
      <c r="BZ154" s="233"/>
      <c r="CA154" s="233"/>
      <c r="CB154" s="233"/>
      <c r="CC154" s="233"/>
      <c r="CD154" s="233"/>
      <c r="CE154" s="233"/>
      <c r="CF154" s="233"/>
      <c r="CG154" s="233"/>
      <c r="CH154" s="233"/>
      <c r="CI154" s="233"/>
      <c r="CJ154" s="233"/>
      <c r="CK154" s="233"/>
      <c r="CL154" s="233"/>
      <c r="CM154" s="233"/>
      <c r="CN154" s="233"/>
      <c r="CO154" s="233"/>
      <c r="CP154" s="233"/>
      <c r="CQ154" s="233"/>
      <c r="CR154" s="233"/>
      <c r="CS154" s="233"/>
      <c r="CT154" s="233"/>
      <c r="CU154" s="233"/>
      <c r="CV154" s="233"/>
      <c r="CW154" s="233"/>
      <c r="CX154" s="233"/>
      <c r="CY154" s="233"/>
      <c r="CZ154" s="233"/>
      <c r="DA154" s="233"/>
      <c r="DB154" s="233"/>
      <c r="DC154" s="233"/>
      <c r="DD154" s="233"/>
      <c r="DE154" s="233"/>
      <c r="DF154" s="233"/>
      <c r="DG154" s="233"/>
      <c r="DH154" s="233"/>
      <c r="DI154" s="233"/>
      <c r="DJ154" s="233"/>
      <c r="DK154" s="233"/>
      <c r="DL154" s="233"/>
      <c r="DM154" s="233"/>
      <c r="DN154" s="233"/>
      <c r="DO154" s="233"/>
      <c r="DP154" s="233"/>
      <c r="DQ154" s="233"/>
      <c r="DR154" s="233"/>
      <c r="DS154" s="233"/>
      <c r="DT154" s="233"/>
      <c r="DU154" s="233"/>
      <c r="DV154" s="233"/>
      <c r="DW154" s="233"/>
      <c r="DX154" s="233"/>
      <c r="DY154" s="233"/>
      <c r="DZ154" s="233"/>
      <c r="EA154" s="233"/>
      <c r="EB154" s="233"/>
      <c r="EC154" s="233"/>
      <c r="ED154" s="233"/>
      <c r="EE154" s="233"/>
      <c r="EF154" s="233"/>
      <c r="EG154" s="233"/>
      <c r="EH154" s="233"/>
      <c r="EI154" s="233"/>
      <c r="EJ154" s="233"/>
      <c r="EK154" s="233"/>
      <c r="EL154" s="233"/>
      <c r="EM154" s="233"/>
      <c r="EN154" s="233"/>
      <c r="EO154" s="233"/>
      <c r="EP154" s="233"/>
      <c r="EQ154" s="233"/>
      <c r="ER154" s="233"/>
      <c r="ES154" s="233"/>
      <c r="ET154" s="233"/>
      <c r="EU154" s="233"/>
      <c r="EV154" s="233"/>
      <c r="EW154" s="233"/>
      <c r="EX154" s="233"/>
      <c r="EY154" s="233"/>
      <c r="EZ154" s="233"/>
      <c r="FA154" s="233"/>
      <c r="FB154" s="233"/>
      <c r="FC154" s="233"/>
      <c r="FD154" s="233"/>
      <c r="FE154" s="233"/>
      <c r="FF154" s="233"/>
      <c r="FG154" s="233"/>
      <c r="FH154" s="233"/>
      <c r="FI154" s="233"/>
      <c r="FJ154" s="233"/>
      <c r="FK154" s="233"/>
      <c r="FL154" s="233"/>
      <c r="FM154" s="233"/>
      <c r="FN154" s="233"/>
      <c r="FO154" s="233"/>
      <c r="FP154" s="233"/>
      <c r="FQ154" s="233"/>
      <c r="FR154" s="233"/>
      <c r="FS154" s="233"/>
      <c r="FT154" s="233"/>
      <c r="FU154" s="233"/>
      <c r="FV154" s="233"/>
      <c r="FW154" s="233"/>
      <c r="FX154" s="233"/>
      <c r="FY154" s="233"/>
      <c r="FZ154" s="233"/>
      <c r="GA154" s="233"/>
      <c r="GB154" s="233"/>
      <c r="GC154" s="233"/>
      <c r="GD154" s="233"/>
      <c r="GE154" s="233"/>
      <c r="GF154" s="233"/>
      <c r="GG154" s="233"/>
      <c r="GH154" s="233"/>
      <c r="GI154" s="233"/>
      <c r="GJ154" s="233"/>
      <c r="GK154" s="233"/>
      <c r="GL154" s="233"/>
      <c r="GM154" s="233"/>
      <c r="GN154" s="233"/>
      <c r="GO154" s="233"/>
      <c r="GP154" s="233"/>
      <c r="GQ154" s="233"/>
      <c r="GR154" s="233"/>
      <c r="GS154" s="233"/>
      <c r="GT154" s="233"/>
      <c r="GU154" s="233"/>
      <c r="GV154" s="233"/>
      <c r="GW154" s="233"/>
      <c r="GX154" s="233"/>
      <c r="GY154" s="233"/>
      <c r="GZ154" s="233"/>
      <c r="HA154" s="233"/>
      <c r="HB154" s="233"/>
      <c r="HC154" s="233"/>
      <c r="HD154" s="233"/>
      <c r="HE154" s="233"/>
      <c r="HF154" s="233"/>
      <c r="HG154" s="233"/>
      <c r="HH154" s="233"/>
      <c r="HI154" s="233"/>
      <c r="HJ154" s="233"/>
      <c r="HK154" s="233"/>
      <c r="HL154" s="233"/>
      <c r="HM154" s="233"/>
      <c r="HN154" s="233"/>
      <c r="HO154" s="233"/>
      <c r="HP154" s="233"/>
      <c r="HQ154" s="233"/>
      <c r="HR154" s="233"/>
      <c r="HS154" s="233"/>
      <c r="HT154" s="233"/>
      <c r="HU154" s="233"/>
      <c r="HV154" s="233"/>
      <c r="HW154" s="233"/>
      <c r="HX154" s="233"/>
      <c r="HY154" s="233"/>
      <c r="HZ154" s="233"/>
      <c r="IA154" s="233"/>
      <c r="IB154" s="233"/>
      <c r="IC154" s="233"/>
      <c r="ID154" s="233"/>
      <c r="IE154" s="233"/>
      <c r="IF154" s="233"/>
      <c r="IG154" s="233"/>
      <c r="IH154" s="233"/>
      <c r="II154" s="233"/>
      <c r="IJ154" s="233"/>
      <c r="IK154" s="233"/>
      <c r="IL154" s="233"/>
      <c r="IM154" s="233"/>
      <c r="IN154" s="233"/>
      <c r="IO154" s="233"/>
      <c r="IP154" s="233"/>
      <c r="IQ154" s="233"/>
      <c r="IR154" s="233"/>
      <c r="IS154" s="233"/>
      <c r="IT154" s="233"/>
      <c r="IU154" s="233"/>
      <c r="IV154" s="233"/>
      <c r="IW154" s="233"/>
    </row>
    <row r="155" spans="1:257" s="534" customFormat="1" ht="37.5" customHeight="1">
      <c r="A155" s="232"/>
      <c r="B155" s="309"/>
      <c r="C155" s="398"/>
      <c r="D155" s="307"/>
      <c r="E155" s="307"/>
      <c r="F155" s="306"/>
      <c r="G155" s="306"/>
      <c r="H155" s="502" t="s">
        <v>884</v>
      </c>
      <c r="I155" s="235" t="s">
        <v>7</v>
      </c>
      <c r="J155" s="407"/>
      <c r="K155" s="532"/>
      <c r="L155" s="233"/>
      <c r="M155" s="233"/>
      <c r="N155" s="233"/>
      <c r="O155" s="233"/>
      <c r="P155" s="233"/>
      <c r="Q155" s="233"/>
      <c r="R155" s="233"/>
      <c r="S155" s="233"/>
      <c r="T155" s="233"/>
      <c r="U155" s="233"/>
      <c r="V155" s="233"/>
      <c r="W155" s="233"/>
      <c r="X155" s="233"/>
      <c r="Y155" s="233"/>
      <c r="Z155" s="233"/>
      <c r="AA155" s="233"/>
      <c r="AB155" s="233"/>
      <c r="AC155" s="233"/>
      <c r="AD155" s="233"/>
      <c r="AE155" s="233"/>
      <c r="AF155" s="233"/>
      <c r="AG155" s="233"/>
      <c r="AH155" s="233"/>
      <c r="AI155" s="233"/>
      <c r="AJ155" s="233"/>
      <c r="AK155" s="233"/>
      <c r="AL155" s="233"/>
      <c r="AM155" s="233"/>
      <c r="AN155" s="233"/>
      <c r="AO155" s="233"/>
      <c r="AP155" s="233"/>
      <c r="AQ155" s="233"/>
      <c r="AR155" s="233"/>
      <c r="AS155" s="233"/>
      <c r="AT155" s="233"/>
      <c r="AU155" s="233"/>
      <c r="AV155" s="233"/>
      <c r="AW155" s="233"/>
      <c r="AX155" s="233"/>
      <c r="AY155" s="233"/>
      <c r="AZ155" s="233"/>
      <c r="BA155" s="233"/>
      <c r="BB155" s="233"/>
      <c r="BC155" s="233"/>
      <c r="BD155" s="233"/>
      <c r="BE155" s="233"/>
      <c r="BF155" s="233"/>
      <c r="BG155" s="233"/>
      <c r="BH155" s="233"/>
      <c r="BI155" s="233"/>
      <c r="BJ155" s="233"/>
      <c r="BK155" s="233"/>
      <c r="BL155" s="233"/>
      <c r="BM155" s="233"/>
      <c r="BN155" s="233"/>
      <c r="BO155" s="233"/>
      <c r="BP155" s="233"/>
      <c r="BQ155" s="233"/>
      <c r="BR155" s="233"/>
      <c r="BS155" s="233"/>
      <c r="BT155" s="233"/>
      <c r="BU155" s="233"/>
      <c r="BV155" s="233"/>
      <c r="BW155" s="233"/>
      <c r="BX155" s="233"/>
      <c r="BY155" s="233"/>
      <c r="BZ155" s="233"/>
      <c r="CA155" s="233"/>
      <c r="CB155" s="233"/>
      <c r="CC155" s="233"/>
      <c r="CD155" s="233"/>
      <c r="CE155" s="233"/>
      <c r="CF155" s="233"/>
      <c r="CG155" s="233"/>
      <c r="CH155" s="233"/>
      <c r="CI155" s="233"/>
      <c r="CJ155" s="233"/>
      <c r="CK155" s="233"/>
      <c r="CL155" s="233"/>
      <c r="CM155" s="233"/>
      <c r="CN155" s="233"/>
      <c r="CO155" s="233"/>
      <c r="CP155" s="233"/>
      <c r="CQ155" s="233"/>
      <c r="CR155" s="233"/>
      <c r="CS155" s="233"/>
      <c r="CT155" s="233"/>
      <c r="CU155" s="233"/>
      <c r="CV155" s="233"/>
      <c r="CW155" s="233"/>
      <c r="CX155" s="233"/>
      <c r="CY155" s="233"/>
      <c r="CZ155" s="233"/>
      <c r="DA155" s="233"/>
      <c r="DB155" s="233"/>
      <c r="DC155" s="233"/>
      <c r="DD155" s="233"/>
      <c r="DE155" s="233"/>
      <c r="DF155" s="233"/>
      <c r="DG155" s="233"/>
      <c r="DH155" s="233"/>
      <c r="DI155" s="233"/>
      <c r="DJ155" s="233"/>
      <c r="DK155" s="233"/>
      <c r="DL155" s="233"/>
      <c r="DM155" s="233"/>
      <c r="DN155" s="233"/>
      <c r="DO155" s="233"/>
      <c r="DP155" s="233"/>
      <c r="DQ155" s="233"/>
      <c r="DR155" s="233"/>
      <c r="DS155" s="233"/>
      <c r="DT155" s="233"/>
      <c r="DU155" s="233"/>
      <c r="DV155" s="233"/>
      <c r="DW155" s="233"/>
      <c r="DX155" s="233"/>
      <c r="DY155" s="233"/>
      <c r="DZ155" s="233"/>
      <c r="EA155" s="233"/>
      <c r="EB155" s="233"/>
      <c r="EC155" s="233"/>
      <c r="ED155" s="233"/>
      <c r="EE155" s="233"/>
      <c r="EF155" s="233"/>
      <c r="EG155" s="233"/>
      <c r="EH155" s="233"/>
      <c r="EI155" s="233"/>
      <c r="EJ155" s="233"/>
      <c r="EK155" s="233"/>
      <c r="EL155" s="233"/>
      <c r="EM155" s="233"/>
      <c r="EN155" s="233"/>
      <c r="EO155" s="233"/>
      <c r="EP155" s="233"/>
      <c r="EQ155" s="233"/>
      <c r="ER155" s="233"/>
      <c r="ES155" s="233"/>
      <c r="ET155" s="233"/>
      <c r="EU155" s="233"/>
      <c r="EV155" s="233"/>
      <c r="EW155" s="233"/>
      <c r="EX155" s="233"/>
      <c r="EY155" s="233"/>
      <c r="EZ155" s="233"/>
      <c r="FA155" s="233"/>
      <c r="FB155" s="233"/>
      <c r="FC155" s="233"/>
      <c r="FD155" s="233"/>
      <c r="FE155" s="233"/>
      <c r="FF155" s="233"/>
      <c r="FG155" s="233"/>
      <c r="FH155" s="233"/>
      <c r="FI155" s="233"/>
      <c r="FJ155" s="233"/>
      <c r="FK155" s="233"/>
      <c r="FL155" s="233"/>
      <c r="FM155" s="233"/>
      <c r="FN155" s="233"/>
      <c r="FO155" s="233"/>
      <c r="FP155" s="233"/>
      <c r="FQ155" s="233"/>
      <c r="FR155" s="233"/>
      <c r="FS155" s="233"/>
      <c r="FT155" s="233"/>
      <c r="FU155" s="233"/>
      <c r="FV155" s="233"/>
      <c r="FW155" s="233"/>
      <c r="FX155" s="233"/>
      <c r="FY155" s="233"/>
      <c r="FZ155" s="233"/>
      <c r="GA155" s="233"/>
      <c r="GB155" s="233"/>
      <c r="GC155" s="233"/>
      <c r="GD155" s="233"/>
      <c r="GE155" s="233"/>
      <c r="GF155" s="233"/>
      <c r="GG155" s="233"/>
      <c r="GH155" s="233"/>
      <c r="GI155" s="233"/>
      <c r="GJ155" s="233"/>
      <c r="GK155" s="233"/>
      <c r="GL155" s="233"/>
      <c r="GM155" s="233"/>
      <c r="GN155" s="233"/>
      <c r="GO155" s="233"/>
      <c r="GP155" s="233"/>
      <c r="GQ155" s="233"/>
      <c r="GR155" s="233"/>
      <c r="GS155" s="233"/>
      <c r="GT155" s="233"/>
      <c r="GU155" s="233"/>
      <c r="GV155" s="233"/>
      <c r="GW155" s="233"/>
      <c r="GX155" s="233"/>
      <c r="GY155" s="233"/>
      <c r="GZ155" s="233"/>
      <c r="HA155" s="233"/>
      <c r="HB155" s="233"/>
      <c r="HC155" s="233"/>
      <c r="HD155" s="233"/>
      <c r="HE155" s="233"/>
      <c r="HF155" s="233"/>
      <c r="HG155" s="233"/>
      <c r="HH155" s="233"/>
      <c r="HI155" s="233"/>
      <c r="HJ155" s="233"/>
      <c r="HK155" s="233"/>
      <c r="HL155" s="233"/>
      <c r="HM155" s="233"/>
      <c r="HN155" s="233"/>
      <c r="HO155" s="233"/>
      <c r="HP155" s="233"/>
      <c r="HQ155" s="233"/>
      <c r="HR155" s="233"/>
      <c r="HS155" s="233"/>
      <c r="HT155" s="233"/>
      <c r="HU155" s="233"/>
      <c r="HV155" s="233"/>
      <c r="HW155" s="233"/>
      <c r="HX155" s="233"/>
      <c r="HY155" s="233"/>
      <c r="HZ155" s="233"/>
      <c r="IA155" s="233"/>
      <c r="IB155" s="233"/>
      <c r="IC155" s="233"/>
      <c r="ID155" s="233"/>
      <c r="IE155" s="233"/>
      <c r="IF155" s="233"/>
      <c r="IG155" s="233"/>
      <c r="IH155" s="233"/>
      <c r="II155" s="233"/>
      <c r="IJ155" s="233"/>
      <c r="IK155" s="233"/>
      <c r="IL155" s="233"/>
      <c r="IM155" s="233"/>
      <c r="IN155" s="233"/>
      <c r="IO155" s="233"/>
      <c r="IP155" s="233"/>
      <c r="IQ155" s="233"/>
      <c r="IR155" s="233"/>
      <c r="IS155" s="233"/>
      <c r="IT155" s="233"/>
      <c r="IU155" s="233"/>
      <c r="IV155" s="233"/>
      <c r="IW155" s="233"/>
    </row>
    <row r="156" spans="1:257" s="534" customFormat="1">
      <c r="A156" s="232"/>
      <c r="B156" s="309"/>
      <c r="C156" s="398"/>
      <c r="D156" s="307"/>
      <c r="E156" s="307"/>
      <c r="F156" s="306"/>
      <c r="G156" s="306"/>
      <c r="H156" s="502" t="s">
        <v>884</v>
      </c>
      <c r="I156" s="235" t="s">
        <v>7</v>
      </c>
      <c r="J156" s="407"/>
      <c r="K156" s="532"/>
      <c r="L156" s="233"/>
      <c r="M156" s="233"/>
      <c r="N156" s="233"/>
      <c r="O156" s="233"/>
      <c r="P156" s="233"/>
      <c r="Q156" s="233"/>
      <c r="R156" s="233"/>
      <c r="S156" s="233"/>
      <c r="T156" s="233"/>
      <c r="U156" s="233"/>
      <c r="V156" s="233"/>
      <c r="W156" s="233"/>
      <c r="X156" s="233"/>
      <c r="Y156" s="233"/>
      <c r="Z156" s="233"/>
      <c r="AA156" s="233"/>
      <c r="AB156" s="233"/>
      <c r="AC156" s="233"/>
      <c r="AD156" s="233"/>
      <c r="AE156" s="233"/>
      <c r="AF156" s="233"/>
      <c r="AG156" s="233"/>
      <c r="AH156" s="233"/>
      <c r="AI156" s="233"/>
      <c r="AJ156" s="233"/>
      <c r="AK156" s="233"/>
      <c r="AL156" s="233"/>
      <c r="AM156" s="233"/>
      <c r="AN156" s="233"/>
      <c r="AO156" s="233"/>
      <c r="AP156" s="233"/>
      <c r="AQ156" s="233"/>
      <c r="AR156" s="233"/>
      <c r="AS156" s="233"/>
      <c r="AT156" s="233"/>
      <c r="AU156" s="233"/>
      <c r="AV156" s="233"/>
      <c r="AW156" s="233"/>
      <c r="AX156" s="233"/>
      <c r="AY156" s="233"/>
      <c r="AZ156" s="233"/>
      <c r="BA156" s="233"/>
      <c r="BB156" s="233"/>
      <c r="BC156" s="233"/>
      <c r="BD156" s="233"/>
      <c r="BE156" s="233"/>
      <c r="BF156" s="233"/>
      <c r="BG156" s="233"/>
      <c r="BH156" s="233"/>
      <c r="BI156" s="233"/>
      <c r="BJ156" s="233"/>
      <c r="BK156" s="233"/>
      <c r="BL156" s="233"/>
      <c r="BM156" s="233"/>
      <c r="BN156" s="233"/>
      <c r="BO156" s="233"/>
      <c r="BP156" s="233"/>
      <c r="BQ156" s="233"/>
      <c r="BR156" s="233"/>
      <c r="BS156" s="233"/>
      <c r="BT156" s="233"/>
      <c r="BU156" s="233"/>
      <c r="BV156" s="233"/>
      <c r="BW156" s="233"/>
      <c r="BX156" s="233"/>
      <c r="BY156" s="233"/>
      <c r="BZ156" s="233"/>
      <c r="CA156" s="233"/>
      <c r="CB156" s="233"/>
      <c r="CC156" s="233"/>
      <c r="CD156" s="233"/>
      <c r="CE156" s="233"/>
      <c r="CF156" s="233"/>
      <c r="CG156" s="233"/>
      <c r="CH156" s="233"/>
      <c r="CI156" s="233"/>
      <c r="CJ156" s="233"/>
      <c r="CK156" s="233"/>
      <c r="CL156" s="233"/>
      <c r="CM156" s="233"/>
      <c r="CN156" s="233"/>
      <c r="CO156" s="233"/>
      <c r="CP156" s="233"/>
      <c r="CQ156" s="233"/>
      <c r="CR156" s="233"/>
      <c r="CS156" s="233"/>
      <c r="CT156" s="233"/>
      <c r="CU156" s="233"/>
      <c r="CV156" s="233"/>
      <c r="CW156" s="233"/>
      <c r="CX156" s="233"/>
      <c r="CY156" s="233"/>
      <c r="CZ156" s="233"/>
      <c r="DA156" s="233"/>
      <c r="DB156" s="233"/>
      <c r="DC156" s="233"/>
      <c r="DD156" s="233"/>
      <c r="DE156" s="233"/>
      <c r="DF156" s="233"/>
      <c r="DG156" s="233"/>
      <c r="DH156" s="233"/>
      <c r="DI156" s="233"/>
      <c r="DJ156" s="233"/>
      <c r="DK156" s="233"/>
      <c r="DL156" s="233"/>
      <c r="DM156" s="233"/>
      <c r="DN156" s="233"/>
      <c r="DO156" s="233"/>
      <c r="DP156" s="233"/>
      <c r="DQ156" s="233"/>
      <c r="DR156" s="233"/>
      <c r="DS156" s="233"/>
      <c r="DT156" s="233"/>
      <c r="DU156" s="233"/>
      <c r="DV156" s="233"/>
      <c r="DW156" s="233"/>
      <c r="DX156" s="233"/>
      <c r="DY156" s="233"/>
      <c r="DZ156" s="233"/>
      <c r="EA156" s="233"/>
      <c r="EB156" s="233"/>
      <c r="EC156" s="233"/>
      <c r="ED156" s="233"/>
      <c r="EE156" s="233"/>
      <c r="EF156" s="233"/>
      <c r="EG156" s="233"/>
      <c r="EH156" s="233"/>
      <c r="EI156" s="233"/>
      <c r="EJ156" s="233"/>
      <c r="EK156" s="233"/>
      <c r="EL156" s="233"/>
      <c r="EM156" s="233"/>
      <c r="EN156" s="233"/>
      <c r="EO156" s="233"/>
      <c r="EP156" s="233"/>
      <c r="EQ156" s="233"/>
      <c r="ER156" s="233"/>
      <c r="ES156" s="233"/>
      <c r="ET156" s="233"/>
      <c r="EU156" s="233"/>
      <c r="EV156" s="233"/>
      <c r="EW156" s="233"/>
      <c r="EX156" s="233"/>
      <c r="EY156" s="233"/>
      <c r="EZ156" s="233"/>
      <c r="FA156" s="233"/>
      <c r="FB156" s="233"/>
      <c r="FC156" s="233"/>
      <c r="FD156" s="233"/>
      <c r="FE156" s="233"/>
      <c r="FF156" s="233"/>
      <c r="FG156" s="233"/>
      <c r="FH156" s="233"/>
      <c r="FI156" s="233"/>
      <c r="FJ156" s="233"/>
      <c r="FK156" s="233"/>
      <c r="FL156" s="233"/>
      <c r="FM156" s="233"/>
      <c r="FN156" s="233"/>
      <c r="FO156" s="233"/>
      <c r="FP156" s="233"/>
      <c r="FQ156" s="233"/>
      <c r="FR156" s="233"/>
      <c r="FS156" s="233"/>
      <c r="FT156" s="233"/>
      <c r="FU156" s="233"/>
      <c r="FV156" s="233"/>
      <c r="FW156" s="233"/>
      <c r="FX156" s="233"/>
      <c r="FY156" s="233"/>
      <c r="FZ156" s="233"/>
      <c r="GA156" s="233"/>
      <c r="GB156" s="233"/>
      <c r="GC156" s="233"/>
      <c r="GD156" s="233"/>
      <c r="GE156" s="233"/>
      <c r="GF156" s="233"/>
      <c r="GG156" s="233"/>
      <c r="GH156" s="233"/>
      <c r="GI156" s="233"/>
      <c r="GJ156" s="233"/>
      <c r="GK156" s="233"/>
      <c r="GL156" s="233"/>
      <c r="GM156" s="233"/>
      <c r="GN156" s="233"/>
      <c r="GO156" s="233"/>
      <c r="GP156" s="233"/>
      <c r="GQ156" s="233"/>
      <c r="GR156" s="233"/>
      <c r="GS156" s="233"/>
      <c r="GT156" s="233"/>
      <c r="GU156" s="233"/>
      <c r="GV156" s="233"/>
      <c r="GW156" s="233"/>
      <c r="GX156" s="233"/>
      <c r="GY156" s="233"/>
      <c r="GZ156" s="233"/>
      <c r="HA156" s="233"/>
      <c r="HB156" s="233"/>
      <c r="HC156" s="233"/>
      <c r="HD156" s="233"/>
      <c r="HE156" s="233"/>
      <c r="HF156" s="233"/>
      <c r="HG156" s="233"/>
      <c r="HH156" s="233"/>
      <c r="HI156" s="233"/>
      <c r="HJ156" s="233"/>
      <c r="HK156" s="233"/>
      <c r="HL156" s="233"/>
      <c r="HM156" s="233"/>
      <c r="HN156" s="233"/>
      <c r="HO156" s="233"/>
      <c r="HP156" s="233"/>
      <c r="HQ156" s="233"/>
      <c r="HR156" s="233"/>
      <c r="HS156" s="233"/>
      <c r="HT156" s="233"/>
      <c r="HU156" s="233"/>
      <c r="HV156" s="233"/>
      <c r="HW156" s="233"/>
      <c r="HX156" s="233"/>
      <c r="HY156" s="233"/>
      <c r="HZ156" s="233"/>
      <c r="IA156" s="233"/>
      <c r="IB156" s="233"/>
      <c r="IC156" s="233"/>
      <c r="ID156" s="233"/>
      <c r="IE156" s="233"/>
      <c r="IF156" s="233"/>
      <c r="IG156" s="233"/>
      <c r="IH156" s="233"/>
      <c r="II156" s="233"/>
      <c r="IJ156" s="233"/>
      <c r="IK156" s="233"/>
      <c r="IL156" s="233"/>
      <c r="IM156" s="233"/>
      <c r="IN156" s="233"/>
      <c r="IO156" s="233"/>
      <c r="IP156" s="233"/>
      <c r="IQ156" s="233"/>
      <c r="IR156" s="233"/>
      <c r="IS156" s="233"/>
      <c r="IT156" s="233"/>
      <c r="IU156" s="233"/>
      <c r="IV156" s="233"/>
      <c r="IW156" s="233"/>
    </row>
    <row r="157" spans="1:257" s="233" customFormat="1" ht="38.25" customHeight="1">
      <c r="A157" s="232"/>
      <c r="B157" s="309"/>
      <c r="C157" s="398"/>
      <c r="D157" s="307"/>
      <c r="E157" s="307"/>
      <c r="F157" s="306"/>
      <c r="G157" s="306"/>
      <c r="H157" s="502" t="s">
        <v>884</v>
      </c>
      <c r="I157" s="334" t="s">
        <v>302</v>
      </c>
    </row>
    <row r="158" spans="1:257" s="233" customFormat="1" ht="38.25" customHeight="1">
      <c r="A158" s="232"/>
      <c r="B158" s="309"/>
      <c r="C158" s="398"/>
      <c r="D158" s="307"/>
      <c r="E158" s="307"/>
      <c r="F158" s="306"/>
      <c r="G158" s="306"/>
      <c r="H158" s="502" t="s">
        <v>884</v>
      </c>
      <c r="I158" s="334" t="s">
        <v>302</v>
      </c>
    </row>
    <row r="159" spans="1:257" s="233" customFormat="1" ht="38.25" customHeight="1">
      <c r="A159" s="232"/>
      <c r="B159" s="309"/>
      <c r="C159" s="398"/>
      <c r="D159" s="307"/>
      <c r="E159" s="307"/>
      <c r="F159" s="306"/>
      <c r="G159" s="306"/>
      <c r="H159" s="502" t="s">
        <v>884</v>
      </c>
      <c r="I159" s="334" t="s">
        <v>302</v>
      </c>
    </row>
    <row r="160" spans="1:257" s="233" customFormat="1" ht="38.25" customHeight="1">
      <c r="A160" s="232"/>
      <c r="B160" s="309"/>
      <c r="C160" s="398"/>
      <c r="D160" s="307"/>
      <c r="E160" s="307"/>
      <c r="F160" s="306"/>
      <c r="G160" s="306"/>
      <c r="H160" s="502" t="s">
        <v>884</v>
      </c>
      <c r="I160" s="334" t="s">
        <v>302</v>
      </c>
    </row>
    <row r="161" spans="1:257" s="233" customFormat="1" ht="38.25" customHeight="1">
      <c r="A161" s="232"/>
      <c r="B161" s="309"/>
      <c r="C161" s="398"/>
      <c r="D161" s="307"/>
      <c r="E161" s="307"/>
      <c r="F161" s="306"/>
      <c r="G161" s="306"/>
      <c r="H161" s="502" t="s">
        <v>884</v>
      </c>
      <c r="I161" s="334" t="s">
        <v>302</v>
      </c>
    </row>
    <row r="162" spans="1:257" s="233" customFormat="1">
      <c r="A162" s="232"/>
      <c r="B162" s="309"/>
      <c r="C162" s="398"/>
      <c r="D162" s="307"/>
      <c r="E162" s="307"/>
      <c r="F162" s="306"/>
      <c r="G162" s="306"/>
      <c r="H162" s="502" t="s">
        <v>884</v>
      </c>
      <c r="I162" s="334" t="s">
        <v>302</v>
      </c>
    </row>
    <row r="163" spans="1:257" s="233" customFormat="1">
      <c r="A163" s="232"/>
      <c r="B163" s="309"/>
      <c r="C163" s="398"/>
      <c r="D163" s="307"/>
      <c r="E163" s="307"/>
      <c r="F163" s="306"/>
      <c r="G163" s="306"/>
      <c r="H163" s="502" t="s">
        <v>884</v>
      </c>
      <c r="I163" s="235" t="s">
        <v>7</v>
      </c>
      <c r="J163" s="407"/>
      <c r="K163" s="532"/>
    </row>
    <row r="164" spans="1:257" s="233" customFormat="1">
      <c r="A164" s="232"/>
      <c r="B164" s="309"/>
      <c r="C164" s="398"/>
      <c r="D164" s="307"/>
      <c r="E164" s="307"/>
      <c r="F164" s="306"/>
      <c r="G164" s="306"/>
      <c r="H164" s="502" t="s">
        <v>884</v>
      </c>
      <c r="I164" s="235" t="s">
        <v>7</v>
      </c>
      <c r="J164" s="407"/>
      <c r="K164" s="532"/>
    </row>
    <row r="165" spans="1:257" s="233" customFormat="1" ht="39.75" customHeight="1">
      <c r="A165" s="232"/>
      <c r="B165" s="309"/>
      <c r="C165" s="398"/>
      <c r="D165" s="307"/>
      <c r="E165" s="307"/>
      <c r="F165" s="306"/>
      <c r="G165" s="306"/>
      <c r="H165" s="502" t="s">
        <v>884</v>
      </c>
      <c r="I165" s="235" t="s">
        <v>7</v>
      </c>
      <c r="J165" s="407"/>
      <c r="K165" s="532"/>
    </row>
    <row r="166" spans="1:257" s="233" customFormat="1">
      <c r="A166" s="232"/>
      <c r="B166" s="309"/>
      <c r="C166" s="398"/>
      <c r="D166" s="307"/>
      <c r="E166" s="307"/>
      <c r="F166" s="306"/>
      <c r="G166" s="306"/>
      <c r="H166" s="502" t="s">
        <v>884</v>
      </c>
      <c r="I166" s="235" t="s">
        <v>7</v>
      </c>
      <c r="J166" s="407"/>
      <c r="K166" s="532"/>
    </row>
    <row r="167" spans="1:257" s="233" customFormat="1" ht="18.75" hidden="1" customHeight="1">
      <c r="A167" s="232"/>
      <c r="B167" s="309"/>
      <c r="C167" s="398"/>
      <c r="D167" s="307"/>
      <c r="E167" s="307"/>
      <c r="F167" s="306"/>
      <c r="G167" s="306"/>
      <c r="I167" s="234"/>
      <c r="J167" s="594"/>
      <c r="K167" s="595"/>
    </row>
    <row r="168" spans="1:257" s="85" customFormat="1">
      <c r="A168" s="232"/>
      <c r="B168" s="309"/>
      <c r="C168" s="398"/>
      <c r="D168" s="307"/>
      <c r="E168" s="307"/>
      <c r="F168" s="306"/>
      <c r="G168" s="306"/>
      <c r="H168" s="502" t="s">
        <v>885</v>
      </c>
      <c r="I168" s="334" t="s">
        <v>302</v>
      </c>
      <c r="J168" s="232"/>
      <c r="K168" s="233"/>
      <c r="L168" s="233"/>
      <c r="M168" s="233"/>
      <c r="N168" s="233"/>
      <c r="O168" s="233"/>
      <c r="P168" s="233"/>
      <c r="Q168" s="233"/>
      <c r="R168" s="233"/>
      <c r="S168" s="233"/>
      <c r="T168" s="233"/>
      <c r="U168" s="233"/>
      <c r="V168" s="233"/>
      <c r="W168" s="233"/>
      <c r="X168" s="233"/>
      <c r="Y168" s="233"/>
      <c r="Z168" s="233"/>
      <c r="AA168" s="233"/>
      <c r="AB168" s="233"/>
      <c r="AC168" s="233"/>
      <c r="AD168" s="233"/>
      <c r="AE168" s="233"/>
      <c r="AF168" s="233"/>
      <c r="AG168" s="233"/>
      <c r="AH168" s="233"/>
      <c r="AI168" s="233"/>
      <c r="AJ168" s="233"/>
      <c r="AK168" s="233"/>
      <c r="AL168" s="233"/>
      <c r="AM168" s="233"/>
      <c r="AN168" s="233"/>
      <c r="AO168" s="233"/>
      <c r="AP168" s="233"/>
      <c r="AQ168" s="233"/>
      <c r="AR168" s="233"/>
      <c r="AS168" s="233"/>
      <c r="AT168" s="233"/>
      <c r="AU168" s="233"/>
      <c r="AV168" s="233"/>
      <c r="AW168" s="233"/>
      <c r="AX168" s="233"/>
      <c r="AY168" s="233"/>
      <c r="AZ168" s="233"/>
      <c r="BA168" s="233"/>
      <c r="BB168" s="233"/>
      <c r="BC168" s="233"/>
      <c r="BD168" s="233"/>
      <c r="BE168" s="233"/>
      <c r="BF168" s="233"/>
      <c r="BG168" s="233"/>
      <c r="BH168" s="233"/>
      <c r="BI168" s="233"/>
      <c r="BJ168" s="233"/>
      <c r="BK168" s="233"/>
      <c r="BL168" s="233"/>
      <c r="BM168" s="233"/>
      <c r="BN168" s="233"/>
      <c r="BO168" s="233"/>
      <c r="BP168" s="233"/>
      <c r="BQ168" s="233"/>
      <c r="BR168" s="233"/>
      <c r="BS168" s="233"/>
      <c r="BT168" s="233"/>
      <c r="BU168" s="233"/>
      <c r="BV168" s="233"/>
      <c r="BW168" s="233"/>
      <c r="BX168" s="233"/>
      <c r="BY168" s="233"/>
      <c r="BZ168" s="233"/>
      <c r="CA168" s="233"/>
      <c r="CB168" s="233"/>
      <c r="CC168" s="233"/>
      <c r="CD168" s="233"/>
      <c r="CE168" s="233"/>
      <c r="CF168" s="233"/>
      <c r="CG168" s="233"/>
      <c r="CH168" s="233"/>
      <c r="CI168" s="233"/>
      <c r="CJ168" s="233"/>
      <c r="CK168" s="233"/>
      <c r="CL168" s="233"/>
      <c r="CM168" s="233"/>
      <c r="CN168" s="233"/>
      <c r="CO168" s="233"/>
      <c r="CP168" s="233"/>
      <c r="CQ168" s="233"/>
      <c r="CR168" s="233"/>
      <c r="CS168" s="233"/>
      <c r="CT168" s="233"/>
      <c r="CU168" s="233"/>
      <c r="CV168" s="233"/>
      <c r="CW168" s="233"/>
      <c r="CX168" s="233"/>
      <c r="CY168" s="233"/>
      <c r="CZ168" s="233"/>
      <c r="DA168" s="233"/>
      <c r="DB168" s="233"/>
      <c r="DC168" s="233"/>
      <c r="DD168" s="233"/>
      <c r="DE168" s="233"/>
      <c r="DF168" s="233"/>
      <c r="DG168" s="233"/>
      <c r="DH168" s="233"/>
      <c r="DI168" s="233"/>
      <c r="DJ168" s="233"/>
      <c r="DK168" s="233"/>
      <c r="DL168" s="233"/>
      <c r="DM168" s="233"/>
      <c r="DN168" s="233"/>
      <c r="DO168" s="233"/>
      <c r="DP168" s="233"/>
      <c r="DQ168" s="233"/>
      <c r="DR168" s="233"/>
      <c r="DS168" s="233"/>
      <c r="DT168" s="233"/>
      <c r="DU168" s="233"/>
      <c r="DV168" s="233"/>
      <c r="DW168" s="233"/>
      <c r="DX168" s="233"/>
      <c r="DY168" s="233"/>
      <c r="DZ168" s="233"/>
      <c r="EA168" s="233"/>
      <c r="EB168" s="233"/>
      <c r="EC168" s="233"/>
      <c r="ED168" s="233"/>
      <c r="EE168" s="233"/>
      <c r="EF168" s="233"/>
      <c r="EG168" s="233"/>
      <c r="EH168" s="233"/>
      <c r="EI168" s="233"/>
      <c r="EJ168" s="233"/>
      <c r="EK168" s="233"/>
      <c r="EL168" s="233"/>
      <c r="EM168" s="233"/>
      <c r="EN168" s="233"/>
      <c r="EO168" s="233"/>
      <c r="EP168" s="233"/>
      <c r="EQ168" s="233"/>
      <c r="ER168" s="233"/>
      <c r="ES168" s="233"/>
      <c r="ET168" s="233"/>
      <c r="EU168" s="233"/>
      <c r="EV168" s="233"/>
      <c r="EW168" s="233"/>
      <c r="EX168" s="233"/>
      <c r="EY168" s="233"/>
      <c r="EZ168" s="233"/>
      <c r="FA168" s="233"/>
      <c r="FB168" s="233"/>
      <c r="FC168" s="233"/>
      <c r="FD168" s="233"/>
      <c r="FE168" s="233"/>
      <c r="FF168" s="233"/>
      <c r="FG168" s="233"/>
      <c r="FH168" s="233"/>
      <c r="FI168" s="233"/>
      <c r="FJ168" s="233"/>
      <c r="FK168" s="233"/>
      <c r="FL168" s="233"/>
      <c r="FM168" s="233"/>
      <c r="FN168" s="233"/>
      <c r="FO168" s="233"/>
      <c r="FP168" s="233"/>
      <c r="FQ168" s="233"/>
      <c r="FR168" s="233"/>
      <c r="FS168" s="233"/>
      <c r="FT168" s="233"/>
      <c r="FU168" s="233"/>
      <c r="FV168" s="233"/>
      <c r="FW168" s="233"/>
      <c r="FX168" s="233"/>
      <c r="FY168" s="233"/>
      <c r="FZ168" s="233"/>
      <c r="GA168" s="233"/>
      <c r="GB168" s="233"/>
      <c r="GC168" s="233"/>
      <c r="GD168" s="233"/>
      <c r="GE168" s="233"/>
      <c r="GF168" s="233"/>
      <c r="GG168" s="233"/>
      <c r="GH168" s="233"/>
      <c r="GI168" s="233"/>
      <c r="GJ168" s="233"/>
      <c r="GK168" s="233"/>
      <c r="GL168" s="233"/>
      <c r="GM168" s="233"/>
      <c r="GN168" s="233"/>
      <c r="GO168" s="233"/>
      <c r="GP168" s="233"/>
      <c r="GQ168" s="233"/>
      <c r="GR168" s="233"/>
      <c r="GS168" s="233"/>
      <c r="GT168" s="233"/>
      <c r="GU168" s="233"/>
      <c r="GV168" s="233"/>
      <c r="GW168" s="233"/>
      <c r="GX168" s="233"/>
      <c r="GY168" s="233"/>
      <c r="GZ168" s="233"/>
      <c r="HA168" s="233"/>
      <c r="HB168" s="233"/>
      <c r="HC168" s="233"/>
      <c r="HD168" s="233"/>
      <c r="HE168" s="233"/>
      <c r="HF168" s="233"/>
      <c r="HG168" s="233"/>
      <c r="HH168" s="233"/>
      <c r="HI168" s="233"/>
      <c r="HJ168" s="233"/>
      <c r="HK168" s="233"/>
      <c r="HL168" s="233"/>
      <c r="HM168" s="233"/>
      <c r="HN168" s="233"/>
      <c r="HO168" s="233"/>
      <c r="HP168" s="233"/>
      <c r="HQ168" s="233"/>
      <c r="HR168" s="233"/>
      <c r="HS168" s="233"/>
      <c r="HT168" s="233"/>
      <c r="HU168" s="233"/>
      <c r="HV168" s="233"/>
      <c r="HW168" s="233"/>
      <c r="HX168" s="233"/>
      <c r="HY168" s="233"/>
      <c r="HZ168" s="233"/>
      <c r="IA168" s="233"/>
      <c r="IB168" s="233"/>
      <c r="IC168" s="233"/>
      <c r="ID168" s="233"/>
      <c r="IE168" s="233"/>
      <c r="IF168" s="233"/>
      <c r="IG168" s="233"/>
      <c r="IH168" s="233"/>
      <c r="II168" s="233"/>
      <c r="IJ168" s="233"/>
      <c r="IK168" s="233"/>
      <c r="IL168" s="233"/>
      <c r="IM168" s="233"/>
      <c r="IN168" s="233"/>
      <c r="IO168" s="233"/>
      <c r="IP168" s="233"/>
      <c r="IQ168" s="233"/>
      <c r="IR168" s="233"/>
      <c r="IS168" s="233"/>
      <c r="IT168" s="233"/>
      <c r="IU168" s="233"/>
      <c r="IV168" s="233"/>
      <c r="IW168" s="233"/>
    </row>
    <row r="169" spans="1:257" s="534" customFormat="1">
      <c r="A169" s="232"/>
      <c r="B169" s="309"/>
      <c r="C169" s="398"/>
      <c r="D169" s="307"/>
      <c r="E169" s="307"/>
      <c r="F169" s="306"/>
      <c r="G169" s="306"/>
      <c r="H169" s="502" t="s">
        <v>885</v>
      </c>
      <c r="I169" s="235" t="s">
        <v>7</v>
      </c>
      <c r="J169" s="407"/>
      <c r="K169" s="532"/>
      <c r="L169" s="537"/>
      <c r="M169" s="233"/>
      <c r="N169" s="233"/>
      <c r="O169" s="233"/>
      <c r="P169" s="233"/>
      <c r="Q169" s="233"/>
      <c r="R169" s="233"/>
      <c r="S169" s="233"/>
      <c r="T169" s="233"/>
      <c r="U169" s="233"/>
      <c r="V169" s="233"/>
      <c r="W169" s="233"/>
      <c r="X169" s="233"/>
      <c r="Y169" s="233"/>
      <c r="Z169" s="233"/>
      <c r="AA169" s="233"/>
      <c r="AB169" s="233"/>
      <c r="AC169" s="233"/>
      <c r="AD169" s="233"/>
      <c r="AE169" s="233"/>
      <c r="AF169" s="233"/>
      <c r="AG169" s="233"/>
      <c r="AH169" s="233"/>
      <c r="AI169" s="233"/>
      <c r="AJ169" s="233"/>
      <c r="AK169" s="233"/>
      <c r="AL169" s="233"/>
      <c r="AM169" s="233"/>
      <c r="AN169" s="233"/>
      <c r="AO169" s="233"/>
      <c r="AP169" s="233"/>
      <c r="AQ169" s="233"/>
      <c r="AR169" s="233"/>
      <c r="AS169" s="233"/>
      <c r="AT169" s="233"/>
      <c r="AU169" s="233"/>
      <c r="AV169" s="233"/>
      <c r="AW169" s="233"/>
      <c r="AX169" s="233"/>
      <c r="AY169" s="233"/>
      <c r="AZ169" s="233"/>
      <c r="BA169" s="233"/>
      <c r="BB169" s="233"/>
      <c r="BC169" s="233"/>
      <c r="BD169" s="233"/>
      <c r="BE169" s="233"/>
      <c r="BF169" s="233"/>
      <c r="BG169" s="233"/>
      <c r="BH169" s="233"/>
      <c r="BI169" s="233"/>
      <c r="BJ169" s="233"/>
      <c r="BK169" s="233"/>
      <c r="BL169" s="233"/>
      <c r="BM169" s="233"/>
      <c r="BN169" s="233"/>
      <c r="BO169" s="233"/>
      <c r="BP169" s="233"/>
      <c r="BQ169" s="233"/>
      <c r="BR169" s="233"/>
      <c r="BS169" s="233"/>
      <c r="BT169" s="233"/>
      <c r="BU169" s="233"/>
      <c r="BV169" s="233"/>
      <c r="BW169" s="233"/>
      <c r="BX169" s="233"/>
      <c r="BY169" s="233"/>
      <c r="BZ169" s="233"/>
      <c r="CA169" s="233"/>
      <c r="CB169" s="233"/>
      <c r="CC169" s="233"/>
      <c r="CD169" s="233"/>
      <c r="CE169" s="233"/>
      <c r="CF169" s="233"/>
      <c r="CG169" s="233"/>
      <c r="CH169" s="233"/>
      <c r="CI169" s="233"/>
      <c r="CJ169" s="233"/>
      <c r="CK169" s="233"/>
      <c r="CL169" s="233"/>
      <c r="CM169" s="233"/>
      <c r="CN169" s="233"/>
      <c r="CO169" s="233"/>
      <c r="CP169" s="233"/>
      <c r="CQ169" s="233"/>
      <c r="CR169" s="233"/>
      <c r="CS169" s="233"/>
      <c r="CT169" s="233"/>
      <c r="CU169" s="233"/>
      <c r="CV169" s="233"/>
      <c r="CW169" s="233"/>
      <c r="CX169" s="233"/>
      <c r="CY169" s="233"/>
      <c r="CZ169" s="233"/>
      <c r="DA169" s="233"/>
      <c r="DB169" s="233"/>
      <c r="DC169" s="233"/>
      <c r="DD169" s="233"/>
      <c r="DE169" s="233"/>
      <c r="DF169" s="233"/>
      <c r="DG169" s="233"/>
      <c r="DH169" s="233"/>
      <c r="DI169" s="233"/>
      <c r="DJ169" s="233"/>
      <c r="DK169" s="233"/>
      <c r="DL169" s="233"/>
      <c r="DM169" s="233"/>
      <c r="DN169" s="233"/>
      <c r="DO169" s="233"/>
      <c r="DP169" s="233"/>
      <c r="DQ169" s="233"/>
      <c r="DR169" s="233"/>
      <c r="DS169" s="233"/>
      <c r="DT169" s="233"/>
      <c r="DU169" s="233"/>
      <c r="DV169" s="233"/>
      <c r="DW169" s="233"/>
      <c r="DX169" s="233"/>
      <c r="DY169" s="233"/>
      <c r="DZ169" s="233"/>
      <c r="EA169" s="233"/>
      <c r="EB169" s="233"/>
      <c r="EC169" s="233"/>
      <c r="ED169" s="233"/>
      <c r="EE169" s="233"/>
      <c r="EF169" s="233"/>
      <c r="EG169" s="233"/>
      <c r="EH169" s="233"/>
      <c r="EI169" s="233"/>
      <c r="EJ169" s="233"/>
      <c r="EK169" s="233"/>
      <c r="EL169" s="233"/>
      <c r="EM169" s="233"/>
      <c r="EN169" s="233"/>
      <c r="EO169" s="233"/>
      <c r="EP169" s="233"/>
      <c r="EQ169" s="233"/>
      <c r="ER169" s="233"/>
      <c r="ES169" s="233"/>
      <c r="ET169" s="233"/>
      <c r="EU169" s="233"/>
      <c r="EV169" s="233"/>
      <c r="EW169" s="233"/>
      <c r="EX169" s="233"/>
      <c r="EY169" s="233"/>
      <c r="EZ169" s="233"/>
      <c r="FA169" s="233"/>
      <c r="FB169" s="233"/>
      <c r="FC169" s="233"/>
      <c r="FD169" s="233"/>
      <c r="FE169" s="233"/>
      <c r="FF169" s="233"/>
      <c r="FG169" s="233"/>
      <c r="FH169" s="233"/>
      <c r="FI169" s="233"/>
      <c r="FJ169" s="233"/>
      <c r="FK169" s="233"/>
      <c r="FL169" s="233"/>
      <c r="FM169" s="233"/>
      <c r="FN169" s="233"/>
      <c r="FO169" s="233"/>
      <c r="FP169" s="233"/>
      <c r="FQ169" s="233"/>
      <c r="FR169" s="233"/>
      <c r="FS169" s="233"/>
      <c r="FT169" s="233"/>
      <c r="FU169" s="233"/>
      <c r="FV169" s="233"/>
      <c r="FW169" s="233"/>
      <c r="FX169" s="233"/>
      <c r="FY169" s="233"/>
      <c r="FZ169" s="233"/>
      <c r="GA169" s="233"/>
      <c r="GB169" s="233"/>
      <c r="GC169" s="233"/>
      <c r="GD169" s="233"/>
      <c r="GE169" s="233"/>
      <c r="GF169" s="233"/>
      <c r="GG169" s="233"/>
      <c r="GH169" s="233"/>
      <c r="GI169" s="233"/>
      <c r="GJ169" s="233"/>
      <c r="GK169" s="233"/>
      <c r="GL169" s="233"/>
      <c r="GM169" s="233"/>
      <c r="GN169" s="233"/>
      <c r="GO169" s="233"/>
      <c r="GP169" s="233"/>
      <c r="GQ169" s="233"/>
      <c r="GR169" s="233"/>
      <c r="GS169" s="233"/>
      <c r="GT169" s="233"/>
      <c r="GU169" s="233"/>
      <c r="GV169" s="233"/>
      <c r="GW169" s="233"/>
      <c r="GX169" s="233"/>
      <c r="GY169" s="233"/>
      <c r="GZ169" s="233"/>
      <c r="HA169" s="233"/>
      <c r="HB169" s="233"/>
      <c r="HC169" s="233"/>
      <c r="HD169" s="233"/>
      <c r="HE169" s="233"/>
      <c r="HF169" s="233"/>
      <c r="HG169" s="233"/>
      <c r="HH169" s="233"/>
      <c r="HI169" s="233"/>
      <c r="HJ169" s="233"/>
      <c r="HK169" s="233"/>
      <c r="HL169" s="233"/>
      <c r="HM169" s="233"/>
      <c r="HN169" s="233"/>
      <c r="HO169" s="233"/>
      <c r="HP169" s="233"/>
      <c r="HQ169" s="233"/>
      <c r="HR169" s="233"/>
      <c r="HS169" s="233"/>
      <c r="HT169" s="233"/>
      <c r="HU169" s="233"/>
      <c r="HV169" s="233"/>
      <c r="HW169" s="233"/>
      <c r="HX169" s="233"/>
      <c r="HY169" s="233"/>
      <c r="HZ169" s="233"/>
      <c r="IA169" s="233"/>
      <c r="IB169" s="233"/>
      <c r="IC169" s="233"/>
      <c r="ID169" s="233"/>
      <c r="IE169" s="233"/>
      <c r="IF169" s="233"/>
      <c r="IG169" s="233"/>
      <c r="IH169" s="233"/>
      <c r="II169" s="233"/>
      <c r="IJ169" s="233"/>
      <c r="IK169" s="233"/>
      <c r="IL169" s="233"/>
      <c r="IM169" s="233"/>
      <c r="IN169" s="233"/>
      <c r="IO169" s="233"/>
      <c r="IP169" s="233"/>
      <c r="IQ169" s="233"/>
      <c r="IR169" s="233"/>
      <c r="IS169" s="233"/>
      <c r="IT169" s="233"/>
      <c r="IU169" s="233"/>
      <c r="IV169" s="233"/>
      <c r="IW169" s="233"/>
    </row>
    <row r="170" spans="1:257" s="534" customFormat="1">
      <c r="A170" s="232"/>
      <c r="B170" s="309"/>
      <c r="C170" s="398"/>
      <c r="D170" s="307"/>
      <c r="E170" s="307"/>
      <c r="F170" s="306"/>
      <c r="G170" s="306"/>
      <c r="H170" s="502" t="s">
        <v>885</v>
      </c>
      <c r="I170" s="235" t="s">
        <v>7</v>
      </c>
      <c r="J170" s="407"/>
      <c r="K170" s="532"/>
      <c r="L170" s="537"/>
      <c r="M170" s="233"/>
      <c r="N170" s="233"/>
      <c r="O170" s="233"/>
      <c r="P170" s="233"/>
      <c r="Q170" s="233"/>
      <c r="R170" s="233"/>
      <c r="S170" s="233"/>
      <c r="T170" s="233"/>
      <c r="U170" s="233"/>
      <c r="V170" s="233"/>
      <c r="W170" s="233"/>
      <c r="X170" s="233"/>
      <c r="Y170" s="233"/>
      <c r="Z170" s="233"/>
      <c r="AA170" s="233"/>
      <c r="AB170" s="233"/>
      <c r="AC170" s="233"/>
      <c r="AD170" s="233"/>
      <c r="AE170" s="233"/>
      <c r="AF170" s="233"/>
      <c r="AG170" s="233"/>
      <c r="AH170" s="233"/>
      <c r="AI170" s="233"/>
      <c r="AJ170" s="233"/>
      <c r="AK170" s="233"/>
      <c r="AL170" s="233"/>
      <c r="AM170" s="233"/>
      <c r="AN170" s="233"/>
      <c r="AO170" s="233"/>
      <c r="AP170" s="233"/>
      <c r="AQ170" s="233"/>
      <c r="AR170" s="233"/>
      <c r="AS170" s="233"/>
      <c r="AT170" s="233"/>
      <c r="AU170" s="233"/>
      <c r="AV170" s="233"/>
      <c r="AW170" s="233"/>
      <c r="AX170" s="233"/>
      <c r="AY170" s="233"/>
      <c r="AZ170" s="233"/>
      <c r="BA170" s="233"/>
      <c r="BB170" s="233"/>
      <c r="BC170" s="233"/>
      <c r="BD170" s="233"/>
      <c r="BE170" s="233"/>
      <c r="BF170" s="233"/>
      <c r="BG170" s="233"/>
      <c r="BH170" s="233"/>
      <c r="BI170" s="233"/>
      <c r="BJ170" s="233"/>
      <c r="BK170" s="233"/>
      <c r="BL170" s="233"/>
      <c r="BM170" s="233"/>
      <c r="BN170" s="233"/>
      <c r="BO170" s="233"/>
      <c r="BP170" s="233"/>
      <c r="BQ170" s="233"/>
      <c r="BR170" s="233"/>
      <c r="BS170" s="233"/>
      <c r="BT170" s="233"/>
      <c r="BU170" s="233"/>
      <c r="BV170" s="233"/>
      <c r="BW170" s="233"/>
      <c r="BX170" s="233"/>
      <c r="BY170" s="233"/>
      <c r="BZ170" s="233"/>
      <c r="CA170" s="233"/>
      <c r="CB170" s="233"/>
      <c r="CC170" s="233"/>
      <c r="CD170" s="233"/>
      <c r="CE170" s="233"/>
      <c r="CF170" s="233"/>
      <c r="CG170" s="233"/>
      <c r="CH170" s="233"/>
      <c r="CI170" s="233"/>
      <c r="CJ170" s="233"/>
      <c r="CK170" s="233"/>
      <c r="CL170" s="233"/>
      <c r="CM170" s="233"/>
      <c r="CN170" s="233"/>
      <c r="CO170" s="233"/>
      <c r="CP170" s="233"/>
      <c r="CQ170" s="233"/>
      <c r="CR170" s="233"/>
      <c r="CS170" s="233"/>
      <c r="CT170" s="233"/>
      <c r="CU170" s="233"/>
      <c r="CV170" s="233"/>
      <c r="CW170" s="233"/>
      <c r="CX170" s="233"/>
      <c r="CY170" s="233"/>
      <c r="CZ170" s="233"/>
      <c r="DA170" s="233"/>
      <c r="DB170" s="233"/>
      <c r="DC170" s="233"/>
      <c r="DD170" s="233"/>
      <c r="DE170" s="233"/>
      <c r="DF170" s="233"/>
      <c r="DG170" s="233"/>
      <c r="DH170" s="233"/>
      <c r="DI170" s="233"/>
      <c r="DJ170" s="233"/>
      <c r="DK170" s="233"/>
      <c r="DL170" s="233"/>
      <c r="DM170" s="233"/>
      <c r="DN170" s="233"/>
      <c r="DO170" s="233"/>
      <c r="DP170" s="233"/>
      <c r="DQ170" s="233"/>
      <c r="DR170" s="233"/>
      <c r="DS170" s="233"/>
      <c r="DT170" s="233"/>
      <c r="DU170" s="233"/>
      <c r="DV170" s="233"/>
      <c r="DW170" s="233"/>
      <c r="DX170" s="233"/>
      <c r="DY170" s="233"/>
      <c r="DZ170" s="233"/>
      <c r="EA170" s="233"/>
      <c r="EB170" s="233"/>
      <c r="EC170" s="233"/>
      <c r="ED170" s="233"/>
      <c r="EE170" s="233"/>
      <c r="EF170" s="233"/>
      <c r="EG170" s="233"/>
      <c r="EH170" s="233"/>
      <c r="EI170" s="233"/>
      <c r="EJ170" s="233"/>
      <c r="EK170" s="233"/>
      <c r="EL170" s="233"/>
      <c r="EM170" s="233"/>
      <c r="EN170" s="233"/>
      <c r="EO170" s="233"/>
      <c r="EP170" s="233"/>
      <c r="EQ170" s="233"/>
      <c r="ER170" s="233"/>
      <c r="ES170" s="233"/>
      <c r="ET170" s="233"/>
      <c r="EU170" s="233"/>
      <c r="EV170" s="233"/>
      <c r="EW170" s="233"/>
      <c r="EX170" s="233"/>
      <c r="EY170" s="233"/>
      <c r="EZ170" s="233"/>
      <c r="FA170" s="233"/>
      <c r="FB170" s="233"/>
      <c r="FC170" s="233"/>
      <c r="FD170" s="233"/>
      <c r="FE170" s="233"/>
      <c r="FF170" s="233"/>
      <c r="FG170" s="233"/>
      <c r="FH170" s="233"/>
      <c r="FI170" s="233"/>
      <c r="FJ170" s="233"/>
      <c r="FK170" s="233"/>
      <c r="FL170" s="233"/>
      <c r="FM170" s="233"/>
      <c r="FN170" s="233"/>
      <c r="FO170" s="233"/>
      <c r="FP170" s="233"/>
      <c r="FQ170" s="233"/>
      <c r="FR170" s="233"/>
      <c r="FS170" s="233"/>
      <c r="FT170" s="233"/>
      <c r="FU170" s="233"/>
      <c r="FV170" s="233"/>
      <c r="FW170" s="233"/>
      <c r="FX170" s="233"/>
      <c r="FY170" s="233"/>
      <c r="FZ170" s="233"/>
      <c r="GA170" s="233"/>
      <c r="GB170" s="233"/>
      <c r="GC170" s="233"/>
      <c r="GD170" s="233"/>
      <c r="GE170" s="233"/>
      <c r="GF170" s="233"/>
      <c r="GG170" s="233"/>
      <c r="GH170" s="233"/>
      <c r="GI170" s="233"/>
      <c r="GJ170" s="233"/>
      <c r="GK170" s="233"/>
      <c r="GL170" s="233"/>
      <c r="GM170" s="233"/>
      <c r="GN170" s="233"/>
      <c r="GO170" s="233"/>
      <c r="GP170" s="233"/>
      <c r="GQ170" s="233"/>
      <c r="GR170" s="233"/>
      <c r="GS170" s="233"/>
      <c r="GT170" s="233"/>
      <c r="GU170" s="233"/>
      <c r="GV170" s="233"/>
      <c r="GW170" s="233"/>
      <c r="GX170" s="233"/>
      <c r="GY170" s="233"/>
      <c r="GZ170" s="233"/>
      <c r="HA170" s="233"/>
      <c r="HB170" s="233"/>
      <c r="HC170" s="233"/>
      <c r="HD170" s="233"/>
      <c r="HE170" s="233"/>
      <c r="HF170" s="233"/>
      <c r="HG170" s="233"/>
      <c r="HH170" s="233"/>
      <c r="HI170" s="233"/>
      <c r="HJ170" s="233"/>
      <c r="HK170" s="233"/>
      <c r="HL170" s="233"/>
      <c r="HM170" s="233"/>
      <c r="HN170" s="233"/>
      <c r="HO170" s="233"/>
      <c r="HP170" s="233"/>
      <c r="HQ170" s="233"/>
      <c r="HR170" s="233"/>
      <c r="HS170" s="233"/>
      <c r="HT170" s="233"/>
      <c r="HU170" s="233"/>
      <c r="HV170" s="233"/>
      <c r="HW170" s="233"/>
      <c r="HX170" s="233"/>
      <c r="HY170" s="233"/>
      <c r="HZ170" s="233"/>
      <c r="IA170" s="233"/>
      <c r="IB170" s="233"/>
      <c r="IC170" s="233"/>
      <c r="ID170" s="233"/>
      <c r="IE170" s="233"/>
      <c r="IF170" s="233"/>
      <c r="IG170" s="233"/>
      <c r="IH170" s="233"/>
      <c r="II170" s="233"/>
      <c r="IJ170" s="233"/>
      <c r="IK170" s="233"/>
      <c r="IL170" s="233"/>
      <c r="IM170" s="233"/>
      <c r="IN170" s="233"/>
      <c r="IO170" s="233"/>
      <c r="IP170" s="233"/>
      <c r="IQ170" s="233"/>
      <c r="IR170" s="233"/>
      <c r="IS170" s="233"/>
      <c r="IT170" s="233"/>
      <c r="IU170" s="233"/>
      <c r="IV170" s="233"/>
      <c r="IW170" s="233"/>
    </row>
    <row r="171" spans="1:257" s="534" customFormat="1">
      <c r="A171" s="232"/>
      <c r="B171" s="309"/>
      <c r="C171" s="398"/>
      <c r="D171" s="307"/>
      <c r="E171" s="307"/>
      <c r="F171" s="306"/>
      <c r="G171" s="306"/>
      <c r="H171" s="502" t="s">
        <v>885</v>
      </c>
      <c r="I171" s="334" t="s">
        <v>302</v>
      </c>
      <c r="J171" s="233"/>
      <c r="K171" s="233"/>
      <c r="L171" s="233"/>
      <c r="M171" s="233"/>
      <c r="N171" s="233"/>
      <c r="O171" s="233"/>
      <c r="P171" s="233"/>
      <c r="Q171" s="233"/>
      <c r="R171" s="233"/>
      <c r="S171" s="233"/>
      <c r="T171" s="233"/>
      <c r="U171" s="233"/>
      <c r="V171" s="233"/>
      <c r="W171" s="233"/>
      <c r="X171" s="233"/>
      <c r="Y171" s="233"/>
      <c r="Z171" s="233"/>
      <c r="AA171" s="233"/>
      <c r="AB171" s="233"/>
      <c r="AC171" s="233"/>
      <c r="AD171" s="233"/>
      <c r="AE171" s="233"/>
      <c r="AF171" s="233"/>
      <c r="AG171" s="233"/>
      <c r="AH171" s="233"/>
      <c r="AI171" s="233"/>
      <c r="AJ171" s="233"/>
      <c r="AK171" s="233"/>
      <c r="AL171" s="233"/>
      <c r="AM171" s="233"/>
      <c r="AN171" s="233"/>
      <c r="AO171" s="233"/>
      <c r="AP171" s="233"/>
      <c r="AQ171" s="233"/>
      <c r="AR171" s="233"/>
      <c r="AS171" s="233"/>
      <c r="AT171" s="233"/>
      <c r="AU171" s="233"/>
      <c r="AV171" s="233"/>
      <c r="AW171" s="233"/>
      <c r="AX171" s="233"/>
      <c r="AY171" s="233"/>
      <c r="AZ171" s="233"/>
      <c r="BA171" s="233"/>
      <c r="BB171" s="233"/>
      <c r="BC171" s="233"/>
      <c r="BD171" s="233"/>
      <c r="BE171" s="233"/>
      <c r="BF171" s="233"/>
      <c r="BG171" s="233"/>
      <c r="BH171" s="233"/>
      <c r="BI171" s="233"/>
      <c r="BJ171" s="233"/>
      <c r="BK171" s="233"/>
      <c r="BL171" s="233"/>
      <c r="BM171" s="233"/>
      <c r="BN171" s="233"/>
      <c r="BO171" s="233"/>
      <c r="BP171" s="233"/>
      <c r="BQ171" s="233"/>
      <c r="BR171" s="233"/>
      <c r="BS171" s="233"/>
      <c r="BT171" s="233"/>
      <c r="BU171" s="233"/>
      <c r="BV171" s="233"/>
      <c r="BW171" s="233"/>
      <c r="BX171" s="233"/>
      <c r="BY171" s="233"/>
      <c r="BZ171" s="233"/>
      <c r="CA171" s="233"/>
      <c r="CB171" s="233"/>
      <c r="CC171" s="233"/>
      <c r="CD171" s="233"/>
      <c r="CE171" s="233"/>
      <c r="CF171" s="233"/>
      <c r="CG171" s="233"/>
      <c r="CH171" s="233"/>
      <c r="CI171" s="233"/>
      <c r="CJ171" s="233"/>
      <c r="CK171" s="233"/>
      <c r="CL171" s="233"/>
      <c r="CM171" s="233"/>
      <c r="CN171" s="233"/>
      <c r="CO171" s="233"/>
      <c r="CP171" s="233"/>
      <c r="CQ171" s="233"/>
      <c r="CR171" s="233"/>
      <c r="CS171" s="233"/>
      <c r="CT171" s="233"/>
      <c r="CU171" s="233"/>
      <c r="CV171" s="233"/>
      <c r="CW171" s="233"/>
      <c r="CX171" s="233"/>
      <c r="CY171" s="233"/>
      <c r="CZ171" s="233"/>
      <c r="DA171" s="233"/>
      <c r="DB171" s="233"/>
      <c r="DC171" s="233"/>
      <c r="DD171" s="233"/>
      <c r="DE171" s="233"/>
      <c r="DF171" s="233"/>
      <c r="DG171" s="233"/>
      <c r="DH171" s="233"/>
      <c r="DI171" s="233"/>
      <c r="DJ171" s="233"/>
      <c r="DK171" s="233"/>
      <c r="DL171" s="233"/>
      <c r="DM171" s="233"/>
      <c r="DN171" s="233"/>
      <c r="DO171" s="233"/>
      <c r="DP171" s="233"/>
      <c r="DQ171" s="233"/>
      <c r="DR171" s="233"/>
      <c r="DS171" s="233"/>
      <c r="DT171" s="233"/>
      <c r="DU171" s="233"/>
      <c r="DV171" s="233"/>
      <c r="DW171" s="233"/>
      <c r="DX171" s="233"/>
      <c r="DY171" s="233"/>
      <c r="DZ171" s="233"/>
      <c r="EA171" s="233"/>
      <c r="EB171" s="233"/>
      <c r="EC171" s="233"/>
      <c r="ED171" s="233"/>
      <c r="EE171" s="233"/>
      <c r="EF171" s="233"/>
      <c r="EG171" s="233"/>
      <c r="EH171" s="233"/>
      <c r="EI171" s="233"/>
      <c r="EJ171" s="233"/>
      <c r="EK171" s="233"/>
      <c r="EL171" s="233"/>
      <c r="EM171" s="233"/>
      <c r="EN171" s="233"/>
      <c r="EO171" s="233"/>
      <c r="EP171" s="233"/>
      <c r="EQ171" s="233"/>
      <c r="ER171" s="233"/>
      <c r="ES171" s="233"/>
      <c r="ET171" s="233"/>
      <c r="EU171" s="233"/>
      <c r="EV171" s="233"/>
      <c r="EW171" s="233"/>
      <c r="EX171" s="233"/>
      <c r="EY171" s="233"/>
      <c r="EZ171" s="233"/>
      <c r="FA171" s="233"/>
      <c r="FB171" s="233"/>
      <c r="FC171" s="233"/>
      <c r="FD171" s="233"/>
      <c r="FE171" s="233"/>
      <c r="FF171" s="233"/>
      <c r="FG171" s="233"/>
      <c r="FH171" s="233"/>
      <c r="FI171" s="233"/>
      <c r="FJ171" s="233"/>
      <c r="FK171" s="233"/>
      <c r="FL171" s="233"/>
      <c r="FM171" s="233"/>
      <c r="FN171" s="233"/>
      <c r="FO171" s="233"/>
      <c r="FP171" s="233"/>
      <c r="FQ171" s="233"/>
      <c r="FR171" s="233"/>
      <c r="FS171" s="233"/>
      <c r="FT171" s="233"/>
      <c r="FU171" s="233"/>
      <c r="FV171" s="233"/>
      <c r="FW171" s="233"/>
      <c r="FX171" s="233"/>
      <c r="FY171" s="233"/>
      <c r="FZ171" s="233"/>
      <c r="GA171" s="233"/>
      <c r="GB171" s="233"/>
      <c r="GC171" s="233"/>
      <c r="GD171" s="233"/>
      <c r="GE171" s="233"/>
      <c r="GF171" s="233"/>
      <c r="GG171" s="233"/>
      <c r="GH171" s="233"/>
      <c r="GI171" s="233"/>
      <c r="GJ171" s="233"/>
      <c r="GK171" s="233"/>
      <c r="GL171" s="233"/>
      <c r="GM171" s="233"/>
      <c r="GN171" s="233"/>
      <c r="GO171" s="233"/>
      <c r="GP171" s="233"/>
      <c r="GQ171" s="233"/>
      <c r="GR171" s="233"/>
      <c r="GS171" s="233"/>
      <c r="GT171" s="233"/>
      <c r="GU171" s="233"/>
      <c r="GV171" s="233"/>
      <c r="GW171" s="233"/>
      <c r="GX171" s="233"/>
      <c r="GY171" s="233"/>
      <c r="GZ171" s="233"/>
      <c r="HA171" s="233"/>
      <c r="HB171" s="233"/>
      <c r="HC171" s="233"/>
      <c r="HD171" s="233"/>
      <c r="HE171" s="233"/>
      <c r="HF171" s="233"/>
      <c r="HG171" s="233"/>
      <c r="HH171" s="233"/>
      <c r="HI171" s="233"/>
      <c r="HJ171" s="233"/>
      <c r="HK171" s="233"/>
      <c r="HL171" s="233"/>
      <c r="HM171" s="233"/>
      <c r="HN171" s="233"/>
      <c r="HO171" s="233"/>
      <c r="HP171" s="233"/>
      <c r="HQ171" s="233"/>
      <c r="HR171" s="233"/>
      <c r="HS171" s="233"/>
      <c r="HT171" s="233"/>
      <c r="HU171" s="233"/>
      <c r="HV171" s="233"/>
      <c r="HW171" s="233"/>
      <c r="HX171" s="233"/>
      <c r="HY171" s="233"/>
      <c r="HZ171" s="233"/>
      <c r="IA171" s="233"/>
      <c r="IB171" s="233"/>
      <c r="IC171" s="233"/>
      <c r="ID171" s="233"/>
      <c r="IE171" s="233"/>
      <c r="IF171" s="233"/>
      <c r="IG171" s="233"/>
      <c r="IH171" s="233"/>
      <c r="II171" s="233"/>
      <c r="IJ171" s="233"/>
      <c r="IK171" s="233"/>
      <c r="IL171" s="233"/>
      <c r="IM171" s="233"/>
      <c r="IN171" s="233"/>
      <c r="IO171" s="233"/>
      <c r="IP171" s="233"/>
      <c r="IQ171" s="233"/>
      <c r="IR171" s="233"/>
      <c r="IS171" s="233"/>
      <c r="IT171" s="233"/>
      <c r="IU171" s="233"/>
      <c r="IV171" s="233"/>
      <c r="IW171" s="233"/>
    </row>
    <row r="172" spans="1:257" s="534" customFormat="1">
      <c r="A172" s="232"/>
      <c r="B172" s="309"/>
      <c r="C172" s="398"/>
      <c r="D172" s="307"/>
      <c r="E172" s="307"/>
      <c r="F172" s="306"/>
      <c r="G172" s="306"/>
      <c r="H172" s="502" t="s">
        <v>885</v>
      </c>
      <c r="I172" s="334" t="s">
        <v>302</v>
      </c>
      <c r="J172" s="233"/>
      <c r="K172" s="233"/>
      <c r="L172" s="233"/>
      <c r="M172" s="233"/>
      <c r="N172" s="233"/>
      <c r="O172" s="233"/>
      <c r="P172" s="233"/>
      <c r="Q172" s="233"/>
      <c r="R172" s="233"/>
      <c r="S172" s="233"/>
      <c r="T172" s="233"/>
      <c r="U172" s="233"/>
      <c r="V172" s="233"/>
      <c r="W172" s="233"/>
      <c r="X172" s="233"/>
      <c r="Y172" s="233"/>
      <c r="Z172" s="233"/>
      <c r="AA172" s="233"/>
      <c r="AB172" s="233"/>
      <c r="AC172" s="233"/>
      <c r="AD172" s="233"/>
      <c r="AE172" s="233"/>
      <c r="AF172" s="233"/>
      <c r="AG172" s="233"/>
      <c r="AH172" s="233"/>
      <c r="AI172" s="233"/>
      <c r="AJ172" s="233"/>
      <c r="AK172" s="233"/>
      <c r="AL172" s="233"/>
      <c r="AM172" s="233"/>
      <c r="AN172" s="233"/>
      <c r="AO172" s="233"/>
      <c r="AP172" s="233"/>
      <c r="AQ172" s="233"/>
      <c r="AR172" s="233"/>
      <c r="AS172" s="233"/>
      <c r="AT172" s="233"/>
      <c r="AU172" s="233"/>
      <c r="AV172" s="233"/>
      <c r="AW172" s="233"/>
      <c r="AX172" s="233"/>
      <c r="AY172" s="233"/>
      <c r="AZ172" s="233"/>
      <c r="BA172" s="233"/>
      <c r="BB172" s="233"/>
      <c r="BC172" s="233"/>
      <c r="BD172" s="233"/>
      <c r="BE172" s="233"/>
      <c r="BF172" s="233"/>
      <c r="BG172" s="233"/>
      <c r="BH172" s="233"/>
      <c r="BI172" s="233"/>
      <c r="BJ172" s="233"/>
      <c r="BK172" s="233"/>
      <c r="BL172" s="233"/>
      <c r="BM172" s="233"/>
      <c r="BN172" s="233"/>
      <c r="BO172" s="233"/>
      <c r="BP172" s="233"/>
      <c r="BQ172" s="233"/>
      <c r="BR172" s="233"/>
      <c r="BS172" s="233"/>
      <c r="BT172" s="233"/>
      <c r="BU172" s="233"/>
      <c r="BV172" s="233"/>
      <c r="BW172" s="233"/>
      <c r="BX172" s="233"/>
      <c r="BY172" s="233"/>
      <c r="BZ172" s="233"/>
      <c r="CA172" s="233"/>
      <c r="CB172" s="233"/>
      <c r="CC172" s="233"/>
      <c r="CD172" s="233"/>
      <c r="CE172" s="233"/>
      <c r="CF172" s="233"/>
      <c r="CG172" s="233"/>
      <c r="CH172" s="233"/>
      <c r="CI172" s="233"/>
      <c r="CJ172" s="233"/>
      <c r="CK172" s="233"/>
      <c r="CL172" s="233"/>
      <c r="CM172" s="233"/>
      <c r="CN172" s="233"/>
      <c r="CO172" s="233"/>
      <c r="CP172" s="233"/>
      <c r="CQ172" s="233"/>
      <c r="CR172" s="233"/>
      <c r="CS172" s="233"/>
      <c r="CT172" s="233"/>
      <c r="CU172" s="233"/>
      <c r="CV172" s="233"/>
      <c r="CW172" s="233"/>
      <c r="CX172" s="233"/>
      <c r="CY172" s="233"/>
      <c r="CZ172" s="233"/>
      <c r="DA172" s="233"/>
      <c r="DB172" s="233"/>
      <c r="DC172" s="233"/>
      <c r="DD172" s="233"/>
      <c r="DE172" s="233"/>
      <c r="DF172" s="233"/>
      <c r="DG172" s="233"/>
      <c r="DH172" s="233"/>
      <c r="DI172" s="233"/>
      <c r="DJ172" s="233"/>
      <c r="DK172" s="233"/>
      <c r="DL172" s="233"/>
      <c r="DM172" s="233"/>
      <c r="DN172" s="233"/>
      <c r="DO172" s="233"/>
      <c r="DP172" s="233"/>
      <c r="DQ172" s="233"/>
      <c r="DR172" s="233"/>
      <c r="DS172" s="233"/>
      <c r="DT172" s="233"/>
      <c r="DU172" s="233"/>
      <c r="DV172" s="233"/>
      <c r="DW172" s="233"/>
      <c r="DX172" s="233"/>
      <c r="DY172" s="233"/>
      <c r="DZ172" s="233"/>
      <c r="EA172" s="233"/>
      <c r="EB172" s="233"/>
      <c r="EC172" s="233"/>
      <c r="ED172" s="233"/>
      <c r="EE172" s="233"/>
      <c r="EF172" s="233"/>
      <c r="EG172" s="233"/>
      <c r="EH172" s="233"/>
      <c r="EI172" s="233"/>
      <c r="EJ172" s="233"/>
      <c r="EK172" s="233"/>
      <c r="EL172" s="233"/>
      <c r="EM172" s="233"/>
      <c r="EN172" s="233"/>
      <c r="EO172" s="233"/>
      <c r="EP172" s="233"/>
      <c r="EQ172" s="233"/>
      <c r="ER172" s="233"/>
      <c r="ES172" s="233"/>
      <c r="ET172" s="233"/>
      <c r="EU172" s="233"/>
      <c r="EV172" s="233"/>
      <c r="EW172" s="233"/>
      <c r="EX172" s="233"/>
      <c r="EY172" s="233"/>
      <c r="EZ172" s="233"/>
      <c r="FA172" s="233"/>
      <c r="FB172" s="233"/>
      <c r="FC172" s="233"/>
      <c r="FD172" s="233"/>
      <c r="FE172" s="233"/>
      <c r="FF172" s="233"/>
      <c r="FG172" s="233"/>
      <c r="FH172" s="233"/>
      <c r="FI172" s="233"/>
      <c r="FJ172" s="233"/>
      <c r="FK172" s="233"/>
      <c r="FL172" s="233"/>
      <c r="FM172" s="233"/>
      <c r="FN172" s="233"/>
      <c r="FO172" s="233"/>
      <c r="FP172" s="233"/>
      <c r="FQ172" s="233"/>
      <c r="FR172" s="233"/>
      <c r="FS172" s="233"/>
      <c r="FT172" s="233"/>
      <c r="FU172" s="233"/>
      <c r="FV172" s="233"/>
      <c r="FW172" s="233"/>
      <c r="FX172" s="233"/>
      <c r="FY172" s="233"/>
      <c r="FZ172" s="233"/>
      <c r="GA172" s="233"/>
      <c r="GB172" s="233"/>
      <c r="GC172" s="233"/>
      <c r="GD172" s="233"/>
      <c r="GE172" s="233"/>
      <c r="GF172" s="233"/>
      <c r="GG172" s="233"/>
      <c r="GH172" s="233"/>
      <c r="GI172" s="233"/>
      <c r="GJ172" s="233"/>
      <c r="GK172" s="233"/>
      <c r="GL172" s="233"/>
      <c r="GM172" s="233"/>
      <c r="GN172" s="233"/>
      <c r="GO172" s="233"/>
      <c r="GP172" s="233"/>
      <c r="GQ172" s="233"/>
      <c r="GR172" s="233"/>
      <c r="GS172" s="233"/>
      <c r="GT172" s="233"/>
      <c r="GU172" s="233"/>
      <c r="GV172" s="233"/>
      <c r="GW172" s="233"/>
      <c r="GX172" s="233"/>
      <c r="GY172" s="233"/>
      <c r="GZ172" s="233"/>
      <c r="HA172" s="233"/>
      <c r="HB172" s="233"/>
      <c r="HC172" s="233"/>
      <c r="HD172" s="233"/>
      <c r="HE172" s="233"/>
      <c r="HF172" s="233"/>
      <c r="HG172" s="233"/>
      <c r="HH172" s="233"/>
      <c r="HI172" s="233"/>
      <c r="HJ172" s="233"/>
      <c r="HK172" s="233"/>
      <c r="HL172" s="233"/>
      <c r="HM172" s="233"/>
      <c r="HN172" s="233"/>
      <c r="HO172" s="233"/>
      <c r="HP172" s="233"/>
      <c r="HQ172" s="233"/>
      <c r="HR172" s="233"/>
      <c r="HS172" s="233"/>
      <c r="HT172" s="233"/>
      <c r="HU172" s="233"/>
      <c r="HV172" s="233"/>
      <c r="HW172" s="233"/>
      <c r="HX172" s="233"/>
      <c r="HY172" s="233"/>
      <c r="HZ172" s="233"/>
      <c r="IA172" s="233"/>
      <c r="IB172" s="233"/>
      <c r="IC172" s="233"/>
      <c r="ID172" s="233"/>
      <c r="IE172" s="233"/>
      <c r="IF172" s="233"/>
      <c r="IG172" s="233"/>
      <c r="IH172" s="233"/>
      <c r="II172" s="233"/>
      <c r="IJ172" s="233"/>
      <c r="IK172" s="233"/>
      <c r="IL172" s="233"/>
      <c r="IM172" s="233"/>
      <c r="IN172" s="233"/>
      <c r="IO172" s="233"/>
      <c r="IP172" s="233"/>
      <c r="IQ172" s="233"/>
      <c r="IR172" s="233"/>
      <c r="IS172" s="233"/>
      <c r="IT172" s="233"/>
      <c r="IU172" s="233"/>
      <c r="IV172" s="233"/>
      <c r="IW172" s="233"/>
    </row>
    <row r="173" spans="1:257" s="534" customFormat="1">
      <c r="A173" s="232"/>
      <c r="B173" s="309"/>
      <c r="C173" s="398"/>
      <c r="D173" s="307"/>
      <c r="E173" s="307"/>
      <c r="F173" s="306"/>
      <c r="G173" s="306"/>
      <c r="H173" s="502" t="s">
        <v>885</v>
      </c>
      <c r="I173" s="334" t="s">
        <v>302</v>
      </c>
      <c r="J173" s="233"/>
      <c r="K173" s="233"/>
      <c r="L173" s="233"/>
      <c r="M173" s="233"/>
      <c r="N173" s="233"/>
      <c r="O173" s="233"/>
      <c r="P173" s="233"/>
      <c r="Q173" s="233"/>
      <c r="R173" s="233"/>
      <c r="S173" s="233"/>
      <c r="T173" s="233"/>
      <c r="U173" s="233"/>
      <c r="V173" s="233"/>
      <c r="W173" s="233"/>
      <c r="X173" s="233"/>
      <c r="Y173" s="233"/>
      <c r="Z173" s="233"/>
      <c r="AA173" s="233"/>
      <c r="AB173" s="233"/>
      <c r="AC173" s="233"/>
      <c r="AD173" s="233"/>
      <c r="AE173" s="233"/>
      <c r="AF173" s="233"/>
      <c r="AG173" s="233"/>
      <c r="AH173" s="233"/>
      <c r="AI173" s="233"/>
      <c r="AJ173" s="233"/>
      <c r="AK173" s="233"/>
      <c r="AL173" s="233"/>
      <c r="AM173" s="233"/>
      <c r="AN173" s="233"/>
      <c r="AO173" s="233"/>
      <c r="AP173" s="233"/>
      <c r="AQ173" s="233"/>
      <c r="AR173" s="233"/>
      <c r="AS173" s="233"/>
      <c r="AT173" s="233"/>
      <c r="AU173" s="233"/>
      <c r="AV173" s="233"/>
      <c r="AW173" s="233"/>
      <c r="AX173" s="233"/>
      <c r="AY173" s="233"/>
      <c r="AZ173" s="233"/>
      <c r="BA173" s="233"/>
      <c r="BB173" s="233"/>
      <c r="BC173" s="233"/>
      <c r="BD173" s="233"/>
      <c r="BE173" s="233"/>
      <c r="BF173" s="233"/>
      <c r="BG173" s="233"/>
      <c r="BH173" s="233"/>
      <c r="BI173" s="233"/>
      <c r="BJ173" s="233"/>
      <c r="BK173" s="233"/>
      <c r="BL173" s="233"/>
      <c r="BM173" s="233"/>
      <c r="BN173" s="233"/>
      <c r="BO173" s="233"/>
      <c r="BP173" s="233"/>
      <c r="BQ173" s="233"/>
      <c r="BR173" s="233"/>
      <c r="BS173" s="233"/>
      <c r="BT173" s="233"/>
      <c r="BU173" s="233"/>
      <c r="BV173" s="233"/>
      <c r="BW173" s="233"/>
      <c r="BX173" s="233"/>
      <c r="BY173" s="233"/>
      <c r="BZ173" s="233"/>
      <c r="CA173" s="233"/>
      <c r="CB173" s="233"/>
      <c r="CC173" s="233"/>
      <c r="CD173" s="233"/>
      <c r="CE173" s="233"/>
      <c r="CF173" s="233"/>
      <c r="CG173" s="233"/>
      <c r="CH173" s="233"/>
      <c r="CI173" s="233"/>
      <c r="CJ173" s="233"/>
      <c r="CK173" s="233"/>
      <c r="CL173" s="233"/>
      <c r="CM173" s="233"/>
      <c r="CN173" s="233"/>
      <c r="CO173" s="233"/>
      <c r="CP173" s="233"/>
      <c r="CQ173" s="233"/>
      <c r="CR173" s="233"/>
      <c r="CS173" s="233"/>
      <c r="CT173" s="233"/>
      <c r="CU173" s="233"/>
      <c r="CV173" s="233"/>
      <c r="CW173" s="233"/>
      <c r="CX173" s="233"/>
      <c r="CY173" s="233"/>
      <c r="CZ173" s="233"/>
      <c r="DA173" s="233"/>
      <c r="DB173" s="233"/>
      <c r="DC173" s="233"/>
      <c r="DD173" s="233"/>
      <c r="DE173" s="233"/>
      <c r="DF173" s="233"/>
      <c r="DG173" s="233"/>
      <c r="DH173" s="233"/>
      <c r="DI173" s="233"/>
      <c r="DJ173" s="233"/>
      <c r="DK173" s="233"/>
      <c r="DL173" s="233"/>
      <c r="DM173" s="233"/>
      <c r="DN173" s="233"/>
      <c r="DO173" s="233"/>
      <c r="DP173" s="233"/>
      <c r="DQ173" s="233"/>
      <c r="DR173" s="233"/>
      <c r="DS173" s="233"/>
      <c r="DT173" s="233"/>
      <c r="DU173" s="233"/>
      <c r="DV173" s="233"/>
      <c r="DW173" s="233"/>
      <c r="DX173" s="233"/>
      <c r="DY173" s="233"/>
      <c r="DZ173" s="233"/>
      <c r="EA173" s="233"/>
      <c r="EB173" s="233"/>
      <c r="EC173" s="233"/>
      <c r="ED173" s="233"/>
      <c r="EE173" s="233"/>
      <c r="EF173" s="233"/>
      <c r="EG173" s="233"/>
      <c r="EH173" s="233"/>
      <c r="EI173" s="233"/>
      <c r="EJ173" s="233"/>
      <c r="EK173" s="233"/>
      <c r="EL173" s="233"/>
      <c r="EM173" s="233"/>
      <c r="EN173" s="233"/>
      <c r="EO173" s="233"/>
      <c r="EP173" s="233"/>
      <c r="EQ173" s="233"/>
      <c r="ER173" s="233"/>
      <c r="ES173" s="233"/>
      <c r="ET173" s="233"/>
      <c r="EU173" s="233"/>
      <c r="EV173" s="233"/>
      <c r="EW173" s="233"/>
      <c r="EX173" s="233"/>
      <c r="EY173" s="233"/>
      <c r="EZ173" s="233"/>
      <c r="FA173" s="233"/>
      <c r="FB173" s="233"/>
      <c r="FC173" s="233"/>
      <c r="FD173" s="233"/>
      <c r="FE173" s="233"/>
      <c r="FF173" s="233"/>
      <c r="FG173" s="233"/>
      <c r="FH173" s="233"/>
      <c r="FI173" s="233"/>
      <c r="FJ173" s="233"/>
      <c r="FK173" s="233"/>
      <c r="FL173" s="233"/>
      <c r="FM173" s="233"/>
      <c r="FN173" s="233"/>
      <c r="FO173" s="233"/>
      <c r="FP173" s="233"/>
      <c r="FQ173" s="233"/>
      <c r="FR173" s="233"/>
      <c r="FS173" s="233"/>
      <c r="FT173" s="233"/>
      <c r="FU173" s="233"/>
      <c r="FV173" s="233"/>
      <c r="FW173" s="233"/>
      <c r="FX173" s="233"/>
      <c r="FY173" s="233"/>
      <c r="FZ173" s="233"/>
      <c r="GA173" s="233"/>
      <c r="GB173" s="233"/>
      <c r="GC173" s="233"/>
      <c r="GD173" s="233"/>
      <c r="GE173" s="233"/>
      <c r="GF173" s="233"/>
      <c r="GG173" s="233"/>
      <c r="GH173" s="233"/>
      <c r="GI173" s="233"/>
      <c r="GJ173" s="233"/>
      <c r="GK173" s="233"/>
      <c r="GL173" s="233"/>
      <c r="GM173" s="233"/>
      <c r="GN173" s="233"/>
      <c r="GO173" s="233"/>
      <c r="GP173" s="233"/>
      <c r="GQ173" s="233"/>
      <c r="GR173" s="233"/>
      <c r="GS173" s="233"/>
      <c r="GT173" s="233"/>
      <c r="GU173" s="233"/>
      <c r="GV173" s="233"/>
      <c r="GW173" s="233"/>
      <c r="GX173" s="233"/>
      <c r="GY173" s="233"/>
      <c r="GZ173" s="233"/>
      <c r="HA173" s="233"/>
      <c r="HB173" s="233"/>
      <c r="HC173" s="233"/>
      <c r="HD173" s="233"/>
      <c r="HE173" s="233"/>
      <c r="HF173" s="233"/>
      <c r="HG173" s="233"/>
      <c r="HH173" s="233"/>
      <c r="HI173" s="233"/>
      <c r="HJ173" s="233"/>
      <c r="HK173" s="233"/>
      <c r="HL173" s="233"/>
      <c r="HM173" s="233"/>
      <c r="HN173" s="233"/>
      <c r="HO173" s="233"/>
      <c r="HP173" s="233"/>
      <c r="HQ173" s="233"/>
      <c r="HR173" s="233"/>
      <c r="HS173" s="233"/>
      <c r="HT173" s="233"/>
      <c r="HU173" s="233"/>
      <c r="HV173" s="233"/>
      <c r="HW173" s="233"/>
      <c r="HX173" s="233"/>
      <c r="HY173" s="233"/>
      <c r="HZ173" s="233"/>
      <c r="IA173" s="233"/>
      <c r="IB173" s="233"/>
      <c r="IC173" s="233"/>
      <c r="ID173" s="233"/>
      <c r="IE173" s="233"/>
      <c r="IF173" s="233"/>
      <c r="IG173" s="233"/>
      <c r="IH173" s="233"/>
      <c r="II173" s="233"/>
      <c r="IJ173" s="233"/>
      <c r="IK173" s="233"/>
      <c r="IL173" s="233"/>
      <c r="IM173" s="233"/>
      <c r="IN173" s="233"/>
      <c r="IO173" s="233"/>
      <c r="IP173" s="233"/>
      <c r="IQ173" s="233"/>
      <c r="IR173" s="233"/>
      <c r="IS173" s="233"/>
      <c r="IT173" s="233"/>
      <c r="IU173" s="233"/>
      <c r="IV173" s="233"/>
      <c r="IW173" s="233"/>
    </row>
    <row r="174" spans="1:257" s="233" customFormat="1" ht="18.75" customHeight="1">
      <c r="A174" s="232"/>
      <c r="B174" s="309"/>
      <c r="C174" s="398"/>
      <c r="D174" s="307"/>
      <c r="E174" s="307"/>
      <c r="F174" s="306"/>
      <c r="G174" s="306"/>
      <c r="H174" s="502" t="s">
        <v>885</v>
      </c>
      <c r="I174" s="235" t="s">
        <v>7</v>
      </c>
      <c r="J174" s="407"/>
      <c r="K174" s="532"/>
    </row>
    <row r="175" spans="1:257" s="233" customFormat="1" ht="21" customHeight="1">
      <c r="A175" s="232"/>
      <c r="B175" s="309"/>
      <c r="C175" s="398"/>
      <c r="D175" s="307"/>
      <c r="E175" s="307"/>
      <c r="F175" s="306"/>
      <c r="G175" s="306"/>
      <c r="H175" s="502" t="s">
        <v>885</v>
      </c>
      <c r="I175" s="235" t="s">
        <v>7</v>
      </c>
      <c r="J175" s="407"/>
      <c r="K175" s="532"/>
    </row>
    <row r="176" spans="1:257" s="233" customFormat="1" ht="21" customHeight="1">
      <c r="A176" s="232"/>
      <c r="B176" s="309"/>
      <c r="C176" s="398"/>
      <c r="D176" s="307"/>
      <c r="E176" s="307"/>
      <c r="F176" s="306"/>
      <c r="G176" s="306"/>
      <c r="H176" s="502" t="s">
        <v>885</v>
      </c>
      <c r="I176" s="334" t="s">
        <v>302</v>
      </c>
      <c r="J176" s="407"/>
      <c r="K176" s="532"/>
    </row>
    <row r="177" spans="1:11" s="233" customFormat="1">
      <c r="A177" s="232"/>
      <c r="B177" s="309"/>
      <c r="C177" s="398"/>
      <c r="D177" s="307"/>
      <c r="E177" s="307"/>
      <c r="F177" s="306"/>
      <c r="G177" s="306"/>
      <c r="H177" s="502" t="s">
        <v>885</v>
      </c>
      <c r="I177" s="334" t="s">
        <v>302</v>
      </c>
    </row>
    <row r="178" spans="1:11" s="233" customFormat="1">
      <c r="A178" s="232"/>
      <c r="B178" s="309"/>
      <c r="C178" s="398"/>
      <c r="D178" s="307"/>
      <c r="E178" s="307"/>
      <c r="F178" s="306"/>
      <c r="G178" s="306"/>
      <c r="H178" s="502" t="s">
        <v>885</v>
      </c>
      <c r="I178" s="334" t="s">
        <v>302</v>
      </c>
    </row>
    <row r="179" spans="1:11" s="233" customFormat="1">
      <c r="A179" s="232"/>
      <c r="B179" s="309"/>
      <c r="C179" s="398"/>
      <c r="D179" s="307"/>
      <c r="E179" s="307"/>
      <c r="F179" s="306"/>
      <c r="G179" s="306"/>
      <c r="H179" s="502" t="s">
        <v>885</v>
      </c>
      <c r="I179" s="334" t="s">
        <v>302</v>
      </c>
    </row>
    <row r="180" spans="1:11" s="233" customFormat="1">
      <c r="A180" s="232"/>
      <c r="B180" s="309"/>
      <c r="C180" s="398"/>
      <c r="D180" s="307"/>
      <c r="E180" s="307"/>
      <c r="F180" s="306"/>
      <c r="G180" s="306"/>
      <c r="H180" s="502" t="s">
        <v>885</v>
      </c>
      <c r="I180" s="334" t="s">
        <v>302</v>
      </c>
    </row>
    <row r="181" spans="1:11" s="233" customFormat="1">
      <c r="A181" s="232"/>
      <c r="B181" s="309"/>
      <c r="C181" s="398"/>
      <c r="D181" s="307"/>
      <c r="E181" s="307"/>
      <c r="F181" s="306"/>
      <c r="G181" s="306"/>
      <c r="H181" s="502" t="s">
        <v>885</v>
      </c>
      <c r="I181" s="235" t="s">
        <v>7</v>
      </c>
      <c r="J181" s="407"/>
      <c r="K181" s="532"/>
    </row>
    <row r="182" spans="1:11" s="233" customFormat="1">
      <c r="A182" s="232"/>
      <c r="B182" s="309"/>
      <c r="C182" s="398"/>
      <c r="D182" s="307"/>
      <c r="E182" s="307"/>
      <c r="F182" s="306"/>
      <c r="G182" s="306"/>
      <c r="H182" s="502" t="s">
        <v>885</v>
      </c>
      <c r="I182" s="235" t="s">
        <v>7</v>
      </c>
      <c r="J182" s="407"/>
      <c r="K182" s="532"/>
    </row>
    <row r="183" spans="1:11" s="233" customFormat="1">
      <c r="A183" s="232"/>
      <c r="B183" s="309"/>
      <c r="C183" s="398"/>
      <c r="D183" s="307"/>
      <c r="E183" s="307"/>
      <c r="F183" s="306"/>
      <c r="G183" s="306"/>
      <c r="H183" s="502" t="s">
        <v>885</v>
      </c>
      <c r="I183" s="334" t="s">
        <v>302</v>
      </c>
      <c r="J183" s="232"/>
    </row>
    <row r="184" spans="1:11" s="233" customFormat="1">
      <c r="A184" s="232"/>
      <c r="B184" s="309"/>
      <c r="C184" s="398"/>
      <c r="D184" s="307"/>
      <c r="E184" s="307"/>
      <c r="F184" s="306"/>
      <c r="G184" s="306"/>
      <c r="H184" s="502" t="s">
        <v>885</v>
      </c>
      <c r="I184" s="235" t="s">
        <v>7</v>
      </c>
      <c r="J184" s="407"/>
      <c r="K184" s="532"/>
    </row>
    <row r="185" spans="1:11" s="233" customFormat="1">
      <c r="A185" s="232"/>
      <c r="B185" s="309"/>
      <c r="C185" s="398"/>
      <c r="D185" s="307"/>
      <c r="E185" s="307"/>
      <c r="F185" s="306"/>
      <c r="G185" s="306"/>
      <c r="H185" s="502" t="s">
        <v>885</v>
      </c>
      <c r="I185" s="334" t="s">
        <v>302</v>
      </c>
    </row>
    <row r="186" spans="1:11" s="233" customFormat="1">
      <c r="A186" s="232"/>
      <c r="B186" s="309"/>
      <c r="C186" s="398"/>
      <c r="D186" s="307"/>
      <c r="E186" s="307"/>
      <c r="F186" s="306"/>
      <c r="G186" s="306"/>
      <c r="H186" s="502" t="s">
        <v>885</v>
      </c>
      <c r="I186" s="235" t="s">
        <v>7</v>
      </c>
      <c r="J186" s="407"/>
      <c r="K186" s="532"/>
    </row>
    <row r="187" spans="1:11" s="233" customFormat="1">
      <c r="A187" s="232"/>
      <c r="B187" s="309"/>
      <c r="C187" s="398"/>
      <c r="D187" s="307"/>
      <c r="E187" s="307"/>
      <c r="F187" s="306"/>
      <c r="G187" s="306"/>
      <c r="H187" s="502" t="s">
        <v>885</v>
      </c>
      <c r="I187" s="235" t="s">
        <v>7</v>
      </c>
      <c r="J187" s="407"/>
      <c r="K187" s="532"/>
    </row>
    <row r="188" spans="1:11" s="233" customFormat="1">
      <c r="A188" s="232"/>
      <c r="B188" s="309"/>
      <c r="C188" s="398"/>
      <c r="D188" s="307"/>
      <c r="E188" s="307"/>
      <c r="F188" s="306"/>
      <c r="G188" s="306"/>
      <c r="H188" s="502" t="s">
        <v>885</v>
      </c>
      <c r="I188" s="235" t="s">
        <v>7</v>
      </c>
      <c r="J188" s="407"/>
      <c r="K188" s="532"/>
    </row>
    <row r="189" spans="1:11" s="233" customFormat="1">
      <c r="A189" s="232"/>
      <c r="B189" s="309"/>
      <c r="C189" s="398"/>
      <c r="D189" s="307"/>
      <c r="E189" s="307"/>
      <c r="F189" s="306"/>
      <c r="G189" s="306"/>
      <c r="H189" s="502" t="s">
        <v>885</v>
      </c>
      <c r="I189" s="235" t="s">
        <v>7</v>
      </c>
      <c r="J189" s="407"/>
      <c r="K189" s="532"/>
    </row>
    <row r="190" spans="1:11" s="233" customFormat="1">
      <c r="A190" s="232"/>
      <c r="B190" s="309"/>
      <c r="C190" s="398"/>
      <c r="D190" s="307"/>
      <c r="E190" s="307"/>
      <c r="F190" s="306"/>
      <c r="G190" s="306"/>
      <c r="H190" s="502" t="s">
        <v>885</v>
      </c>
      <c r="I190" s="235" t="s">
        <v>7</v>
      </c>
      <c r="J190" s="407"/>
      <c r="K190" s="532"/>
    </row>
    <row r="191" spans="1:11" s="233" customFormat="1">
      <c r="A191" s="232"/>
      <c r="B191" s="309"/>
      <c r="C191" s="398"/>
      <c r="D191" s="307"/>
      <c r="E191" s="307"/>
      <c r="F191" s="306"/>
      <c r="G191" s="306"/>
      <c r="H191" s="502" t="s">
        <v>885</v>
      </c>
      <c r="I191" s="235" t="s">
        <v>7</v>
      </c>
      <c r="J191" s="407"/>
      <c r="K191" s="532"/>
    </row>
    <row r="192" spans="1:11" s="233" customFormat="1">
      <c r="A192" s="232"/>
      <c r="B192" s="309"/>
      <c r="C192" s="398"/>
      <c r="D192" s="307"/>
      <c r="E192" s="307"/>
      <c r="F192" s="306"/>
      <c r="G192" s="306"/>
      <c r="H192" s="502" t="s">
        <v>885</v>
      </c>
      <c r="I192" s="235" t="s">
        <v>7</v>
      </c>
      <c r="J192" s="232"/>
    </row>
    <row r="193" spans="1:10" s="233" customFormat="1">
      <c r="A193" s="232"/>
      <c r="B193" s="309"/>
      <c r="C193" s="398"/>
      <c r="D193" s="307"/>
      <c r="E193" s="307"/>
      <c r="F193" s="306"/>
      <c r="G193" s="306"/>
      <c r="H193" s="502" t="s">
        <v>885</v>
      </c>
      <c r="I193" s="235" t="s">
        <v>7</v>
      </c>
      <c r="J193" s="232"/>
    </row>
    <row r="194" spans="1:10" s="233" customFormat="1">
      <c r="A194" s="232"/>
      <c r="B194" s="309"/>
      <c r="C194" s="398"/>
      <c r="D194" s="307"/>
      <c r="E194" s="307"/>
      <c r="F194" s="306"/>
      <c r="G194" s="306"/>
      <c r="H194" s="502" t="s">
        <v>885</v>
      </c>
      <c r="I194" s="235" t="s">
        <v>7</v>
      </c>
      <c r="J194" s="232"/>
    </row>
    <row r="195" spans="1:10" s="233" customFormat="1">
      <c r="A195" s="232"/>
      <c r="B195" s="309"/>
      <c r="C195" s="398"/>
      <c r="D195" s="307"/>
      <c r="E195" s="307"/>
      <c r="F195" s="306"/>
      <c r="G195" s="306"/>
      <c r="H195" s="502" t="s">
        <v>885</v>
      </c>
      <c r="I195" s="235" t="s">
        <v>7</v>
      </c>
      <c r="J195" s="232"/>
    </row>
    <row r="196" spans="1:10" s="233" customFormat="1">
      <c r="A196" s="232"/>
      <c r="B196" s="309"/>
      <c r="C196" s="398"/>
      <c r="D196" s="307"/>
      <c r="E196" s="307"/>
      <c r="F196" s="306"/>
      <c r="G196" s="306"/>
      <c r="H196" s="502" t="s">
        <v>885</v>
      </c>
      <c r="I196" s="235" t="s">
        <v>7</v>
      </c>
      <c r="J196" s="232"/>
    </row>
    <row r="197" spans="1:10" s="233" customFormat="1">
      <c r="A197" s="232"/>
      <c r="B197" s="309"/>
      <c r="C197" s="398"/>
      <c r="D197" s="307"/>
      <c r="E197" s="307"/>
      <c r="F197" s="306"/>
      <c r="G197" s="306"/>
      <c r="H197" s="502" t="s">
        <v>885</v>
      </c>
      <c r="I197" s="235" t="s">
        <v>7</v>
      </c>
      <c r="J197" s="232"/>
    </row>
    <row r="198" spans="1:10" s="233" customFormat="1">
      <c r="A198" s="232"/>
      <c r="B198" s="309"/>
      <c r="C198" s="398"/>
      <c r="D198" s="307"/>
      <c r="E198" s="307"/>
      <c r="F198" s="306"/>
      <c r="G198" s="306"/>
      <c r="H198" s="502" t="s">
        <v>885</v>
      </c>
      <c r="I198" s="334" t="s">
        <v>302</v>
      </c>
    </row>
    <row r="199" spans="1:10" s="233" customFormat="1">
      <c r="A199" s="232"/>
      <c r="B199" s="309"/>
      <c r="C199" s="398"/>
      <c r="D199" s="307"/>
      <c r="E199" s="307"/>
      <c r="F199" s="306"/>
      <c r="G199" s="306"/>
      <c r="H199" s="502" t="s">
        <v>885</v>
      </c>
      <c r="I199" s="235" t="s">
        <v>7</v>
      </c>
      <c r="J199" s="232"/>
    </row>
    <row r="200" spans="1:10" s="315" customFormat="1">
      <c r="A200" s="232"/>
      <c r="B200" s="309"/>
      <c r="C200" s="398"/>
      <c r="D200" s="307"/>
      <c r="E200" s="307"/>
      <c r="F200" s="306"/>
      <c r="G200" s="306"/>
      <c r="H200" s="502"/>
      <c r="I200" s="314"/>
    </row>
    <row r="201" spans="1:10" s="233" customFormat="1">
      <c r="A201" s="232"/>
      <c r="B201" s="309"/>
      <c r="C201" s="398"/>
      <c r="D201" s="307"/>
      <c r="E201" s="307"/>
      <c r="F201" s="306"/>
      <c r="G201" s="306"/>
      <c r="H201" s="502" t="s">
        <v>429</v>
      </c>
      <c r="I201" s="235" t="s">
        <v>7</v>
      </c>
      <c r="J201" s="232"/>
    </row>
    <row r="202" spans="1:10" s="233" customFormat="1">
      <c r="A202" s="232"/>
      <c r="B202" s="309"/>
      <c r="C202" s="398"/>
      <c r="D202" s="307"/>
      <c r="E202" s="307"/>
      <c r="F202" s="306"/>
      <c r="G202" s="306"/>
      <c r="H202" s="502" t="s">
        <v>429</v>
      </c>
      <c r="I202" s="235" t="s">
        <v>7</v>
      </c>
      <c r="J202" s="232"/>
    </row>
    <row r="203" spans="1:10" s="233" customFormat="1">
      <c r="A203" s="232"/>
      <c r="B203" s="309"/>
      <c r="C203" s="398"/>
      <c r="D203" s="307"/>
      <c r="E203" s="307"/>
      <c r="F203" s="306"/>
      <c r="G203" s="306"/>
      <c r="H203" s="502" t="s">
        <v>429</v>
      </c>
      <c r="I203" s="235" t="s">
        <v>7</v>
      </c>
      <c r="J203" s="232"/>
    </row>
    <row r="204" spans="1:10" s="233" customFormat="1">
      <c r="A204" s="232"/>
      <c r="B204" s="309"/>
      <c r="C204" s="398"/>
      <c r="D204" s="307"/>
      <c r="E204" s="307"/>
      <c r="F204" s="306"/>
      <c r="G204" s="306"/>
      <c r="H204" s="502" t="s">
        <v>429</v>
      </c>
      <c r="I204" s="235" t="s">
        <v>7</v>
      </c>
      <c r="J204" s="232"/>
    </row>
    <row r="205" spans="1:10" s="233" customFormat="1">
      <c r="A205" s="232"/>
      <c r="B205" s="309"/>
      <c r="C205" s="398"/>
      <c r="D205" s="307"/>
      <c r="E205" s="307"/>
      <c r="F205" s="306"/>
      <c r="G205" s="306"/>
      <c r="H205" s="502" t="s">
        <v>429</v>
      </c>
      <c r="I205" s="235" t="s">
        <v>7</v>
      </c>
      <c r="J205" s="232"/>
    </row>
    <row r="206" spans="1:10" s="233" customFormat="1">
      <c r="A206" s="232"/>
      <c r="B206" s="309"/>
      <c r="C206" s="398"/>
      <c r="D206" s="307"/>
      <c r="E206" s="307"/>
      <c r="F206" s="306"/>
      <c r="G206" s="306"/>
      <c r="H206" s="502" t="s">
        <v>429</v>
      </c>
      <c r="I206" s="235" t="s">
        <v>7</v>
      </c>
      <c r="J206" s="232"/>
    </row>
    <row r="207" spans="1:10" s="233" customFormat="1">
      <c r="A207" s="232"/>
      <c r="B207" s="309"/>
      <c r="C207" s="398"/>
      <c r="D207" s="307"/>
      <c r="E207" s="307"/>
      <c r="F207" s="306"/>
      <c r="G207" s="306"/>
      <c r="H207" s="502" t="s">
        <v>429</v>
      </c>
      <c r="I207" s="235" t="s">
        <v>7</v>
      </c>
      <c r="J207" s="232"/>
    </row>
    <row r="208" spans="1:10" s="233" customFormat="1">
      <c r="A208" s="232"/>
      <c r="B208" s="309"/>
      <c r="C208" s="398"/>
      <c r="D208" s="307"/>
      <c r="E208" s="307"/>
      <c r="F208" s="306"/>
      <c r="G208" s="306"/>
      <c r="H208" s="502" t="s">
        <v>429</v>
      </c>
      <c r="I208" s="235" t="s">
        <v>7</v>
      </c>
      <c r="J208" s="232"/>
    </row>
    <row r="209" spans="1:10" s="233" customFormat="1">
      <c r="A209" s="232"/>
      <c r="B209" s="309"/>
      <c r="C209" s="398"/>
      <c r="D209" s="307"/>
      <c r="E209" s="307"/>
      <c r="F209" s="306"/>
      <c r="G209" s="306"/>
      <c r="H209" s="502" t="s">
        <v>429</v>
      </c>
      <c r="I209" s="235" t="s">
        <v>7</v>
      </c>
      <c r="J209" s="232"/>
    </row>
    <row r="210" spans="1:10" s="233" customFormat="1">
      <c r="A210" s="232"/>
      <c r="B210" s="309"/>
      <c r="C210" s="398"/>
      <c r="D210" s="307"/>
      <c r="E210" s="307"/>
      <c r="F210" s="306"/>
      <c r="G210" s="306"/>
      <c r="H210" s="502" t="s">
        <v>429</v>
      </c>
      <c r="I210" s="235" t="s">
        <v>7</v>
      </c>
      <c r="J210" s="232"/>
    </row>
    <row r="211" spans="1:10" s="233" customFormat="1">
      <c r="A211" s="232"/>
      <c r="B211" s="309"/>
      <c r="C211" s="398"/>
      <c r="D211" s="307"/>
      <c r="E211" s="307"/>
      <c r="F211" s="306"/>
      <c r="G211" s="306"/>
      <c r="H211" s="502" t="s">
        <v>429</v>
      </c>
      <c r="I211" s="235" t="s">
        <v>7</v>
      </c>
      <c r="J211" s="232"/>
    </row>
    <row r="212" spans="1:10" s="233" customFormat="1">
      <c r="A212" s="232"/>
      <c r="B212" s="309"/>
      <c r="C212" s="398"/>
      <c r="D212" s="307"/>
      <c r="E212" s="307"/>
      <c r="F212" s="306"/>
      <c r="G212" s="306"/>
      <c r="H212" s="502" t="s">
        <v>429</v>
      </c>
      <c r="I212" s="235" t="s">
        <v>7</v>
      </c>
      <c r="J212" s="232"/>
    </row>
    <row r="213" spans="1:10" s="233" customFormat="1">
      <c r="A213" s="232"/>
      <c r="B213" s="309"/>
      <c r="C213" s="398"/>
      <c r="D213" s="307"/>
      <c r="E213" s="307"/>
      <c r="F213" s="306"/>
      <c r="G213" s="306"/>
      <c r="H213" s="502" t="s">
        <v>429</v>
      </c>
      <c r="I213" s="235" t="s">
        <v>7</v>
      </c>
      <c r="J213" s="232"/>
    </row>
    <row r="214" spans="1:10" s="233" customFormat="1">
      <c r="A214" s="232"/>
      <c r="B214" s="309"/>
      <c r="C214" s="398"/>
      <c r="D214" s="307"/>
      <c r="E214" s="307"/>
      <c r="F214" s="306"/>
      <c r="G214" s="306"/>
      <c r="H214" s="502" t="s">
        <v>429</v>
      </c>
      <c r="I214" s="235" t="s">
        <v>7</v>
      </c>
      <c r="J214" s="232"/>
    </row>
    <row r="215" spans="1:10" s="233" customFormat="1">
      <c r="A215" s="232"/>
      <c r="B215" s="309"/>
      <c r="C215" s="398"/>
      <c r="D215" s="307"/>
      <c r="E215" s="307"/>
      <c r="F215" s="306"/>
      <c r="G215" s="306"/>
      <c r="H215" s="502" t="s">
        <v>429</v>
      </c>
      <c r="I215" s="235" t="s">
        <v>7</v>
      </c>
      <c r="J215" s="232"/>
    </row>
    <row r="216" spans="1:10" s="233" customFormat="1">
      <c r="A216" s="232"/>
      <c r="B216" s="309"/>
      <c r="C216" s="398"/>
      <c r="D216" s="307"/>
      <c r="E216" s="307"/>
      <c r="F216" s="306"/>
      <c r="G216" s="306"/>
      <c r="H216" s="502" t="s">
        <v>429</v>
      </c>
      <c r="I216" s="235" t="s">
        <v>7</v>
      </c>
      <c r="J216" s="232"/>
    </row>
    <row r="217" spans="1:10" s="233" customFormat="1">
      <c r="A217" s="232"/>
      <c r="B217" s="309"/>
      <c r="C217" s="398"/>
      <c r="D217" s="307"/>
      <c r="E217" s="307"/>
      <c r="F217" s="306"/>
      <c r="G217" s="306"/>
      <c r="H217" s="502" t="s">
        <v>429</v>
      </c>
      <c r="I217" s="235" t="s">
        <v>7</v>
      </c>
      <c r="J217" s="232"/>
    </row>
    <row r="218" spans="1:10" s="233" customFormat="1">
      <c r="A218" s="232"/>
      <c r="B218" s="309"/>
      <c r="C218" s="398"/>
      <c r="D218" s="307"/>
      <c r="E218" s="307"/>
      <c r="F218" s="306"/>
      <c r="G218" s="306"/>
      <c r="H218" s="502"/>
      <c r="I218" s="234"/>
    </row>
    <row r="219" spans="1:10" s="233" customFormat="1">
      <c r="A219" s="232"/>
      <c r="B219" s="309"/>
      <c r="C219" s="398"/>
      <c r="D219" s="307"/>
      <c r="E219" s="307"/>
      <c r="F219" s="306"/>
      <c r="G219" s="306"/>
      <c r="H219" s="502" t="s">
        <v>886</v>
      </c>
      <c r="I219" s="235" t="s">
        <v>7</v>
      </c>
      <c r="J219" s="232"/>
    </row>
    <row r="220" spans="1:10" s="233" customFormat="1">
      <c r="A220" s="232"/>
      <c r="B220" s="309"/>
      <c r="C220" s="398"/>
      <c r="D220" s="307"/>
      <c r="E220" s="307"/>
      <c r="F220" s="306"/>
      <c r="G220" s="306"/>
      <c r="H220" s="502" t="s">
        <v>886</v>
      </c>
      <c r="I220" s="235" t="s">
        <v>7</v>
      </c>
      <c r="J220" s="232"/>
    </row>
    <row r="221" spans="1:10" s="233" customFormat="1">
      <c r="A221" s="232"/>
      <c r="B221" s="309"/>
      <c r="C221" s="398"/>
      <c r="D221" s="307"/>
      <c r="E221" s="307"/>
      <c r="F221" s="306"/>
      <c r="G221" s="306"/>
      <c r="H221" s="502" t="s">
        <v>886</v>
      </c>
      <c r="I221" s="235" t="s">
        <v>7</v>
      </c>
      <c r="J221" s="232"/>
    </row>
    <row r="222" spans="1:10" s="233" customFormat="1">
      <c r="A222" s="232"/>
      <c r="B222" s="309"/>
      <c r="C222" s="398"/>
      <c r="D222" s="307"/>
      <c r="E222" s="307"/>
      <c r="F222" s="306"/>
      <c r="G222" s="306"/>
      <c r="H222" s="502" t="s">
        <v>886</v>
      </c>
      <c r="I222" s="235" t="s">
        <v>7</v>
      </c>
      <c r="J222" s="232"/>
    </row>
    <row r="223" spans="1:10" s="233" customFormat="1">
      <c r="A223" s="232"/>
      <c r="B223" s="309"/>
      <c r="C223" s="398"/>
      <c r="D223" s="307"/>
      <c r="E223" s="307"/>
      <c r="F223" s="306"/>
      <c r="G223" s="306"/>
      <c r="H223" s="502" t="s">
        <v>886</v>
      </c>
      <c r="I223" s="235" t="s">
        <v>7</v>
      </c>
      <c r="J223" s="232"/>
    </row>
    <row r="224" spans="1:10" s="233" customFormat="1">
      <c r="A224" s="232"/>
      <c r="B224" s="309"/>
      <c r="C224" s="398"/>
      <c r="D224" s="307"/>
      <c r="E224" s="307"/>
      <c r="F224" s="306"/>
      <c r="G224" s="306"/>
      <c r="H224" s="502" t="s">
        <v>886</v>
      </c>
      <c r="I224" s="235" t="s">
        <v>7</v>
      </c>
      <c r="J224" s="232"/>
    </row>
    <row r="225" spans="1:257" s="233" customFormat="1" ht="18.75" customHeight="1">
      <c r="A225" s="232"/>
      <c r="B225" s="309"/>
      <c r="C225" s="398"/>
      <c r="D225" s="307"/>
      <c r="E225" s="307"/>
      <c r="F225" s="306"/>
      <c r="G225" s="306"/>
      <c r="H225" s="502" t="s">
        <v>886</v>
      </c>
      <c r="I225" s="235" t="s">
        <v>7</v>
      </c>
      <c r="J225" s="232"/>
      <c r="K225" s="539"/>
      <c r="L225" s="539"/>
      <c r="M225" s="539"/>
      <c r="N225" s="539"/>
      <c r="O225" s="539"/>
      <c r="P225" s="539"/>
      <c r="Q225" s="539"/>
      <c r="R225" s="539"/>
      <c r="S225" s="539"/>
      <c r="T225" s="539"/>
      <c r="U225" s="539"/>
      <c r="V225" s="539"/>
      <c r="W225" s="539"/>
      <c r="X225" s="539"/>
      <c r="Y225" s="539"/>
      <c r="Z225" s="539"/>
      <c r="AA225" s="539"/>
      <c r="AB225" s="539"/>
      <c r="AC225" s="539"/>
      <c r="AD225" s="539"/>
      <c r="AE225" s="539"/>
      <c r="AF225" s="539"/>
      <c r="AG225" s="539"/>
      <c r="AH225" s="539"/>
      <c r="AI225" s="539"/>
      <c r="AJ225" s="539"/>
      <c r="AK225" s="539"/>
      <c r="AL225" s="539"/>
      <c r="AM225" s="539"/>
      <c r="AN225" s="539"/>
      <c r="AO225" s="539"/>
      <c r="AP225" s="539"/>
      <c r="AQ225" s="539"/>
      <c r="AR225" s="539"/>
      <c r="AS225" s="539"/>
      <c r="AT225" s="539"/>
      <c r="AU225" s="539"/>
      <c r="AV225" s="539"/>
      <c r="AW225" s="539"/>
      <c r="AX225" s="539"/>
      <c r="AY225" s="539"/>
      <c r="AZ225" s="539"/>
      <c r="BA225" s="539"/>
      <c r="BB225" s="539"/>
      <c r="BC225" s="539"/>
      <c r="BD225" s="539"/>
      <c r="BE225" s="539"/>
      <c r="BF225" s="539"/>
      <c r="BG225" s="539"/>
      <c r="BH225" s="539"/>
      <c r="BI225" s="539"/>
      <c r="BJ225" s="539"/>
      <c r="BK225" s="539"/>
      <c r="BL225" s="539"/>
      <c r="BM225" s="539"/>
      <c r="BN225" s="539"/>
      <c r="BO225" s="539"/>
      <c r="BP225" s="539"/>
      <c r="BQ225" s="539"/>
      <c r="BR225" s="539"/>
      <c r="BS225" s="539"/>
      <c r="BT225" s="539"/>
      <c r="BU225" s="539"/>
      <c r="BV225" s="539"/>
      <c r="BW225" s="539"/>
      <c r="BX225" s="539"/>
      <c r="BY225" s="539"/>
      <c r="BZ225" s="539"/>
      <c r="CA225" s="539"/>
      <c r="CB225" s="539"/>
      <c r="CC225" s="539"/>
      <c r="CD225" s="539"/>
      <c r="CE225" s="539"/>
      <c r="CF225" s="539"/>
      <c r="CG225" s="539"/>
      <c r="CH225" s="539"/>
      <c r="CI225" s="539"/>
      <c r="CJ225" s="539"/>
      <c r="CK225" s="539"/>
      <c r="CL225" s="539"/>
      <c r="CM225" s="539"/>
      <c r="CN225" s="539"/>
      <c r="CO225" s="539"/>
      <c r="CP225" s="539"/>
      <c r="CQ225" s="539"/>
      <c r="CR225" s="539"/>
      <c r="CS225" s="539"/>
      <c r="CT225" s="539"/>
      <c r="CU225" s="539"/>
      <c r="CV225" s="539"/>
      <c r="CW225" s="539"/>
      <c r="CX225" s="539"/>
      <c r="CY225" s="539"/>
      <c r="CZ225" s="539"/>
      <c r="DA225" s="539"/>
      <c r="DB225" s="539"/>
      <c r="DC225" s="539"/>
      <c r="DD225" s="539"/>
      <c r="DE225" s="539"/>
      <c r="DF225" s="539"/>
      <c r="DG225" s="539"/>
      <c r="DH225" s="539"/>
      <c r="DI225" s="539"/>
      <c r="DJ225" s="539"/>
      <c r="DK225" s="539"/>
      <c r="DL225" s="539"/>
      <c r="DM225" s="539"/>
      <c r="DN225" s="539"/>
      <c r="DO225" s="539"/>
      <c r="DP225" s="539"/>
      <c r="DQ225" s="539"/>
      <c r="DR225" s="539"/>
      <c r="DS225" s="539"/>
      <c r="DT225" s="539"/>
      <c r="DU225" s="539"/>
      <c r="DV225" s="539"/>
      <c r="DW225" s="539"/>
      <c r="DX225" s="539"/>
      <c r="DY225" s="539"/>
      <c r="DZ225" s="539"/>
      <c r="EA225" s="539"/>
      <c r="EB225" s="539"/>
      <c r="EC225" s="539"/>
      <c r="ED225" s="539"/>
      <c r="EE225" s="539"/>
      <c r="EF225" s="539"/>
      <c r="EG225" s="539"/>
      <c r="EH225" s="539"/>
      <c r="EI225" s="539"/>
      <c r="EJ225" s="539"/>
      <c r="EK225" s="539"/>
      <c r="EL225" s="539"/>
      <c r="EM225" s="539"/>
      <c r="EN225" s="539"/>
      <c r="EO225" s="539"/>
      <c r="EP225" s="539"/>
      <c r="EQ225" s="539"/>
      <c r="ER225" s="539"/>
      <c r="ES225" s="539"/>
      <c r="ET225" s="539"/>
      <c r="EU225" s="539"/>
      <c r="EV225" s="539"/>
      <c r="EW225" s="539"/>
      <c r="EX225" s="539"/>
      <c r="EY225" s="539"/>
      <c r="EZ225" s="539"/>
      <c r="FA225" s="539"/>
      <c r="FB225" s="539"/>
      <c r="FC225" s="539"/>
      <c r="FD225" s="539"/>
      <c r="FE225" s="539"/>
      <c r="FF225" s="539"/>
      <c r="FG225" s="539"/>
      <c r="FH225" s="539"/>
      <c r="FI225" s="539"/>
      <c r="FJ225" s="539"/>
      <c r="FK225" s="539"/>
      <c r="FL225" s="539"/>
      <c r="FM225" s="539"/>
      <c r="FN225" s="539"/>
      <c r="FO225" s="539"/>
      <c r="FP225" s="539"/>
      <c r="FQ225" s="539"/>
      <c r="FR225" s="539"/>
      <c r="FS225" s="539"/>
      <c r="FT225" s="539"/>
      <c r="FU225" s="539"/>
      <c r="FV225" s="539"/>
      <c r="FW225" s="539"/>
      <c r="FX225" s="539"/>
      <c r="FY225" s="539"/>
      <c r="FZ225" s="539"/>
      <c r="GA225" s="539"/>
      <c r="GB225" s="539"/>
      <c r="GC225" s="539"/>
      <c r="GD225" s="539"/>
      <c r="GE225" s="539"/>
      <c r="GF225" s="539"/>
      <c r="GG225" s="539"/>
      <c r="GH225" s="539"/>
      <c r="GI225" s="539"/>
      <c r="GJ225" s="539"/>
      <c r="GK225" s="539"/>
      <c r="GL225" s="539"/>
      <c r="GM225" s="539"/>
      <c r="GN225" s="539"/>
      <c r="GO225" s="539"/>
      <c r="GP225" s="539"/>
      <c r="GQ225" s="539"/>
      <c r="GR225" s="539"/>
      <c r="GS225" s="539"/>
      <c r="GT225" s="539"/>
      <c r="GU225" s="539"/>
      <c r="GV225" s="539"/>
      <c r="GW225" s="539"/>
      <c r="GX225" s="539"/>
      <c r="GY225" s="539"/>
      <c r="GZ225" s="539"/>
      <c r="HA225" s="539"/>
      <c r="HB225" s="539"/>
      <c r="HC225" s="539"/>
      <c r="HD225" s="539"/>
      <c r="HE225" s="539"/>
      <c r="HF225" s="539"/>
      <c r="HG225" s="539"/>
      <c r="HH225" s="539"/>
      <c r="HI225" s="539"/>
      <c r="HJ225" s="539"/>
      <c r="HK225" s="539"/>
      <c r="HL225" s="539"/>
      <c r="HM225" s="539"/>
      <c r="HN225" s="539"/>
      <c r="HO225" s="539"/>
      <c r="HP225" s="539"/>
      <c r="HQ225" s="539"/>
      <c r="HR225" s="539"/>
      <c r="HS225" s="539"/>
      <c r="HT225" s="539"/>
      <c r="HU225" s="539"/>
      <c r="HV225" s="539"/>
      <c r="HW225" s="539"/>
      <c r="HX225" s="539"/>
      <c r="HY225" s="539"/>
      <c r="HZ225" s="539"/>
      <c r="IA225" s="539"/>
      <c r="IB225" s="539"/>
      <c r="IC225" s="539"/>
      <c r="ID225" s="539"/>
      <c r="IE225" s="539"/>
      <c r="IF225" s="539"/>
      <c r="IG225" s="539"/>
      <c r="IH225" s="539"/>
      <c r="II225" s="539"/>
      <c r="IJ225" s="539"/>
      <c r="IK225" s="539"/>
      <c r="IL225" s="539"/>
      <c r="IM225" s="539"/>
      <c r="IN225" s="539"/>
      <c r="IO225" s="539"/>
      <c r="IP225" s="539"/>
      <c r="IQ225" s="539"/>
      <c r="IR225" s="539"/>
      <c r="IS225" s="539"/>
      <c r="IT225" s="539"/>
      <c r="IU225" s="539"/>
      <c r="IV225" s="539"/>
      <c r="IW225" s="539"/>
    </row>
    <row r="226" spans="1:257" s="539" customFormat="1" ht="36.75" customHeight="1">
      <c r="A226" s="232"/>
      <c r="B226" s="309"/>
      <c r="C226" s="398"/>
      <c r="D226" s="307"/>
      <c r="E226" s="307"/>
      <c r="F226" s="306"/>
      <c r="G226" s="306"/>
      <c r="H226" s="502" t="s">
        <v>886</v>
      </c>
      <c r="I226" s="235" t="s">
        <v>7</v>
      </c>
      <c r="J226" s="232"/>
      <c r="K226" s="233"/>
      <c r="L226" s="233"/>
      <c r="M226" s="233"/>
      <c r="N226" s="233"/>
      <c r="O226" s="233"/>
      <c r="P226" s="233"/>
      <c r="Q226" s="233"/>
      <c r="R226" s="233"/>
      <c r="S226" s="233"/>
      <c r="T226" s="233"/>
      <c r="U226" s="233"/>
      <c r="V226" s="233"/>
      <c r="W226" s="233"/>
      <c r="X226" s="233"/>
      <c r="Y226" s="233"/>
      <c r="Z226" s="233"/>
      <c r="AA226" s="233"/>
      <c r="AB226" s="233"/>
      <c r="AC226" s="233"/>
      <c r="AD226" s="233"/>
      <c r="AE226" s="233"/>
      <c r="AF226" s="233"/>
      <c r="AG226" s="233"/>
      <c r="AH226" s="233"/>
      <c r="AI226" s="233"/>
      <c r="AJ226" s="233"/>
      <c r="AK226" s="233"/>
      <c r="AL226" s="233"/>
      <c r="AM226" s="233"/>
      <c r="AN226" s="233"/>
      <c r="AO226" s="233"/>
      <c r="AP226" s="233"/>
      <c r="AQ226" s="233"/>
      <c r="AR226" s="233"/>
      <c r="AS226" s="233"/>
      <c r="AT226" s="233"/>
      <c r="AU226" s="233"/>
      <c r="AV226" s="233"/>
      <c r="AW226" s="233"/>
      <c r="AX226" s="233"/>
      <c r="AY226" s="233"/>
      <c r="AZ226" s="233"/>
      <c r="BA226" s="233"/>
      <c r="BB226" s="233"/>
      <c r="BC226" s="233"/>
      <c r="BD226" s="233"/>
      <c r="BE226" s="233"/>
      <c r="BF226" s="233"/>
      <c r="BG226" s="233"/>
      <c r="BH226" s="233"/>
      <c r="BI226" s="233"/>
      <c r="BJ226" s="233"/>
      <c r="BK226" s="233"/>
      <c r="BL226" s="233"/>
      <c r="BM226" s="233"/>
      <c r="BN226" s="233"/>
      <c r="BO226" s="233"/>
      <c r="BP226" s="233"/>
      <c r="BQ226" s="233"/>
      <c r="BR226" s="233"/>
      <c r="BS226" s="233"/>
      <c r="BT226" s="233"/>
      <c r="BU226" s="233"/>
      <c r="BV226" s="233"/>
      <c r="BW226" s="233"/>
      <c r="BX226" s="233"/>
      <c r="BY226" s="233"/>
      <c r="BZ226" s="233"/>
      <c r="CA226" s="233"/>
      <c r="CB226" s="233"/>
      <c r="CC226" s="233"/>
      <c r="CD226" s="233"/>
      <c r="CE226" s="233"/>
      <c r="CF226" s="233"/>
      <c r="CG226" s="233"/>
      <c r="CH226" s="233"/>
      <c r="CI226" s="233"/>
      <c r="CJ226" s="233"/>
      <c r="CK226" s="233"/>
      <c r="CL226" s="233"/>
      <c r="CM226" s="233"/>
      <c r="CN226" s="233"/>
      <c r="CO226" s="233"/>
      <c r="CP226" s="233"/>
      <c r="CQ226" s="233"/>
      <c r="CR226" s="233"/>
      <c r="CS226" s="233"/>
      <c r="CT226" s="233"/>
      <c r="CU226" s="233"/>
      <c r="CV226" s="233"/>
      <c r="CW226" s="233"/>
      <c r="CX226" s="233"/>
      <c r="CY226" s="233"/>
      <c r="CZ226" s="233"/>
      <c r="DA226" s="233"/>
      <c r="DB226" s="233"/>
      <c r="DC226" s="233"/>
      <c r="DD226" s="233"/>
      <c r="DE226" s="233"/>
      <c r="DF226" s="233"/>
      <c r="DG226" s="233"/>
      <c r="DH226" s="233"/>
      <c r="DI226" s="233"/>
      <c r="DJ226" s="233"/>
      <c r="DK226" s="233"/>
      <c r="DL226" s="233"/>
      <c r="DM226" s="233"/>
      <c r="DN226" s="233"/>
      <c r="DO226" s="233"/>
      <c r="DP226" s="233"/>
      <c r="DQ226" s="233"/>
      <c r="DR226" s="233"/>
      <c r="DS226" s="233"/>
      <c r="DT226" s="233"/>
      <c r="DU226" s="233"/>
      <c r="DV226" s="233"/>
      <c r="DW226" s="233"/>
      <c r="DX226" s="233"/>
      <c r="DY226" s="233"/>
      <c r="DZ226" s="233"/>
      <c r="EA226" s="233"/>
      <c r="EB226" s="233"/>
      <c r="EC226" s="233"/>
      <c r="ED226" s="233"/>
      <c r="EE226" s="233"/>
      <c r="EF226" s="233"/>
      <c r="EG226" s="233"/>
      <c r="EH226" s="233"/>
      <c r="EI226" s="233"/>
      <c r="EJ226" s="233"/>
      <c r="EK226" s="233"/>
      <c r="EL226" s="233"/>
      <c r="EM226" s="233"/>
      <c r="EN226" s="233"/>
      <c r="EO226" s="233"/>
      <c r="EP226" s="233"/>
      <c r="EQ226" s="233"/>
      <c r="ER226" s="233"/>
      <c r="ES226" s="233"/>
      <c r="ET226" s="233"/>
      <c r="EU226" s="233"/>
      <c r="EV226" s="233"/>
      <c r="EW226" s="233"/>
      <c r="EX226" s="233"/>
      <c r="EY226" s="233"/>
      <c r="EZ226" s="233"/>
      <c r="FA226" s="233"/>
      <c r="FB226" s="233"/>
      <c r="FC226" s="233"/>
      <c r="FD226" s="233"/>
      <c r="FE226" s="233"/>
      <c r="FF226" s="233"/>
      <c r="FG226" s="233"/>
      <c r="FH226" s="233"/>
      <c r="FI226" s="233"/>
      <c r="FJ226" s="233"/>
      <c r="FK226" s="233"/>
      <c r="FL226" s="233"/>
      <c r="FM226" s="233"/>
      <c r="FN226" s="233"/>
      <c r="FO226" s="233"/>
      <c r="FP226" s="233"/>
      <c r="FQ226" s="233"/>
      <c r="FR226" s="233"/>
      <c r="FS226" s="233"/>
      <c r="FT226" s="233"/>
      <c r="FU226" s="233"/>
      <c r="FV226" s="233"/>
      <c r="FW226" s="233"/>
      <c r="FX226" s="233"/>
      <c r="FY226" s="233"/>
      <c r="FZ226" s="233"/>
      <c r="GA226" s="233"/>
      <c r="GB226" s="233"/>
      <c r="GC226" s="233"/>
      <c r="GD226" s="233"/>
      <c r="GE226" s="233"/>
      <c r="GF226" s="233"/>
      <c r="GG226" s="233"/>
      <c r="GH226" s="233"/>
      <c r="GI226" s="233"/>
      <c r="GJ226" s="233"/>
      <c r="GK226" s="233"/>
      <c r="GL226" s="233"/>
      <c r="GM226" s="233"/>
      <c r="GN226" s="233"/>
      <c r="GO226" s="233"/>
      <c r="GP226" s="233"/>
      <c r="GQ226" s="233"/>
      <c r="GR226" s="233"/>
      <c r="GS226" s="233"/>
      <c r="GT226" s="233"/>
      <c r="GU226" s="233"/>
      <c r="GV226" s="233"/>
      <c r="GW226" s="233"/>
      <c r="GX226" s="233"/>
      <c r="GY226" s="233"/>
      <c r="GZ226" s="233"/>
      <c r="HA226" s="233"/>
      <c r="HB226" s="233"/>
      <c r="HC226" s="233"/>
      <c r="HD226" s="233"/>
      <c r="HE226" s="233"/>
      <c r="HF226" s="233"/>
      <c r="HG226" s="233"/>
      <c r="HH226" s="233"/>
      <c r="HI226" s="233"/>
      <c r="HJ226" s="233"/>
      <c r="HK226" s="233"/>
      <c r="HL226" s="233"/>
      <c r="HM226" s="233"/>
      <c r="HN226" s="233"/>
      <c r="HO226" s="233"/>
      <c r="HP226" s="233"/>
      <c r="HQ226" s="233"/>
      <c r="HR226" s="233"/>
      <c r="HS226" s="233"/>
      <c r="HT226" s="233"/>
      <c r="HU226" s="233"/>
      <c r="HV226" s="233"/>
      <c r="HW226" s="233"/>
      <c r="HX226" s="233"/>
      <c r="HY226" s="233"/>
      <c r="HZ226" s="233"/>
      <c r="IA226" s="233"/>
      <c r="IB226" s="233"/>
      <c r="IC226" s="233"/>
      <c r="ID226" s="233"/>
      <c r="IE226" s="233"/>
      <c r="IF226" s="233"/>
      <c r="IG226" s="233"/>
      <c r="IH226" s="233"/>
      <c r="II226" s="233"/>
      <c r="IJ226" s="233"/>
      <c r="IK226" s="233"/>
      <c r="IL226" s="233"/>
      <c r="IM226" s="233"/>
      <c r="IN226" s="233"/>
      <c r="IO226" s="233"/>
      <c r="IP226" s="233"/>
      <c r="IQ226" s="233"/>
      <c r="IR226" s="233"/>
      <c r="IS226" s="233"/>
      <c r="IT226" s="233"/>
      <c r="IU226" s="233"/>
      <c r="IV226" s="233"/>
      <c r="IW226" s="233"/>
    </row>
    <row r="227" spans="1:257" s="233" customFormat="1">
      <c r="A227" s="232"/>
      <c r="B227" s="309"/>
      <c r="C227" s="398"/>
      <c r="D227" s="307"/>
      <c r="E227" s="307"/>
      <c r="F227" s="306"/>
      <c r="G227" s="306"/>
      <c r="H227" s="502" t="s">
        <v>886</v>
      </c>
      <c r="I227" s="235" t="s">
        <v>7</v>
      </c>
      <c r="J227" s="232"/>
      <c r="K227" s="539"/>
      <c r="L227" s="539"/>
      <c r="M227" s="539"/>
      <c r="N227" s="539"/>
      <c r="O227" s="539"/>
      <c r="P227" s="539"/>
      <c r="Q227" s="539"/>
      <c r="R227" s="539"/>
      <c r="S227" s="539"/>
      <c r="T227" s="539"/>
      <c r="U227" s="539"/>
      <c r="V227" s="539"/>
      <c r="W227" s="539"/>
      <c r="X227" s="539"/>
      <c r="Y227" s="539"/>
      <c r="Z227" s="539"/>
      <c r="AA227" s="539"/>
      <c r="AB227" s="539"/>
      <c r="AC227" s="539"/>
      <c r="AD227" s="539"/>
      <c r="AE227" s="539"/>
      <c r="AF227" s="539"/>
      <c r="AG227" s="539"/>
      <c r="AH227" s="539"/>
      <c r="AI227" s="539"/>
      <c r="AJ227" s="539"/>
      <c r="AK227" s="539"/>
      <c r="AL227" s="539"/>
      <c r="AM227" s="539"/>
      <c r="AN227" s="539"/>
      <c r="AO227" s="539"/>
      <c r="AP227" s="539"/>
      <c r="AQ227" s="539"/>
      <c r="AR227" s="539"/>
      <c r="AS227" s="539"/>
      <c r="AT227" s="539"/>
      <c r="AU227" s="539"/>
      <c r="AV227" s="539"/>
      <c r="AW227" s="539"/>
      <c r="AX227" s="539"/>
      <c r="AY227" s="539"/>
      <c r="AZ227" s="539"/>
      <c r="BA227" s="539"/>
      <c r="BB227" s="539"/>
      <c r="BC227" s="539"/>
      <c r="BD227" s="539"/>
      <c r="BE227" s="539"/>
      <c r="BF227" s="539"/>
      <c r="BG227" s="539"/>
      <c r="BH227" s="539"/>
      <c r="BI227" s="539"/>
      <c r="BJ227" s="539"/>
      <c r="BK227" s="539"/>
      <c r="BL227" s="539"/>
      <c r="BM227" s="539"/>
      <c r="BN227" s="539"/>
      <c r="BO227" s="539"/>
      <c r="BP227" s="539"/>
      <c r="BQ227" s="539"/>
      <c r="BR227" s="539"/>
      <c r="BS227" s="539"/>
      <c r="BT227" s="539"/>
      <c r="BU227" s="539"/>
      <c r="BV227" s="539"/>
      <c r="BW227" s="539"/>
      <c r="BX227" s="539"/>
      <c r="BY227" s="539"/>
      <c r="BZ227" s="539"/>
      <c r="CA227" s="539"/>
      <c r="CB227" s="539"/>
      <c r="CC227" s="539"/>
      <c r="CD227" s="539"/>
      <c r="CE227" s="539"/>
      <c r="CF227" s="539"/>
      <c r="CG227" s="539"/>
      <c r="CH227" s="539"/>
      <c r="CI227" s="539"/>
      <c r="CJ227" s="539"/>
      <c r="CK227" s="539"/>
      <c r="CL227" s="539"/>
      <c r="CM227" s="539"/>
      <c r="CN227" s="539"/>
      <c r="CO227" s="539"/>
      <c r="CP227" s="539"/>
      <c r="CQ227" s="539"/>
      <c r="CR227" s="539"/>
      <c r="CS227" s="539"/>
      <c r="CT227" s="539"/>
      <c r="CU227" s="539"/>
      <c r="CV227" s="539"/>
      <c r="CW227" s="539"/>
      <c r="CX227" s="539"/>
      <c r="CY227" s="539"/>
      <c r="CZ227" s="539"/>
      <c r="DA227" s="539"/>
      <c r="DB227" s="539"/>
      <c r="DC227" s="539"/>
      <c r="DD227" s="539"/>
      <c r="DE227" s="539"/>
      <c r="DF227" s="539"/>
      <c r="DG227" s="539"/>
      <c r="DH227" s="539"/>
      <c r="DI227" s="539"/>
      <c r="DJ227" s="539"/>
      <c r="DK227" s="539"/>
      <c r="DL227" s="539"/>
      <c r="DM227" s="539"/>
      <c r="DN227" s="539"/>
      <c r="DO227" s="539"/>
      <c r="DP227" s="539"/>
      <c r="DQ227" s="539"/>
      <c r="DR227" s="539"/>
      <c r="DS227" s="539"/>
      <c r="DT227" s="539"/>
      <c r="DU227" s="539"/>
      <c r="DV227" s="539"/>
      <c r="DW227" s="539"/>
      <c r="DX227" s="539"/>
      <c r="DY227" s="539"/>
      <c r="DZ227" s="539"/>
      <c r="EA227" s="539"/>
      <c r="EB227" s="539"/>
      <c r="EC227" s="539"/>
      <c r="ED227" s="539"/>
      <c r="EE227" s="539"/>
      <c r="EF227" s="539"/>
      <c r="EG227" s="539"/>
      <c r="EH227" s="539"/>
      <c r="EI227" s="539"/>
      <c r="EJ227" s="539"/>
      <c r="EK227" s="539"/>
      <c r="EL227" s="539"/>
      <c r="EM227" s="539"/>
      <c r="EN227" s="539"/>
      <c r="EO227" s="539"/>
      <c r="EP227" s="539"/>
      <c r="EQ227" s="539"/>
      <c r="ER227" s="539"/>
      <c r="ES227" s="539"/>
      <c r="ET227" s="539"/>
      <c r="EU227" s="539"/>
      <c r="EV227" s="539"/>
      <c r="EW227" s="539"/>
      <c r="EX227" s="539"/>
      <c r="EY227" s="539"/>
      <c r="EZ227" s="539"/>
      <c r="FA227" s="539"/>
      <c r="FB227" s="539"/>
      <c r="FC227" s="539"/>
      <c r="FD227" s="539"/>
      <c r="FE227" s="539"/>
      <c r="FF227" s="539"/>
      <c r="FG227" s="539"/>
      <c r="FH227" s="539"/>
      <c r="FI227" s="539"/>
      <c r="FJ227" s="539"/>
      <c r="FK227" s="539"/>
      <c r="FL227" s="539"/>
      <c r="FM227" s="539"/>
      <c r="FN227" s="539"/>
      <c r="FO227" s="539"/>
      <c r="FP227" s="539"/>
      <c r="FQ227" s="539"/>
      <c r="FR227" s="539"/>
      <c r="FS227" s="539"/>
      <c r="FT227" s="539"/>
      <c r="FU227" s="539"/>
      <c r="FV227" s="539"/>
      <c r="FW227" s="539"/>
      <c r="FX227" s="539"/>
      <c r="FY227" s="539"/>
      <c r="FZ227" s="539"/>
      <c r="GA227" s="539"/>
      <c r="GB227" s="539"/>
      <c r="GC227" s="539"/>
      <c r="GD227" s="539"/>
      <c r="GE227" s="539"/>
      <c r="GF227" s="539"/>
      <c r="GG227" s="539"/>
      <c r="GH227" s="539"/>
      <c r="GI227" s="539"/>
      <c r="GJ227" s="539"/>
      <c r="GK227" s="539"/>
      <c r="GL227" s="539"/>
      <c r="GM227" s="539"/>
      <c r="GN227" s="539"/>
      <c r="GO227" s="539"/>
      <c r="GP227" s="539"/>
      <c r="GQ227" s="539"/>
      <c r="GR227" s="539"/>
      <c r="GS227" s="539"/>
      <c r="GT227" s="539"/>
      <c r="GU227" s="539"/>
      <c r="GV227" s="539"/>
      <c r="GW227" s="539"/>
      <c r="GX227" s="539"/>
      <c r="GY227" s="539"/>
      <c r="GZ227" s="539"/>
      <c r="HA227" s="539"/>
      <c r="HB227" s="539"/>
      <c r="HC227" s="539"/>
      <c r="HD227" s="539"/>
      <c r="HE227" s="539"/>
      <c r="HF227" s="539"/>
      <c r="HG227" s="539"/>
      <c r="HH227" s="539"/>
      <c r="HI227" s="539"/>
      <c r="HJ227" s="539"/>
      <c r="HK227" s="539"/>
      <c r="HL227" s="539"/>
      <c r="HM227" s="539"/>
      <c r="HN227" s="539"/>
      <c r="HO227" s="539"/>
      <c r="HP227" s="539"/>
      <c r="HQ227" s="539"/>
      <c r="HR227" s="539"/>
      <c r="HS227" s="539"/>
      <c r="HT227" s="539"/>
      <c r="HU227" s="539"/>
      <c r="HV227" s="539"/>
      <c r="HW227" s="539"/>
      <c r="HX227" s="539"/>
      <c r="HY227" s="539"/>
      <c r="HZ227" s="539"/>
      <c r="IA227" s="539"/>
      <c r="IB227" s="539"/>
      <c r="IC227" s="539"/>
      <c r="ID227" s="539"/>
      <c r="IE227" s="539"/>
      <c r="IF227" s="539"/>
      <c r="IG227" s="539"/>
      <c r="IH227" s="539"/>
      <c r="II227" s="539"/>
      <c r="IJ227" s="539"/>
      <c r="IK227" s="539"/>
      <c r="IL227" s="539"/>
      <c r="IM227" s="539"/>
      <c r="IN227" s="539"/>
      <c r="IO227" s="539"/>
      <c r="IP227" s="539"/>
      <c r="IQ227" s="539"/>
      <c r="IR227" s="539"/>
      <c r="IS227" s="539"/>
      <c r="IT227" s="539"/>
      <c r="IU227" s="539"/>
      <c r="IV227" s="539"/>
      <c r="IW227" s="539"/>
    </row>
    <row r="228" spans="1:257" s="233" customFormat="1" ht="22.5" customHeight="1">
      <c r="A228" s="232"/>
      <c r="B228" s="309"/>
      <c r="C228" s="398"/>
      <c r="D228" s="307"/>
      <c r="E228" s="307"/>
      <c r="F228" s="306"/>
      <c r="G228" s="306"/>
      <c r="H228" s="502" t="s">
        <v>886</v>
      </c>
      <c r="I228" s="235" t="s">
        <v>7</v>
      </c>
      <c r="J228" s="407"/>
      <c r="K228" s="232"/>
      <c r="L228" s="232"/>
      <c r="M228" s="232"/>
      <c r="N228" s="232"/>
      <c r="O228" s="232"/>
      <c r="P228" s="232"/>
      <c r="Q228" s="232"/>
      <c r="R228" s="232"/>
      <c r="S228" s="232"/>
      <c r="T228" s="232"/>
      <c r="U228" s="232"/>
      <c r="V228" s="232"/>
      <c r="W228" s="232"/>
      <c r="X228" s="232"/>
      <c r="Y228" s="232"/>
      <c r="Z228" s="232"/>
      <c r="AA228" s="232"/>
      <c r="AB228" s="232"/>
      <c r="AC228" s="232"/>
      <c r="AD228" s="232"/>
      <c r="AE228" s="232"/>
      <c r="AF228" s="232"/>
      <c r="AG228" s="232"/>
      <c r="AH228" s="232"/>
      <c r="AI228" s="232"/>
      <c r="AJ228" s="232"/>
      <c r="AK228" s="232"/>
      <c r="AL228" s="232"/>
      <c r="AM228" s="232"/>
      <c r="AN228" s="232"/>
      <c r="AO228" s="232"/>
      <c r="AP228" s="232"/>
      <c r="AQ228" s="232"/>
      <c r="AR228" s="232"/>
      <c r="AS228" s="232"/>
      <c r="AT228" s="232"/>
      <c r="AU228" s="232"/>
      <c r="AV228" s="232"/>
      <c r="AW228" s="232"/>
      <c r="AX228" s="232"/>
      <c r="AY228" s="232"/>
      <c r="AZ228" s="232"/>
      <c r="BA228" s="232"/>
      <c r="BB228" s="232"/>
      <c r="BC228" s="232"/>
      <c r="BD228" s="232"/>
      <c r="BE228" s="232"/>
      <c r="BF228" s="232"/>
      <c r="BG228" s="232"/>
      <c r="BH228" s="232"/>
      <c r="BI228" s="232"/>
      <c r="BJ228" s="232"/>
      <c r="BK228" s="232"/>
      <c r="BL228" s="232"/>
      <c r="BM228" s="232"/>
      <c r="BN228" s="232"/>
      <c r="BO228" s="232"/>
      <c r="BP228" s="232"/>
      <c r="BQ228" s="232"/>
      <c r="BR228" s="232"/>
      <c r="BS228" s="232"/>
      <c r="BT228" s="232"/>
      <c r="BU228" s="232"/>
      <c r="BV228" s="232"/>
      <c r="BW228" s="232"/>
      <c r="BX228" s="232"/>
      <c r="BY228" s="232"/>
      <c r="BZ228" s="232"/>
      <c r="CA228" s="232"/>
      <c r="CB228" s="232"/>
      <c r="CC228" s="232"/>
      <c r="CD228" s="232"/>
      <c r="CE228" s="232"/>
      <c r="CF228" s="232"/>
      <c r="CG228" s="232"/>
      <c r="CH228" s="232"/>
      <c r="CI228" s="232"/>
      <c r="CJ228" s="232"/>
      <c r="CK228" s="232"/>
      <c r="CL228" s="232"/>
      <c r="CM228" s="232"/>
      <c r="CN228" s="232"/>
      <c r="CO228" s="232"/>
      <c r="CP228" s="232"/>
      <c r="CQ228" s="232"/>
      <c r="CR228" s="232"/>
      <c r="CS228" s="232"/>
      <c r="CT228" s="232"/>
      <c r="CU228" s="232"/>
      <c r="CV228" s="232"/>
      <c r="CW228" s="232"/>
      <c r="CX228" s="232"/>
      <c r="CY228" s="232"/>
      <c r="CZ228" s="232"/>
      <c r="DA228" s="232"/>
      <c r="DB228" s="232"/>
      <c r="DC228" s="232"/>
      <c r="DD228" s="232"/>
      <c r="DE228" s="232"/>
      <c r="DF228" s="232"/>
      <c r="DG228" s="232"/>
      <c r="DH228" s="232"/>
      <c r="DI228" s="232"/>
      <c r="DJ228" s="232"/>
      <c r="DK228" s="232"/>
      <c r="DL228" s="232"/>
      <c r="DM228" s="232"/>
      <c r="DN228" s="232"/>
      <c r="DO228" s="232"/>
      <c r="DP228" s="232"/>
      <c r="DQ228" s="232"/>
      <c r="DR228" s="232"/>
      <c r="DS228" s="232"/>
      <c r="DT228" s="232"/>
      <c r="DU228" s="232"/>
      <c r="DV228" s="232"/>
      <c r="DW228" s="232"/>
      <c r="DX228" s="232"/>
      <c r="DY228" s="232"/>
      <c r="DZ228" s="232"/>
      <c r="EA228" s="232"/>
      <c r="EB228" s="232"/>
      <c r="EC228" s="232"/>
      <c r="ED228" s="232"/>
      <c r="EE228" s="232"/>
      <c r="EF228" s="232"/>
      <c r="EG228" s="232"/>
      <c r="EH228" s="232"/>
      <c r="EI228" s="232"/>
      <c r="EJ228" s="232"/>
      <c r="EK228" s="232"/>
      <c r="EL228" s="232"/>
      <c r="EM228" s="232"/>
      <c r="EN228" s="232"/>
      <c r="EO228" s="232"/>
      <c r="EP228" s="232"/>
      <c r="EQ228" s="232"/>
      <c r="ER228" s="232"/>
      <c r="ES228" s="232"/>
      <c r="ET228" s="232"/>
      <c r="EU228" s="232"/>
      <c r="EV228" s="232"/>
      <c r="EW228" s="232"/>
      <c r="EX228" s="232"/>
      <c r="EY228" s="232"/>
      <c r="EZ228" s="232"/>
      <c r="FA228" s="232"/>
      <c r="FB228" s="232"/>
      <c r="FC228" s="232"/>
      <c r="FD228" s="232"/>
      <c r="FE228" s="232"/>
      <c r="FF228" s="232"/>
      <c r="FG228" s="232"/>
      <c r="FH228" s="232"/>
      <c r="FI228" s="232"/>
      <c r="FJ228" s="232"/>
      <c r="FK228" s="232"/>
      <c r="FL228" s="232"/>
      <c r="FM228" s="232"/>
      <c r="FN228" s="232"/>
      <c r="FO228" s="232"/>
      <c r="FP228" s="232"/>
      <c r="FQ228" s="232"/>
      <c r="FR228" s="232"/>
      <c r="FS228" s="232"/>
      <c r="FT228" s="232"/>
      <c r="FU228" s="232"/>
      <c r="FV228" s="232"/>
      <c r="FW228" s="232"/>
      <c r="FX228" s="232"/>
      <c r="FY228" s="232"/>
      <c r="FZ228" s="232"/>
      <c r="GA228" s="232"/>
      <c r="GB228" s="232"/>
      <c r="GC228" s="232"/>
      <c r="GD228" s="232"/>
      <c r="GE228" s="232"/>
      <c r="GF228" s="232"/>
      <c r="GG228" s="232"/>
      <c r="GH228" s="232"/>
      <c r="GI228" s="232"/>
      <c r="GJ228" s="232"/>
      <c r="GK228" s="232"/>
      <c r="GL228" s="232"/>
      <c r="GM228" s="232"/>
      <c r="GN228" s="232"/>
      <c r="GO228" s="232"/>
      <c r="GP228" s="232"/>
      <c r="GQ228" s="232"/>
      <c r="GR228" s="232"/>
      <c r="GS228" s="232"/>
      <c r="GT228" s="232"/>
      <c r="GU228" s="232"/>
      <c r="GV228" s="232"/>
      <c r="GW228" s="232"/>
      <c r="GX228" s="232"/>
      <c r="GY228" s="232"/>
      <c r="GZ228" s="232"/>
      <c r="HA228" s="232"/>
      <c r="HB228" s="232"/>
      <c r="HC228" s="232"/>
      <c r="HD228" s="232"/>
      <c r="HE228" s="232"/>
      <c r="HF228" s="232"/>
      <c r="HG228" s="232"/>
      <c r="HH228" s="232"/>
      <c r="HI228" s="232"/>
      <c r="HJ228" s="232"/>
      <c r="HK228" s="232"/>
      <c r="HL228" s="232"/>
      <c r="HM228" s="232"/>
      <c r="HN228" s="232"/>
      <c r="HO228" s="232"/>
      <c r="HP228" s="232"/>
      <c r="HQ228" s="232"/>
      <c r="HR228" s="232"/>
      <c r="HS228" s="232"/>
      <c r="HT228" s="232"/>
      <c r="HU228" s="232"/>
      <c r="HV228" s="232"/>
      <c r="HW228" s="232"/>
      <c r="HX228" s="232"/>
      <c r="HY228" s="232"/>
      <c r="HZ228" s="232"/>
      <c r="IA228" s="232"/>
      <c r="IB228" s="232"/>
      <c r="IC228" s="232"/>
      <c r="ID228" s="232"/>
      <c r="IE228" s="232"/>
      <c r="IF228" s="232"/>
      <c r="IG228" s="232"/>
      <c r="IH228" s="232"/>
      <c r="II228" s="232"/>
      <c r="IJ228" s="232"/>
      <c r="IK228" s="232"/>
      <c r="IL228" s="232"/>
      <c r="IM228" s="232"/>
      <c r="IN228" s="232"/>
      <c r="IO228" s="232"/>
      <c r="IP228" s="232"/>
      <c r="IQ228" s="232"/>
      <c r="IR228" s="232"/>
      <c r="IS228" s="232"/>
      <c r="IT228" s="232"/>
      <c r="IU228" s="232"/>
      <c r="IV228" s="232"/>
      <c r="IW228" s="232"/>
    </row>
    <row r="229" spans="1:257" s="540" customFormat="1">
      <c r="A229" s="232"/>
      <c r="B229" s="309"/>
      <c r="C229" s="398"/>
      <c r="D229" s="307"/>
      <c r="E229" s="307"/>
      <c r="F229" s="306"/>
      <c r="G229" s="306"/>
      <c r="H229" s="502" t="s">
        <v>886</v>
      </c>
      <c r="I229" s="235" t="s">
        <v>7</v>
      </c>
      <c r="J229" s="407"/>
      <c r="K229" s="232"/>
      <c r="L229" s="232"/>
      <c r="M229" s="232"/>
      <c r="N229" s="232"/>
      <c r="O229" s="232"/>
      <c r="P229" s="232"/>
      <c r="Q229" s="232"/>
      <c r="R229" s="232"/>
      <c r="S229" s="232"/>
      <c r="T229" s="232"/>
      <c r="U229" s="232"/>
      <c r="V229" s="232"/>
      <c r="W229" s="232"/>
      <c r="X229" s="232"/>
      <c r="Y229" s="232"/>
      <c r="Z229" s="232"/>
      <c r="AA229" s="232"/>
      <c r="AB229" s="232"/>
      <c r="AC229" s="232"/>
      <c r="AD229" s="232"/>
      <c r="AE229" s="232"/>
      <c r="AF229" s="232"/>
      <c r="AG229" s="232"/>
      <c r="AH229" s="232"/>
      <c r="AI229" s="232"/>
      <c r="AJ229" s="232"/>
      <c r="AK229" s="232"/>
      <c r="AL229" s="232"/>
      <c r="AM229" s="232"/>
      <c r="AN229" s="232"/>
      <c r="AO229" s="232"/>
      <c r="AP229" s="232"/>
      <c r="AQ229" s="232"/>
      <c r="AR229" s="232"/>
      <c r="AS229" s="232"/>
      <c r="AT229" s="232"/>
      <c r="AU229" s="232"/>
      <c r="AV229" s="232"/>
      <c r="AW229" s="232"/>
      <c r="AX229" s="232"/>
      <c r="AY229" s="232"/>
      <c r="AZ229" s="232"/>
      <c r="BA229" s="232"/>
      <c r="BB229" s="232"/>
      <c r="BC229" s="232"/>
      <c r="BD229" s="232"/>
      <c r="BE229" s="232"/>
      <c r="BF229" s="232"/>
      <c r="BG229" s="232"/>
      <c r="BH229" s="232"/>
      <c r="BI229" s="232"/>
      <c r="BJ229" s="232"/>
      <c r="BK229" s="232"/>
      <c r="BL229" s="232"/>
      <c r="BM229" s="232"/>
      <c r="BN229" s="232"/>
      <c r="BO229" s="232"/>
      <c r="BP229" s="232"/>
      <c r="BQ229" s="232"/>
      <c r="BR229" s="232"/>
      <c r="BS229" s="232"/>
      <c r="BT229" s="232"/>
      <c r="BU229" s="232"/>
      <c r="BV229" s="232"/>
      <c r="BW229" s="232"/>
      <c r="BX229" s="232"/>
      <c r="BY229" s="232"/>
      <c r="BZ229" s="232"/>
      <c r="CA229" s="232"/>
      <c r="CB229" s="232"/>
      <c r="CC229" s="232"/>
      <c r="CD229" s="232"/>
      <c r="CE229" s="232"/>
      <c r="CF229" s="232"/>
      <c r="CG229" s="232"/>
      <c r="CH229" s="232"/>
      <c r="CI229" s="232"/>
      <c r="CJ229" s="232"/>
      <c r="CK229" s="232"/>
      <c r="CL229" s="232"/>
      <c r="CM229" s="232"/>
      <c r="CN229" s="232"/>
      <c r="CO229" s="232"/>
      <c r="CP229" s="232"/>
      <c r="CQ229" s="232"/>
      <c r="CR229" s="232"/>
      <c r="CS229" s="232"/>
      <c r="CT229" s="232"/>
      <c r="CU229" s="232"/>
      <c r="CV229" s="232"/>
      <c r="CW229" s="232"/>
      <c r="CX229" s="232"/>
      <c r="CY229" s="232"/>
      <c r="CZ229" s="232"/>
      <c r="DA229" s="232"/>
      <c r="DB229" s="232"/>
      <c r="DC229" s="232"/>
      <c r="DD229" s="232"/>
      <c r="DE229" s="232"/>
      <c r="DF229" s="232"/>
      <c r="DG229" s="232"/>
      <c r="DH229" s="232"/>
      <c r="DI229" s="232"/>
      <c r="DJ229" s="232"/>
      <c r="DK229" s="232"/>
      <c r="DL229" s="232"/>
      <c r="DM229" s="232"/>
      <c r="DN229" s="232"/>
      <c r="DO229" s="232"/>
      <c r="DP229" s="232"/>
      <c r="DQ229" s="232"/>
      <c r="DR229" s="232"/>
      <c r="DS229" s="232"/>
      <c r="DT229" s="232"/>
      <c r="DU229" s="232"/>
      <c r="DV229" s="232"/>
      <c r="DW229" s="232"/>
      <c r="DX229" s="232"/>
      <c r="DY229" s="232"/>
      <c r="DZ229" s="232"/>
      <c r="EA229" s="232"/>
      <c r="EB229" s="232"/>
      <c r="EC229" s="232"/>
      <c r="ED229" s="232"/>
      <c r="EE229" s="232"/>
      <c r="EF229" s="232"/>
      <c r="EG229" s="232"/>
      <c r="EH229" s="232"/>
      <c r="EI229" s="232"/>
      <c r="EJ229" s="232"/>
      <c r="EK229" s="232"/>
      <c r="EL229" s="232"/>
      <c r="EM229" s="232"/>
      <c r="EN229" s="232"/>
      <c r="EO229" s="232"/>
      <c r="EP229" s="232"/>
      <c r="EQ229" s="232"/>
      <c r="ER229" s="232"/>
      <c r="ES229" s="232"/>
      <c r="ET229" s="232"/>
      <c r="EU229" s="232"/>
      <c r="EV229" s="232"/>
      <c r="EW229" s="232"/>
      <c r="EX229" s="232"/>
      <c r="EY229" s="232"/>
      <c r="EZ229" s="232"/>
      <c r="FA229" s="232"/>
      <c r="FB229" s="232"/>
      <c r="FC229" s="232"/>
      <c r="FD229" s="232"/>
      <c r="FE229" s="232"/>
      <c r="FF229" s="232"/>
      <c r="FG229" s="232"/>
      <c r="FH229" s="232"/>
      <c r="FI229" s="232"/>
      <c r="FJ229" s="232"/>
      <c r="FK229" s="232"/>
      <c r="FL229" s="232"/>
      <c r="FM229" s="232"/>
      <c r="FN229" s="232"/>
      <c r="FO229" s="232"/>
      <c r="FP229" s="232"/>
      <c r="FQ229" s="232"/>
      <c r="FR229" s="232"/>
      <c r="FS229" s="232"/>
      <c r="FT229" s="232"/>
      <c r="FU229" s="232"/>
      <c r="FV229" s="232"/>
      <c r="FW229" s="232"/>
      <c r="FX229" s="232"/>
      <c r="FY229" s="232"/>
      <c r="FZ229" s="232"/>
      <c r="GA229" s="232"/>
      <c r="GB229" s="232"/>
      <c r="GC229" s="232"/>
      <c r="GD229" s="232"/>
      <c r="GE229" s="232"/>
      <c r="GF229" s="232"/>
      <c r="GG229" s="232"/>
      <c r="GH229" s="232"/>
      <c r="GI229" s="232"/>
      <c r="GJ229" s="232"/>
      <c r="GK229" s="232"/>
      <c r="GL229" s="232"/>
      <c r="GM229" s="232"/>
      <c r="GN229" s="232"/>
      <c r="GO229" s="232"/>
      <c r="GP229" s="232"/>
      <c r="GQ229" s="232"/>
      <c r="GR229" s="232"/>
      <c r="GS229" s="232"/>
      <c r="GT229" s="232"/>
      <c r="GU229" s="232"/>
      <c r="GV229" s="232"/>
      <c r="GW229" s="232"/>
      <c r="GX229" s="232"/>
      <c r="GY229" s="232"/>
      <c r="GZ229" s="232"/>
      <c r="HA229" s="232"/>
      <c r="HB229" s="232"/>
      <c r="HC229" s="232"/>
      <c r="HD229" s="232"/>
      <c r="HE229" s="232"/>
      <c r="HF229" s="232"/>
      <c r="HG229" s="232"/>
      <c r="HH229" s="232"/>
      <c r="HI229" s="232"/>
      <c r="HJ229" s="232"/>
      <c r="HK229" s="232"/>
      <c r="HL229" s="232"/>
      <c r="HM229" s="232"/>
      <c r="HN229" s="232"/>
      <c r="HO229" s="232"/>
      <c r="HP229" s="232"/>
      <c r="HQ229" s="232"/>
      <c r="HR229" s="232"/>
      <c r="HS229" s="232"/>
      <c r="HT229" s="232"/>
      <c r="HU229" s="232"/>
      <c r="HV229" s="232"/>
      <c r="HW229" s="232"/>
      <c r="HX229" s="232"/>
      <c r="HY229" s="232"/>
      <c r="HZ229" s="232"/>
      <c r="IA229" s="232"/>
      <c r="IB229" s="232"/>
      <c r="IC229" s="232"/>
      <c r="ID229" s="232"/>
      <c r="IE229" s="232"/>
      <c r="IF229" s="232"/>
      <c r="IG229" s="232"/>
      <c r="IH229" s="232"/>
      <c r="II229" s="232"/>
      <c r="IJ229" s="232"/>
      <c r="IK229" s="232"/>
      <c r="IL229" s="232"/>
      <c r="IM229" s="232"/>
      <c r="IN229" s="232"/>
      <c r="IO229" s="232"/>
      <c r="IP229" s="232"/>
      <c r="IQ229" s="232"/>
      <c r="IR229" s="232"/>
      <c r="IS229" s="232"/>
      <c r="IT229" s="232"/>
      <c r="IU229" s="232"/>
      <c r="IV229" s="232"/>
      <c r="IW229" s="232"/>
    </row>
    <row r="230" spans="1:257" s="534" customFormat="1">
      <c r="A230" s="232"/>
      <c r="B230" s="309"/>
      <c r="C230" s="398"/>
      <c r="D230" s="307"/>
      <c r="E230" s="307"/>
      <c r="F230" s="306"/>
      <c r="G230" s="306"/>
      <c r="H230" s="502" t="s">
        <v>886</v>
      </c>
      <c r="I230" s="334" t="s">
        <v>302</v>
      </c>
      <c r="J230" s="232"/>
      <c r="K230" s="232"/>
      <c r="L230" s="232"/>
      <c r="M230" s="232"/>
      <c r="N230" s="232"/>
      <c r="O230" s="232"/>
      <c r="P230" s="232"/>
      <c r="Q230" s="232"/>
      <c r="R230" s="232"/>
      <c r="S230" s="232"/>
      <c r="T230" s="232"/>
      <c r="U230" s="232"/>
      <c r="V230" s="232"/>
      <c r="W230" s="232"/>
      <c r="X230" s="232"/>
      <c r="Y230" s="232"/>
      <c r="Z230" s="232"/>
      <c r="AA230" s="232"/>
      <c r="AB230" s="232"/>
      <c r="AC230" s="232"/>
      <c r="AD230" s="232"/>
      <c r="AE230" s="232"/>
      <c r="AF230" s="232"/>
      <c r="AG230" s="232"/>
      <c r="AH230" s="232"/>
      <c r="AI230" s="232"/>
      <c r="AJ230" s="232"/>
      <c r="AK230" s="232"/>
      <c r="AL230" s="232"/>
      <c r="AM230" s="232"/>
      <c r="AN230" s="232"/>
      <c r="AO230" s="232"/>
      <c r="AP230" s="232"/>
      <c r="AQ230" s="232"/>
      <c r="AR230" s="232"/>
      <c r="AS230" s="232"/>
      <c r="AT230" s="232"/>
      <c r="AU230" s="232"/>
      <c r="AV230" s="232"/>
      <c r="AW230" s="232"/>
      <c r="AX230" s="232"/>
      <c r="AY230" s="232"/>
      <c r="AZ230" s="232"/>
      <c r="BA230" s="232"/>
      <c r="BB230" s="232"/>
      <c r="BC230" s="232"/>
      <c r="BD230" s="232"/>
      <c r="BE230" s="232"/>
      <c r="BF230" s="232"/>
      <c r="BG230" s="232"/>
      <c r="BH230" s="232"/>
      <c r="BI230" s="232"/>
      <c r="BJ230" s="232"/>
      <c r="BK230" s="232"/>
      <c r="BL230" s="232"/>
      <c r="BM230" s="232"/>
      <c r="BN230" s="232"/>
      <c r="BO230" s="232"/>
      <c r="BP230" s="232"/>
      <c r="BQ230" s="232"/>
      <c r="BR230" s="232"/>
      <c r="BS230" s="232"/>
      <c r="BT230" s="232"/>
      <c r="BU230" s="232"/>
      <c r="BV230" s="232"/>
      <c r="BW230" s="232"/>
      <c r="BX230" s="232"/>
      <c r="BY230" s="232"/>
      <c r="BZ230" s="232"/>
      <c r="CA230" s="232"/>
      <c r="CB230" s="232"/>
      <c r="CC230" s="232"/>
      <c r="CD230" s="232"/>
      <c r="CE230" s="232"/>
      <c r="CF230" s="232"/>
      <c r="CG230" s="232"/>
      <c r="CH230" s="232"/>
      <c r="CI230" s="232"/>
      <c r="CJ230" s="232"/>
      <c r="CK230" s="232"/>
      <c r="CL230" s="232"/>
      <c r="CM230" s="232"/>
      <c r="CN230" s="232"/>
      <c r="CO230" s="232"/>
      <c r="CP230" s="232"/>
      <c r="CQ230" s="232"/>
      <c r="CR230" s="232"/>
      <c r="CS230" s="232"/>
      <c r="CT230" s="232"/>
      <c r="CU230" s="232"/>
      <c r="CV230" s="232"/>
      <c r="CW230" s="232"/>
      <c r="CX230" s="232"/>
      <c r="CY230" s="232"/>
      <c r="CZ230" s="232"/>
      <c r="DA230" s="232"/>
      <c r="DB230" s="232"/>
      <c r="DC230" s="232"/>
      <c r="DD230" s="232"/>
      <c r="DE230" s="232"/>
      <c r="DF230" s="232"/>
      <c r="DG230" s="232"/>
      <c r="DH230" s="232"/>
      <c r="DI230" s="232"/>
      <c r="DJ230" s="232"/>
      <c r="DK230" s="232"/>
      <c r="DL230" s="232"/>
      <c r="DM230" s="232"/>
      <c r="DN230" s="232"/>
      <c r="DO230" s="232"/>
      <c r="DP230" s="232"/>
      <c r="DQ230" s="232"/>
      <c r="DR230" s="232"/>
      <c r="DS230" s="232"/>
      <c r="DT230" s="232"/>
      <c r="DU230" s="232"/>
      <c r="DV230" s="232"/>
      <c r="DW230" s="232"/>
      <c r="DX230" s="232"/>
      <c r="DY230" s="232"/>
      <c r="DZ230" s="232"/>
      <c r="EA230" s="232"/>
      <c r="EB230" s="232"/>
      <c r="EC230" s="232"/>
      <c r="ED230" s="232"/>
      <c r="EE230" s="232"/>
      <c r="EF230" s="232"/>
      <c r="EG230" s="232"/>
      <c r="EH230" s="232"/>
      <c r="EI230" s="232"/>
      <c r="EJ230" s="232"/>
      <c r="EK230" s="232"/>
      <c r="EL230" s="232"/>
      <c r="EM230" s="232"/>
      <c r="EN230" s="232"/>
      <c r="EO230" s="232"/>
      <c r="EP230" s="232"/>
      <c r="EQ230" s="232"/>
      <c r="ER230" s="232"/>
      <c r="ES230" s="232"/>
      <c r="ET230" s="232"/>
      <c r="EU230" s="232"/>
      <c r="EV230" s="232"/>
      <c r="EW230" s="232"/>
      <c r="EX230" s="232"/>
      <c r="EY230" s="232"/>
      <c r="EZ230" s="232"/>
      <c r="FA230" s="232"/>
      <c r="FB230" s="232"/>
      <c r="FC230" s="232"/>
      <c r="FD230" s="232"/>
      <c r="FE230" s="232"/>
      <c r="FF230" s="232"/>
      <c r="FG230" s="232"/>
      <c r="FH230" s="232"/>
      <c r="FI230" s="232"/>
      <c r="FJ230" s="232"/>
      <c r="FK230" s="232"/>
      <c r="FL230" s="232"/>
      <c r="FM230" s="232"/>
      <c r="FN230" s="232"/>
      <c r="FO230" s="232"/>
      <c r="FP230" s="232"/>
      <c r="FQ230" s="232"/>
      <c r="FR230" s="232"/>
      <c r="FS230" s="232"/>
      <c r="FT230" s="232"/>
      <c r="FU230" s="232"/>
      <c r="FV230" s="232"/>
      <c r="FW230" s="232"/>
      <c r="FX230" s="232"/>
      <c r="FY230" s="232"/>
      <c r="FZ230" s="232"/>
      <c r="GA230" s="232"/>
      <c r="GB230" s="232"/>
      <c r="GC230" s="232"/>
      <c r="GD230" s="232"/>
      <c r="GE230" s="232"/>
      <c r="GF230" s="232"/>
      <c r="GG230" s="232"/>
      <c r="GH230" s="232"/>
      <c r="GI230" s="232"/>
      <c r="GJ230" s="232"/>
      <c r="GK230" s="232"/>
      <c r="GL230" s="232"/>
      <c r="GM230" s="232"/>
      <c r="GN230" s="232"/>
      <c r="GO230" s="232"/>
      <c r="GP230" s="232"/>
      <c r="GQ230" s="232"/>
      <c r="GR230" s="232"/>
      <c r="GS230" s="232"/>
      <c r="GT230" s="232"/>
      <c r="GU230" s="232"/>
      <c r="GV230" s="232"/>
      <c r="GW230" s="232"/>
      <c r="GX230" s="232"/>
      <c r="GY230" s="232"/>
      <c r="GZ230" s="232"/>
      <c r="HA230" s="232"/>
      <c r="HB230" s="232"/>
      <c r="HC230" s="232"/>
      <c r="HD230" s="232"/>
      <c r="HE230" s="232"/>
      <c r="HF230" s="232"/>
      <c r="HG230" s="232"/>
      <c r="HH230" s="232"/>
      <c r="HI230" s="232"/>
      <c r="HJ230" s="232"/>
      <c r="HK230" s="232"/>
      <c r="HL230" s="232"/>
      <c r="HM230" s="232"/>
      <c r="HN230" s="232"/>
      <c r="HO230" s="232"/>
      <c r="HP230" s="232"/>
      <c r="HQ230" s="232"/>
      <c r="HR230" s="232"/>
      <c r="HS230" s="232"/>
      <c r="HT230" s="232"/>
      <c r="HU230" s="232"/>
      <c r="HV230" s="232"/>
      <c r="HW230" s="232"/>
      <c r="HX230" s="232"/>
      <c r="HY230" s="232"/>
      <c r="HZ230" s="232"/>
      <c r="IA230" s="232"/>
      <c r="IB230" s="232"/>
      <c r="IC230" s="232"/>
      <c r="ID230" s="232"/>
      <c r="IE230" s="232"/>
      <c r="IF230" s="232"/>
      <c r="IG230" s="232"/>
      <c r="IH230" s="232"/>
      <c r="II230" s="232"/>
      <c r="IJ230" s="232"/>
      <c r="IK230" s="232"/>
      <c r="IL230" s="232"/>
      <c r="IM230" s="232"/>
      <c r="IN230" s="232"/>
      <c r="IO230" s="232"/>
      <c r="IP230" s="232"/>
      <c r="IQ230" s="232"/>
      <c r="IR230" s="232"/>
      <c r="IS230" s="232"/>
      <c r="IT230" s="232"/>
      <c r="IU230" s="232"/>
      <c r="IV230" s="232"/>
      <c r="IW230" s="232"/>
    </row>
    <row r="231" spans="1:257" s="534" customFormat="1">
      <c r="A231" s="232"/>
      <c r="B231" s="309"/>
      <c r="C231" s="398"/>
      <c r="D231" s="307"/>
      <c r="E231" s="307"/>
      <c r="F231" s="306"/>
      <c r="G231" s="306"/>
      <c r="H231" s="502" t="s">
        <v>886</v>
      </c>
      <c r="I231" s="334" t="s">
        <v>302</v>
      </c>
      <c r="J231" s="232"/>
      <c r="K231" s="232"/>
      <c r="L231" s="232"/>
      <c r="M231" s="232"/>
      <c r="N231" s="232"/>
      <c r="O231" s="232"/>
      <c r="P231" s="232"/>
      <c r="Q231" s="232"/>
      <c r="R231" s="232"/>
      <c r="S231" s="232"/>
      <c r="T231" s="232"/>
      <c r="U231" s="232"/>
      <c r="V231" s="232"/>
      <c r="W231" s="232"/>
      <c r="X231" s="232"/>
      <c r="Y231" s="232"/>
      <c r="Z231" s="232"/>
      <c r="AA231" s="232"/>
      <c r="AB231" s="232"/>
      <c r="AC231" s="232"/>
      <c r="AD231" s="232"/>
      <c r="AE231" s="232"/>
      <c r="AF231" s="232"/>
      <c r="AG231" s="232"/>
      <c r="AH231" s="232"/>
      <c r="AI231" s="232"/>
      <c r="AJ231" s="232"/>
      <c r="AK231" s="232"/>
      <c r="AL231" s="232"/>
      <c r="AM231" s="232"/>
      <c r="AN231" s="232"/>
      <c r="AO231" s="232"/>
      <c r="AP231" s="232"/>
      <c r="AQ231" s="232"/>
      <c r="AR231" s="232"/>
      <c r="AS231" s="232"/>
      <c r="AT231" s="232"/>
      <c r="AU231" s="232"/>
      <c r="AV231" s="232"/>
      <c r="AW231" s="232"/>
      <c r="AX231" s="232"/>
      <c r="AY231" s="232"/>
      <c r="AZ231" s="232"/>
      <c r="BA231" s="232"/>
      <c r="BB231" s="232"/>
      <c r="BC231" s="232"/>
      <c r="BD231" s="232"/>
      <c r="BE231" s="232"/>
      <c r="BF231" s="232"/>
      <c r="BG231" s="232"/>
      <c r="BH231" s="232"/>
      <c r="BI231" s="232"/>
      <c r="BJ231" s="232"/>
      <c r="BK231" s="232"/>
      <c r="BL231" s="232"/>
      <c r="BM231" s="232"/>
      <c r="BN231" s="232"/>
      <c r="BO231" s="232"/>
      <c r="BP231" s="232"/>
      <c r="BQ231" s="232"/>
      <c r="BR231" s="232"/>
      <c r="BS231" s="232"/>
      <c r="BT231" s="232"/>
      <c r="BU231" s="232"/>
      <c r="BV231" s="232"/>
      <c r="BW231" s="232"/>
      <c r="BX231" s="232"/>
      <c r="BY231" s="232"/>
      <c r="BZ231" s="232"/>
      <c r="CA231" s="232"/>
      <c r="CB231" s="232"/>
      <c r="CC231" s="232"/>
      <c r="CD231" s="232"/>
      <c r="CE231" s="232"/>
      <c r="CF231" s="232"/>
      <c r="CG231" s="232"/>
      <c r="CH231" s="232"/>
      <c r="CI231" s="232"/>
      <c r="CJ231" s="232"/>
      <c r="CK231" s="232"/>
      <c r="CL231" s="232"/>
      <c r="CM231" s="232"/>
      <c r="CN231" s="232"/>
      <c r="CO231" s="232"/>
      <c r="CP231" s="232"/>
      <c r="CQ231" s="232"/>
      <c r="CR231" s="232"/>
      <c r="CS231" s="232"/>
      <c r="CT231" s="232"/>
      <c r="CU231" s="232"/>
      <c r="CV231" s="232"/>
      <c r="CW231" s="232"/>
      <c r="CX231" s="232"/>
      <c r="CY231" s="232"/>
      <c r="CZ231" s="232"/>
      <c r="DA231" s="232"/>
      <c r="DB231" s="232"/>
      <c r="DC231" s="232"/>
      <c r="DD231" s="232"/>
      <c r="DE231" s="232"/>
      <c r="DF231" s="232"/>
      <c r="DG231" s="232"/>
      <c r="DH231" s="232"/>
      <c r="DI231" s="232"/>
      <c r="DJ231" s="232"/>
      <c r="DK231" s="232"/>
      <c r="DL231" s="232"/>
      <c r="DM231" s="232"/>
      <c r="DN231" s="232"/>
      <c r="DO231" s="232"/>
      <c r="DP231" s="232"/>
      <c r="DQ231" s="232"/>
      <c r="DR231" s="232"/>
      <c r="DS231" s="232"/>
      <c r="DT231" s="232"/>
      <c r="DU231" s="232"/>
      <c r="DV231" s="232"/>
      <c r="DW231" s="232"/>
      <c r="DX231" s="232"/>
      <c r="DY231" s="232"/>
      <c r="DZ231" s="232"/>
      <c r="EA231" s="232"/>
      <c r="EB231" s="232"/>
      <c r="EC231" s="232"/>
      <c r="ED231" s="232"/>
      <c r="EE231" s="232"/>
      <c r="EF231" s="232"/>
      <c r="EG231" s="232"/>
      <c r="EH231" s="232"/>
      <c r="EI231" s="232"/>
      <c r="EJ231" s="232"/>
      <c r="EK231" s="232"/>
      <c r="EL231" s="232"/>
      <c r="EM231" s="232"/>
      <c r="EN231" s="232"/>
      <c r="EO231" s="232"/>
      <c r="EP231" s="232"/>
      <c r="EQ231" s="232"/>
      <c r="ER231" s="232"/>
      <c r="ES231" s="232"/>
      <c r="ET231" s="232"/>
      <c r="EU231" s="232"/>
      <c r="EV231" s="232"/>
      <c r="EW231" s="232"/>
      <c r="EX231" s="232"/>
      <c r="EY231" s="232"/>
      <c r="EZ231" s="232"/>
      <c r="FA231" s="232"/>
      <c r="FB231" s="232"/>
      <c r="FC231" s="232"/>
      <c r="FD231" s="232"/>
      <c r="FE231" s="232"/>
      <c r="FF231" s="232"/>
      <c r="FG231" s="232"/>
      <c r="FH231" s="232"/>
      <c r="FI231" s="232"/>
      <c r="FJ231" s="232"/>
      <c r="FK231" s="232"/>
      <c r="FL231" s="232"/>
      <c r="FM231" s="232"/>
      <c r="FN231" s="232"/>
      <c r="FO231" s="232"/>
      <c r="FP231" s="232"/>
      <c r="FQ231" s="232"/>
      <c r="FR231" s="232"/>
      <c r="FS231" s="232"/>
      <c r="FT231" s="232"/>
      <c r="FU231" s="232"/>
      <c r="FV231" s="232"/>
      <c r="FW231" s="232"/>
      <c r="FX231" s="232"/>
      <c r="FY231" s="232"/>
      <c r="FZ231" s="232"/>
      <c r="GA231" s="232"/>
      <c r="GB231" s="232"/>
      <c r="GC231" s="232"/>
      <c r="GD231" s="232"/>
      <c r="GE231" s="232"/>
      <c r="GF231" s="232"/>
      <c r="GG231" s="232"/>
      <c r="GH231" s="232"/>
      <c r="GI231" s="232"/>
      <c r="GJ231" s="232"/>
      <c r="GK231" s="232"/>
      <c r="GL231" s="232"/>
      <c r="GM231" s="232"/>
      <c r="GN231" s="232"/>
      <c r="GO231" s="232"/>
      <c r="GP231" s="232"/>
      <c r="GQ231" s="232"/>
      <c r="GR231" s="232"/>
      <c r="GS231" s="232"/>
      <c r="GT231" s="232"/>
      <c r="GU231" s="232"/>
      <c r="GV231" s="232"/>
      <c r="GW231" s="232"/>
      <c r="GX231" s="232"/>
      <c r="GY231" s="232"/>
      <c r="GZ231" s="232"/>
      <c r="HA231" s="232"/>
      <c r="HB231" s="232"/>
      <c r="HC231" s="232"/>
      <c r="HD231" s="232"/>
      <c r="HE231" s="232"/>
      <c r="HF231" s="232"/>
      <c r="HG231" s="232"/>
      <c r="HH231" s="232"/>
      <c r="HI231" s="232"/>
      <c r="HJ231" s="232"/>
      <c r="HK231" s="232"/>
      <c r="HL231" s="232"/>
      <c r="HM231" s="232"/>
      <c r="HN231" s="232"/>
      <c r="HO231" s="232"/>
      <c r="HP231" s="232"/>
      <c r="HQ231" s="232"/>
      <c r="HR231" s="232"/>
      <c r="HS231" s="232"/>
      <c r="HT231" s="232"/>
      <c r="HU231" s="232"/>
      <c r="HV231" s="232"/>
      <c r="HW231" s="232"/>
      <c r="HX231" s="232"/>
      <c r="HY231" s="232"/>
      <c r="HZ231" s="232"/>
      <c r="IA231" s="232"/>
      <c r="IB231" s="232"/>
      <c r="IC231" s="232"/>
      <c r="ID231" s="232"/>
      <c r="IE231" s="232"/>
      <c r="IF231" s="232"/>
      <c r="IG231" s="232"/>
      <c r="IH231" s="232"/>
      <c r="II231" s="232"/>
      <c r="IJ231" s="232"/>
      <c r="IK231" s="232"/>
      <c r="IL231" s="232"/>
      <c r="IM231" s="232"/>
      <c r="IN231" s="232"/>
      <c r="IO231" s="232"/>
      <c r="IP231" s="232"/>
      <c r="IQ231" s="232"/>
      <c r="IR231" s="232"/>
      <c r="IS231" s="232"/>
      <c r="IT231" s="232"/>
      <c r="IU231" s="232"/>
      <c r="IV231" s="232"/>
      <c r="IW231" s="232"/>
    </row>
    <row r="232" spans="1:257" s="534" customFormat="1">
      <c r="A232" s="232"/>
      <c r="B232" s="309"/>
      <c r="C232" s="398"/>
      <c r="D232" s="307"/>
      <c r="E232" s="307"/>
      <c r="F232" s="306"/>
      <c r="G232" s="306"/>
      <c r="H232" s="502" t="s">
        <v>886</v>
      </c>
      <c r="I232" s="334" t="s">
        <v>302</v>
      </c>
      <c r="J232" s="232"/>
      <c r="K232" s="232"/>
      <c r="L232" s="232"/>
      <c r="M232" s="232"/>
      <c r="N232" s="232"/>
      <c r="O232" s="232"/>
      <c r="P232" s="232"/>
      <c r="Q232" s="232"/>
      <c r="R232" s="232"/>
      <c r="S232" s="232"/>
      <c r="T232" s="232"/>
      <c r="U232" s="232"/>
      <c r="V232" s="232"/>
      <c r="W232" s="232"/>
      <c r="X232" s="232"/>
      <c r="Y232" s="232"/>
      <c r="Z232" s="232"/>
      <c r="AA232" s="232"/>
      <c r="AB232" s="232"/>
      <c r="AC232" s="232"/>
      <c r="AD232" s="232"/>
      <c r="AE232" s="232"/>
      <c r="AF232" s="232"/>
      <c r="AG232" s="232"/>
      <c r="AH232" s="232"/>
      <c r="AI232" s="232"/>
      <c r="AJ232" s="232"/>
      <c r="AK232" s="232"/>
      <c r="AL232" s="232"/>
      <c r="AM232" s="232"/>
      <c r="AN232" s="232"/>
      <c r="AO232" s="232"/>
      <c r="AP232" s="232"/>
      <c r="AQ232" s="232"/>
      <c r="AR232" s="232"/>
      <c r="AS232" s="232"/>
      <c r="AT232" s="232"/>
      <c r="AU232" s="232"/>
      <c r="AV232" s="232"/>
      <c r="AW232" s="232"/>
      <c r="AX232" s="232"/>
      <c r="AY232" s="232"/>
      <c r="AZ232" s="232"/>
      <c r="BA232" s="232"/>
      <c r="BB232" s="232"/>
      <c r="BC232" s="232"/>
      <c r="BD232" s="232"/>
      <c r="BE232" s="232"/>
      <c r="BF232" s="232"/>
      <c r="BG232" s="232"/>
      <c r="BH232" s="232"/>
      <c r="BI232" s="232"/>
      <c r="BJ232" s="232"/>
      <c r="BK232" s="232"/>
      <c r="BL232" s="232"/>
      <c r="BM232" s="232"/>
      <c r="BN232" s="232"/>
      <c r="BO232" s="232"/>
      <c r="BP232" s="232"/>
      <c r="BQ232" s="232"/>
      <c r="BR232" s="232"/>
      <c r="BS232" s="232"/>
      <c r="BT232" s="232"/>
      <c r="BU232" s="232"/>
      <c r="BV232" s="232"/>
      <c r="BW232" s="232"/>
      <c r="BX232" s="232"/>
      <c r="BY232" s="232"/>
      <c r="BZ232" s="232"/>
      <c r="CA232" s="232"/>
      <c r="CB232" s="232"/>
      <c r="CC232" s="232"/>
      <c r="CD232" s="232"/>
      <c r="CE232" s="232"/>
      <c r="CF232" s="232"/>
      <c r="CG232" s="232"/>
      <c r="CH232" s="232"/>
      <c r="CI232" s="232"/>
      <c r="CJ232" s="232"/>
      <c r="CK232" s="232"/>
      <c r="CL232" s="232"/>
      <c r="CM232" s="232"/>
      <c r="CN232" s="232"/>
      <c r="CO232" s="232"/>
      <c r="CP232" s="232"/>
      <c r="CQ232" s="232"/>
      <c r="CR232" s="232"/>
      <c r="CS232" s="232"/>
      <c r="CT232" s="232"/>
      <c r="CU232" s="232"/>
      <c r="CV232" s="232"/>
      <c r="CW232" s="232"/>
      <c r="CX232" s="232"/>
      <c r="CY232" s="232"/>
      <c r="CZ232" s="232"/>
      <c r="DA232" s="232"/>
      <c r="DB232" s="232"/>
      <c r="DC232" s="232"/>
      <c r="DD232" s="232"/>
      <c r="DE232" s="232"/>
      <c r="DF232" s="232"/>
      <c r="DG232" s="232"/>
      <c r="DH232" s="232"/>
      <c r="DI232" s="232"/>
      <c r="DJ232" s="232"/>
      <c r="DK232" s="232"/>
      <c r="DL232" s="232"/>
      <c r="DM232" s="232"/>
      <c r="DN232" s="232"/>
      <c r="DO232" s="232"/>
      <c r="DP232" s="232"/>
      <c r="DQ232" s="232"/>
      <c r="DR232" s="232"/>
      <c r="DS232" s="232"/>
      <c r="DT232" s="232"/>
      <c r="DU232" s="232"/>
      <c r="DV232" s="232"/>
      <c r="DW232" s="232"/>
      <c r="DX232" s="232"/>
      <c r="DY232" s="232"/>
      <c r="DZ232" s="232"/>
      <c r="EA232" s="232"/>
      <c r="EB232" s="232"/>
      <c r="EC232" s="232"/>
      <c r="ED232" s="232"/>
      <c r="EE232" s="232"/>
      <c r="EF232" s="232"/>
      <c r="EG232" s="232"/>
      <c r="EH232" s="232"/>
      <c r="EI232" s="232"/>
      <c r="EJ232" s="232"/>
      <c r="EK232" s="232"/>
      <c r="EL232" s="232"/>
      <c r="EM232" s="232"/>
      <c r="EN232" s="232"/>
      <c r="EO232" s="232"/>
      <c r="EP232" s="232"/>
      <c r="EQ232" s="232"/>
      <c r="ER232" s="232"/>
      <c r="ES232" s="232"/>
      <c r="ET232" s="232"/>
      <c r="EU232" s="232"/>
      <c r="EV232" s="232"/>
      <c r="EW232" s="232"/>
      <c r="EX232" s="232"/>
      <c r="EY232" s="232"/>
      <c r="EZ232" s="232"/>
      <c r="FA232" s="232"/>
      <c r="FB232" s="232"/>
      <c r="FC232" s="232"/>
      <c r="FD232" s="232"/>
      <c r="FE232" s="232"/>
      <c r="FF232" s="232"/>
      <c r="FG232" s="232"/>
      <c r="FH232" s="232"/>
      <c r="FI232" s="232"/>
      <c r="FJ232" s="232"/>
      <c r="FK232" s="232"/>
      <c r="FL232" s="232"/>
      <c r="FM232" s="232"/>
      <c r="FN232" s="232"/>
      <c r="FO232" s="232"/>
      <c r="FP232" s="232"/>
      <c r="FQ232" s="232"/>
      <c r="FR232" s="232"/>
      <c r="FS232" s="232"/>
      <c r="FT232" s="232"/>
      <c r="FU232" s="232"/>
      <c r="FV232" s="232"/>
      <c r="FW232" s="232"/>
      <c r="FX232" s="232"/>
      <c r="FY232" s="232"/>
      <c r="FZ232" s="232"/>
      <c r="GA232" s="232"/>
      <c r="GB232" s="232"/>
      <c r="GC232" s="232"/>
      <c r="GD232" s="232"/>
      <c r="GE232" s="232"/>
      <c r="GF232" s="232"/>
      <c r="GG232" s="232"/>
      <c r="GH232" s="232"/>
      <c r="GI232" s="232"/>
      <c r="GJ232" s="232"/>
      <c r="GK232" s="232"/>
      <c r="GL232" s="232"/>
      <c r="GM232" s="232"/>
      <c r="GN232" s="232"/>
      <c r="GO232" s="232"/>
      <c r="GP232" s="232"/>
      <c r="GQ232" s="232"/>
      <c r="GR232" s="232"/>
      <c r="GS232" s="232"/>
      <c r="GT232" s="232"/>
      <c r="GU232" s="232"/>
      <c r="GV232" s="232"/>
      <c r="GW232" s="232"/>
      <c r="GX232" s="232"/>
      <c r="GY232" s="232"/>
      <c r="GZ232" s="232"/>
      <c r="HA232" s="232"/>
      <c r="HB232" s="232"/>
      <c r="HC232" s="232"/>
      <c r="HD232" s="232"/>
      <c r="HE232" s="232"/>
      <c r="HF232" s="232"/>
      <c r="HG232" s="232"/>
      <c r="HH232" s="232"/>
      <c r="HI232" s="232"/>
      <c r="HJ232" s="232"/>
      <c r="HK232" s="232"/>
      <c r="HL232" s="232"/>
      <c r="HM232" s="232"/>
      <c r="HN232" s="232"/>
      <c r="HO232" s="232"/>
      <c r="HP232" s="232"/>
      <c r="HQ232" s="232"/>
      <c r="HR232" s="232"/>
      <c r="HS232" s="232"/>
      <c r="HT232" s="232"/>
      <c r="HU232" s="232"/>
      <c r="HV232" s="232"/>
      <c r="HW232" s="232"/>
      <c r="HX232" s="232"/>
      <c r="HY232" s="232"/>
      <c r="HZ232" s="232"/>
      <c r="IA232" s="232"/>
      <c r="IB232" s="232"/>
      <c r="IC232" s="232"/>
      <c r="ID232" s="232"/>
      <c r="IE232" s="232"/>
      <c r="IF232" s="232"/>
      <c r="IG232" s="232"/>
      <c r="IH232" s="232"/>
      <c r="II232" s="232"/>
      <c r="IJ232" s="232"/>
      <c r="IK232" s="232"/>
      <c r="IL232" s="232"/>
      <c r="IM232" s="232"/>
      <c r="IN232" s="232"/>
      <c r="IO232" s="232"/>
      <c r="IP232" s="232"/>
      <c r="IQ232" s="232"/>
      <c r="IR232" s="232"/>
      <c r="IS232" s="232"/>
      <c r="IT232" s="232"/>
      <c r="IU232" s="232"/>
      <c r="IV232" s="232"/>
      <c r="IW232" s="232"/>
    </row>
    <row r="233" spans="1:257" ht="17.25" customHeight="1">
      <c r="H233" s="502" t="s">
        <v>886</v>
      </c>
      <c r="I233" s="334" t="s">
        <v>302</v>
      </c>
    </row>
    <row r="234" spans="1:257">
      <c r="H234" s="502" t="s">
        <v>886</v>
      </c>
      <c r="I234" s="334" t="s">
        <v>302</v>
      </c>
    </row>
    <row r="235" spans="1:257">
      <c r="H235" s="502" t="s">
        <v>886</v>
      </c>
      <c r="I235" s="334" t="s">
        <v>302</v>
      </c>
    </row>
    <row r="236" spans="1:257">
      <c r="H236" s="502" t="s">
        <v>886</v>
      </c>
      <c r="I236" s="334" t="s">
        <v>302</v>
      </c>
    </row>
    <row r="237" spans="1:257">
      <c r="H237" s="502" t="s">
        <v>886</v>
      </c>
      <c r="I237" s="334" t="s">
        <v>302</v>
      </c>
    </row>
    <row r="238" spans="1:257">
      <c r="H238" s="502" t="s">
        <v>886</v>
      </c>
      <c r="I238" s="334" t="s">
        <v>302</v>
      </c>
    </row>
    <row r="239" spans="1:257">
      <c r="H239" s="502" t="s">
        <v>886</v>
      </c>
      <c r="I239" s="334" t="s">
        <v>302</v>
      </c>
    </row>
    <row r="240" spans="1:257">
      <c r="H240" s="502" t="s">
        <v>886</v>
      </c>
      <c r="I240" s="334" t="s">
        <v>302</v>
      </c>
    </row>
    <row r="241" spans="1:257">
      <c r="H241" s="502" t="s">
        <v>886</v>
      </c>
      <c r="I241" s="334" t="s">
        <v>302</v>
      </c>
    </row>
    <row r="242" spans="1:257" ht="57.75" customHeight="1">
      <c r="H242" s="502" t="s">
        <v>886</v>
      </c>
      <c r="I242" s="235" t="s">
        <v>7</v>
      </c>
      <c r="J242" s="407"/>
      <c r="K242" s="532"/>
      <c r="L242" s="233"/>
      <c r="M242" s="233"/>
      <c r="N242" s="233"/>
      <c r="O242" s="233"/>
      <c r="P242" s="233"/>
      <c r="Q242" s="233"/>
      <c r="R242" s="233"/>
      <c r="S242" s="233"/>
      <c r="T242" s="233"/>
      <c r="U242" s="233"/>
      <c r="V242" s="233"/>
      <c r="W242" s="233"/>
      <c r="X242" s="233"/>
      <c r="Y242" s="233"/>
      <c r="Z242" s="233"/>
      <c r="AA242" s="233"/>
      <c r="AB242" s="233"/>
      <c r="AC242" s="233"/>
      <c r="AD242" s="233"/>
      <c r="AE242" s="233"/>
      <c r="AF242" s="233"/>
      <c r="AG242" s="233"/>
      <c r="AH242" s="233"/>
      <c r="AI242" s="233"/>
      <c r="AJ242" s="233"/>
      <c r="AK242" s="233"/>
      <c r="AL242" s="233"/>
      <c r="AM242" s="233"/>
      <c r="AN242" s="233"/>
      <c r="AO242" s="233"/>
      <c r="AP242" s="233"/>
      <c r="AQ242" s="233"/>
      <c r="AR242" s="233"/>
      <c r="AS242" s="233"/>
      <c r="AT242" s="233"/>
      <c r="AU242" s="233"/>
      <c r="AV242" s="233"/>
      <c r="AW242" s="233"/>
      <c r="AX242" s="233"/>
      <c r="AY242" s="233"/>
      <c r="AZ242" s="233"/>
      <c r="BA242" s="233"/>
      <c r="BB242" s="233"/>
      <c r="BC242" s="233"/>
      <c r="BD242" s="233"/>
      <c r="BE242" s="233"/>
      <c r="BF242" s="233"/>
      <c r="BG242" s="233"/>
      <c r="BH242" s="233"/>
      <c r="BI242" s="233"/>
      <c r="BJ242" s="233"/>
      <c r="BK242" s="233"/>
      <c r="BL242" s="233"/>
      <c r="BM242" s="233"/>
      <c r="BN242" s="233"/>
      <c r="BO242" s="233"/>
      <c r="BP242" s="233"/>
      <c r="BQ242" s="233"/>
      <c r="BR242" s="233"/>
      <c r="BS242" s="233"/>
      <c r="BT242" s="233"/>
      <c r="BU242" s="233"/>
      <c r="BV242" s="233"/>
      <c r="BW242" s="233"/>
      <c r="BX242" s="233"/>
      <c r="BY242" s="233"/>
      <c r="BZ242" s="233"/>
      <c r="CA242" s="233"/>
      <c r="CB242" s="233"/>
      <c r="CC242" s="233"/>
      <c r="CD242" s="233"/>
      <c r="CE242" s="233"/>
      <c r="CF242" s="233"/>
      <c r="CG242" s="233"/>
      <c r="CH242" s="233"/>
      <c r="CI242" s="233"/>
      <c r="CJ242" s="233"/>
      <c r="CK242" s="233"/>
      <c r="CL242" s="233"/>
      <c r="CM242" s="233"/>
      <c r="CN242" s="233"/>
      <c r="CO242" s="233"/>
      <c r="CP242" s="233"/>
      <c r="CQ242" s="233"/>
      <c r="CR242" s="233"/>
      <c r="CS242" s="233"/>
      <c r="CT242" s="233"/>
      <c r="CU242" s="233"/>
      <c r="CV242" s="233"/>
      <c r="CW242" s="233"/>
      <c r="CX242" s="233"/>
      <c r="CY242" s="233"/>
      <c r="CZ242" s="233"/>
      <c r="DA242" s="233"/>
      <c r="DB242" s="233"/>
      <c r="DC242" s="233"/>
      <c r="DD242" s="233"/>
      <c r="DE242" s="233"/>
      <c r="DF242" s="233"/>
      <c r="DG242" s="233"/>
      <c r="DH242" s="233"/>
      <c r="DI242" s="233"/>
      <c r="DJ242" s="233"/>
      <c r="DK242" s="233"/>
      <c r="DL242" s="233"/>
      <c r="DM242" s="233"/>
      <c r="DN242" s="233"/>
      <c r="DO242" s="233"/>
      <c r="DP242" s="233"/>
      <c r="DQ242" s="233"/>
      <c r="DR242" s="233"/>
      <c r="DS242" s="233"/>
      <c r="DT242" s="233"/>
      <c r="DU242" s="233"/>
      <c r="DV242" s="233"/>
      <c r="DW242" s="233"/>
      <c r="DX242" s="233"/>
      <c r="DY242" s="233"/>
      <c r="DZ242" s="233"/>
      <c r="EA242" s="233"/>
      <c r="EB242" s="233"/>
      <c r="EC242" s="233"/>
      <c r="ED242" s="233"/>
      <c r="EE242" s="233"/>
      <c r="EF242" s="233"/>
      <c r="EG242" s="233"/>
      <c r="EH242" s="233"/>
      <c r="EI242" s="233"/>
      <c r="EJ242" s="233"/>
      <c r="EK242" s="233"/>
      <c r="EL242" s="233"/>
      <c r="EM242" s="233"/>
      <c r="EN242" s="233"/>
      <c r="EO242" s="233"/>
      <c r="EP242" s="233"/>
      <c r="EQ242" s="233"/>
      <c r="ER242" s="233"/>
      <c r="ES242" s="233"/>
      <c r="ET242" s="233"/>
      <c r="EU242" s="233"/>
      <c r="EV242" s="233"/>
      <c r="EW242" s="233"/>
      <c r="EX242" s="233"/>
      <c r="EY242" s="233"/>
      <c r="EZ242" s="233"/>
      <c r="FA242" s="233"/>
      <c r="FB242" s="233"/>
      <c r="FC242" s="233"/>
      <c r="FD242" s="233"/>
      <c r="FE242" s="233"/>
      <c r="FF242" s="233"/>
      <c r="FG242" s="233"/>
      <c r="FH242" s="233"/>
      <c r="FI242" s="233"/>
      <c r="FJ242" s="233"/>
      <c r="FK242" s="233"/>
      <c r="FL242" s="233"/>
      <c r="FM242" s="233"/>
      <c r="FN242" s="233"/>
      <c r="FO242" s="233"/>
      <c r="FP242" s="233"/>
      <c r="FQ242" s="233"/>
      <c r="FR242" s="233"/>
      <c r="FS242" s="233"/>
      <c r="FT242" s="233"/>
      <c r="FU242" s="233"/>
      <c r="FV242" s="233"/>
      <c r="FW242" s="233"/>
      <c r="FX242" s="233"/>
      <c r="FY242" s="233"/>
      <c r="FZ242" s="233"/>
      <c r="GA242" s="233"/>
      <c r="GB242" s="233"/>
      <c r="GC242" s="233"/>
      <c r="GD242" s="233"/>
      <c r="GE242" s="233"/>
      <c r="GF242" s="233"/>
      <c r="GG242" s="233"/>
      <c r="GH242" s="233"/>
      <c r="GI242" s="233"/>
      <c r="GJ242" s="233"/>
      <c r="GK242" s="233"/>
      <c r="GL242" s="233"/>
      <c r="GM242" s="233"/>
      <c r="GN242" s="233"/>
      <c r="GO242" s="233"/>
      <c r="GP242" s="233"/>
      <c r="GQ242" s="233"/>
      <c r="GR242" s="233"/>
      <c r="GS242" s="233"/>
      <c r="GT242" s="233"/>
      <c r="GU242" s="233"/>
      <c r="GV242" s="233"/>
      <c r="GW242" s="233"/>
      <c r="GX242" s="233"/>
      <c r="GY242" s="233"/>
      <c r="GZ242" s="233"/>
      <c r="HA242" s="233"/>
      <c r="HB242" s="233"/>
      <c r="HC242" s="233"/>
      <c r="HD242" s="233"/>
      <c r="HE242" s="233"/>
      <c r="HF242" s="233"/>
      <c r="HG242" s="233"/>
      <c r="HH242" s="233"/>
      <c r="HI242" s="233"/>
      <c r="HJ242" s="233"/>
      <c r="HK242" s="233"/>
      <c r="HL242" s="233"/>
      <c r="HM242" s="233"/>
      <c r="HN242" s="233"/>
      <c r="HO242" s="233"/>
      <c r="HP242" s="233"/>
      <c r="HQ242" s="233"/>
      <c r="HR242" s="233"/>
      <c r="HS242" s="233"/>
      <c r="HT242" s="233"/>
      <c r="HU242" s="233"/>
      <c r="HV242" s="233"/>
      <c r="HW242" s="233"/>
      <c r="HX242" s="233"/>
      <c r="HY242" s="233"/>
      <c r="HZ242" s="233"/>
      <c r="IA242" s="233"/>
      <c r="IB242" s="233"/>
      <c r="IC242" s="233"/>
      <c r="ID242" s="233"/>
      <c r="IE242" s="233"/>
      <c r="IF242" s="233"/>
      <c r="IG242" s="233"/>
      <c r="IH242" s="233"/>
      <c r="II242" s="233"/>
      <c r="IJ242" s="233"/>
      <c r="IK242" s="233"/>
      <c r="IL242" s="233"/>
      <c r="IM242" s="233"/>
      <c r="IN242" s="233"/>
      <c r="IO242" s="233"/>
      <c r="IP242" s="233"/>
      <c r="IQ242" s="233"/>
      <c r="IR242" s="233"/>
      <c r="IS242" s="233"/>
      <c r="IT242" s="233"/>
      <c r="IU242" s="233"/>
      <c r="IV242" s="233"/>
      <c r="IW242" s="233"/>
    </row>
    <row r="243" spans="1:257">
      <c r="H243" s="502" t="s">
        <v>886</v>
      </c>
      <c r="I243" s="235" t="s">
        <v>7</v>
      </c>
      <c r="J243" s="407"/>
      <c r="K243" s="532"/>
      <c r="L243" s="233"/>
      <c r="M243" s="233"/>
      <c r="N243" s="233"/>
      <c r="O243" s="233"/>
      <c r="P243" s="233"/>
      <c r="Q243" s="233"/>
      <c r="R243" s="233"/>
      <c r="S243" s="233"/>
      <c r="T243" s="233"/>
      <c r="U243" s="233"/>
      <c r="V243" s="233"/>
      <c r="W243" s="233"/>
      <c r="X243" s="233"/>
      <c r="Y243" s="233"/>
      <c r="Z243" s="233"/>
      <c r="AA243" s="233"/>
      <c r="AB243" s="233"/>
      <c r="AC243" s="233"/>
      <c r="AD243" s="233"/>
      <c r="AE243" s="233"/>
      <c r="AF243" s="233"/>
      <c r="AG243" s="233"/>
      <c r="AH243" s="233"/>
      <c r="AI243" s="233"/>
      <c r="AJ243" s="233"/>
      <c r="AK243" s="233"/>
      <c r="AL243" s="233"/>
      <c r="AM243" s="233"/>
      <c r="AN243" s="233"/>
      <c r="AO243" s="233"/>
      <c r="AP243" s="233"/>
      <c r="AQ243" s="233"/>
      <c r="AR243" s="233"/>
      <c r="AS243" s="233"/>
      <c r="AT243" s="233"/>
      <c r="AU243" s="233"/>
      <c r="AV243" s="233"/>
      <c r="AW243" s="233"/>
      <c r="AX243" s="233"/>
      <c r="AY243" s="233"/>
      <c r="AZ243" s="233"/>
      <c r="BA243" s="233"/>
      <c r="BB243" s="233"/>
      <c r="BC243" s="233"/>
      <c r="BD243" s="233"/>
      <c r="BE243" s="233"/>
      <c r="BF243" s="233"/>
      <c r="BG243" s="233"/>
      <c r="BH243" s="233"/>
      <c r="BI243" s="233"/>
      <c r="BJ243" s="233"/>
      <c r="BK243" s="233"/>
      <c r="BL243" s="233"/>
      <c r="BM243" s="233"/>
      <c r="BN243" s="233"/>
      <c r="BO243" s="233"/>
      <c r="BP243" s="233"/>
      <c r="BQ243" s="233"/>
      <c r="BR243" s="233"/>
      <c r="BS243" s="233"/>
      <c r="BT243" s="233"/>
      <c r="BU243" s="233"/>
      <c r="BV243" s="233"/>
      <c r="BW243" s="233"/>
      <c r="BX243" s="233"/>
      <c r="BY243" s="233"/>
      <c r="BZ243" s="233"/>
      <c r="CA243" s="233"/>
      <c r="CB243" s="233"/>
      <c r="CC243" s="233"/>
      <c r="CD243" s="233"/>
      <c r="CE243" s="233"/>
      <c r="CF243" s="233"/>
      <c r="CG243" s="233"/>
      <c r="CH243" s="233"/>
      <c r="CI243" s="233"/>
      <c r="CJ243" s="233"/>
      <c r="CK243" s="233"/>
      <c r="CL243" s="233"/>
      <c r="CM243" s="233"/>
      <c r="CN243" s="233"/>
      <c r="CO243" s="233"/>
      <c r="CP243" s="233"/>
      <c r="CQ243" s="233"/>
      <c r="CR243" s="233"/>
      <c r="CS243" s="233"/>
      <c r="CT243" s="233"/>
      <c r="CU243" s="233"/>
      <c r="CV243" s="233"/>
      <c r="CW243" s="233"/>
      <c r="CX243" s="233"/>
      <c r="CY243" s="233"/>
      <c r="CZ243" s="233"/>
      <c r="DA243" s="233"/>
      <c r="DB243" s="233"/>
      <c r="DC243" s="233"/>
      <c r="DD243" s="233"/>
      <c r="DE243" s="233"/>
      <c r="DF243" s="233"/>
      <c r="DG243" s="233"/>
      <c r="DH243" s="233"/>
      <c r="DI243" s="233"/>
      <c r="DJ243" s="233"/>
      <c r="DK243" s="233"/>
      <c r="DL243" s="233"/>
      <c r="DM243" s="233"/>
      <c r="DN243" s="233"/>
      <c r="DO243" s="233"/>
      <c r="DP243" s="233"/>
      <c r="DQ243" s="233"/>
      <c r="DR243" s="233"/>
      <c r="DS243" s="233"/>
      <c r="DT243" s="233"/>
      <c r="DU243" s="233"/>
      <c r="DV243" s="233"/>
      <c r="DW243" s="233"/>
      <c r="DX243" s="233"/>
      <c r="DY243" s="233"/>
      <c r="DZ243" s="233"/>
      <c r="EA243" s="233"/>
      <c r="EB243" s="233"/>
      <c r="EC243" s="233"/>
      <c r="ED243" s="233"/>
      <c r="EE243" s="233"/>
      <c r="EF243" s="233"/>
      <c r="EG243" s="233"/>
      <c r="EH243" s="233"/>
      <c r="EI243" s="233"/>
      <c r="EJ243" s="233"/>
      <c r="EK243" s="233"/>
      <c r="EL243" s="233"/>
      <c r="EM243" s="233"/>
      <c r="EN243" s="233"/>
      <c r="EO243" s="233"/>
      <c r="EP243" s="233"/>
      <c r="EQ243" s="233"/>
      <c r="ER243" s="233"/>
      <c r="ES243" s="233"/>
      <c r="ET243" s="233"/>
      <c r="EU243" s="233"/>
      <c r="EV243" s="233"/>
      <c r="EW243" s="233"/>
      <c r="EX243" s="233"/>
      <c r="EY243" s="233"/>
      <c r="EZ243" s="233"/>
      <c r="FA243" s="233"/>
      <c r="FB243" s="233"/>
      <c r="FC243" s="233"/>
      <c r="FD243" s="233"/>
      <c r="FE243" s="233"/>
      <c r="FF243" s="233"/>
      <c r="FG243" s="233"/>
      <c r="FH243" s="233"/>
      <c r="FI243" s="233"/>
      <c r="FJ243" s="233"/>
      <c r="FK243" s="233"/>
      <c r="FL243" s="233"/>
      <c r="FM243" s="233"/>
      <c r="FN243" s="233"/>
      <c r="FO243" s="233"/>
      <c r="FP243" s="233"/>
      <c r="FQ243" s="233"/>
      <c r="FR243" s="233"/>
      <c r="FS243" s="233"/>
      <c r="FT243" s="233"/>
      <c r="FU243" s="233"/>
      <c r="FV243" s="233"/>
      <c r="FW243" s="233"/>
      <c r="FX243" s="233"/>
      <c r="FY243" s="233"/>
      <c r="FZ243" s="233"/>
      <c r="GA243" s="233"/>
      <c r="GB243" s="233"/>
      <c r="GC243" s="233"/>
      <c r="GD243" s="233"/>
      <c r="GE243" s="233"/>
      <c r="GF243" s="233"/>
      <c r="GG243" s="233"/>
      <c r="GH243" s="233"/>
      <c r="GI243" s="233"/>
      <c r="GJ243" s="233"/>
      <c r="GK243" s="233"/>
      <c r="GL243" s="233"/>
      <c r="GM243" s="233"/>
      <c r="GN243" s="233"/>
      <c r="GO243" s="233"/>
      <c r="GP243" s="233"/>
      <c r="GQ243" s="233"/>
      <c r="GR243" s="233"/>
      <c r="GS243" s="233"/>
      <c r="GT243" s="233"/>
      <c r="GU243" s="233"/>
      <c r="GV243" s="233"/>
      <c r="GW243" s="233"/>
      <c r="GX243" s="233"/>
      <c r="GY243" s="233"/>
      <c r="GZ243" s="233"/>
      <c r="HA243" s="233"/>
      <c r="HB243" s="233"/>
      <c r="HC243" s="233"/>
      <c r="HD243" s="233"/>
      <c r="HE243" s="233"/>
      <c r="HF243" s="233"/>
      <c r="HG243" s="233"/>
      <c r="HH243" s="233"/>
      <c r="HI243" s="233"/>
      <c r="HJ243" s="233"/>
      <c r="HK243" s="233"/>
      <c r="HL243" s="233"/>
      <c r="HM243" s="233"/>
      <c r="HN243" s="233"/>
      <c r="HO243" s="233"/>
      <c r="HP243" s="233"/>
      <c r="HQ243" s="233"/>
      <c r="HR243" s="233"/>
      <c r="HS243" s="233"/>
      <c r="HT243" s="233"/>
      <c r="HU243" s="233"/>
      <c r="HV243" s="233"/>
      <c r="HW243" s="233"/>
      <c r="HX243" s="233"/>
      <c r="HY243" s="233"/>
      <c r="HZ243" s="233"/>
      <c r="IA243" s="233"/>
      <c r="IB243" s="233"/>
      <c r="IC243" s="233"/>
      <c r="ID243" s="233"/>
      <c r="IE243" s="233"/>
      <c r="IF243" s="233"/>
      <c r="IG243" s="233"/>
      <c r="IH243" s="233"/>
      <c r="II243" s="233"/>
      <c r="IJ243" s="233"/>
      <c r="IK243" s="233"/>
      <c r="IL243" s="233"/>
      <c r="IM243" s="233"/>
      <c r="IN243" s="233"/>
      <c r="IO243" s="233"/>
      <c r="IP243" s="233"/>
      <c r="IQ243" s="233"/>
      <c r="IR243" s="233"/>
      <c r="IS243" s="233"/>
      <c r="IT243" s="233"/>
      <c r="IU243" s="233"/>
      <c r="IV243" s="233"/>
      <c r="IW243" s="233"/>
    </row>
    <row r="244" spans="1:257">
      <c r="H244" s="502" t="s">
        <v>886</v>
      </c>
      <c r="I244" s="235" t="s">
        <v>7</v>
      </c>
      <c r="J244" s="407"/>
      <c r="K244" s="541"/>
      <c r="L244" s="540"/>
      <c r="M244" s="540"/>
      <c r="N244" s="540"/>
      <c r="O244" s="540"/>
      <c r="P244" s="540"/>
      <c r="Q244" s="540"/>
      <c r="R244" s="540"/>
      <c r="S244" s="540"/>
      <c r="T244" s="540"/>
      <c r="U244" s="540"/>
      <c r="V244" s="540"/>
      <c r="W244" s="540"/>
      <c r="X244" s="540"/>
      <c r="Y244" s="540"/>
      <c r="Z244" s="540"/>
      <c r="AA244" s="540"/>
      <c r="AB244" s="540"/>
      <c r="AC244" s="540"/>
      <c r="AD244" s="540"/>
      <c r="AE244" s="540"/>
      <c r="AF244" s="540"/>
      <c r="AG244" s="540"/>
      <c r="AH244" s="540"/>
      <c r="AI244" s="540"/>
      <c r="AJ244" s="540"/>
      <c r="AK244" s="540"/>
      <c r="AL244" s="540"/>
      <c r="AM244" s="540"/>
      <c r="AN244" s="540"/>
      <c r="AO244" s="540"/>
      <c r="AP244" s="540"/>
      <c r="AQ244" s="540"/>
      <c r="AR244" s="540"/>
      <c r="AS244" s="540"/>
      <c r="AT244" s="540"/>
      <c r="AU244" s="540"/>
      <c r="AV244" s="540"/>
      <c r="AW244" s="540"/>
      <c r="AX244" s="540"/>
      <c r="AY244" s="540"/>
      <c r="AZ244" s="540"/>
      <c r="BA244" s="540"/>
      <c r="BB244" s="540"/>
      <c r="BC244" s="540"/>
      <c r="BD244" s="540"/>
      <c r="BE244" s="540"/>
      <c r="BF244" s="540"/>
      <c r="BG244" s="540"/>
      <c r="BH244" s="540"/>
      <c r="BI244" s="540"/>
      <c r="BJ244" s="540"/>
      <c r="BK244" s="540"/>
      <c r="BL244" s="540"/>
      <c r="BM244" s="540"/>
      <c r="BN244" s="540"/>
      <c r="BO244" s="540"/>
      <c r="BP244" s="540"/>
      <c r="BQ244" s="540"/>
      <c r="BR244" s="540"/>
      <c r="BS244" s="540"/>
      <c r="BT244" s="540"/>
      <c r="BU244" s="540"/>
      <c r="BV244" s="540"/>
      <c r="BW244" s="540"/>
      <c r="BX244" s="540"/>
      <c r="BY244" s="540"/>
      <c r="BZ244" s="540"/>
      <c r="CA244" s="540"/>
      <c r="CB244" s="540"/>
      <c r="CC244" s="540"/>
      <c r="CD244" s="540"/>
      <c r="CE244" s="540"/>
      <c r="CF244" s="540"/>
      <c r="CG244" s="540"/>
      <c r="CH244" s="540"/>
      <c r="CI244" s="540"/>
      <c r="CJ244" s="540"/>
      <c r="CK244" s="540"/>
      <c r="CL244" s="540"/>
      <c r="CM244" s="540"/>
      <c r="CN244" s="540"/>
      <c r="CO244" s="540"/>
      <c r="CP244" s="540"/>
      <c r="CQ244" s="540"/>
      <c r="CR244" s="540"/>
      <c r="CS244" s="540"/>
      <c r="CT244" s="540"/>
      <c r="CU244" s="540"/>
      <c r="CV244" s="540"/>
      <c r="CW244" s="540"/>
      <c r="CX244" s="540"/>
      <c r="CY244" s="540"/>
      <c r="CZ244" s="540"/>
      <c r="DA244" s="540"/>
      <c r="DB244" s="540"/>
      <c r="DC244" s="540"/>
      <c r="DD244" s="540"/>
      <c r="DE244" s="540"/>
      <c r="DF244" s="540"/>
      <c r="DG244" s="540"/>
      <c r="DH244" s="540"/>
      <c r="DI244" s="540"/>
      <c r="DJ244" s="540"/>
      <c r="DK244" s="540"/>
      <c r="DL244" s="540"/>
      <c r="DM244" s="540"/>
      <c r="DN244" s="540"/>
      <c r="DO244" s="540"/>
      <c r="DP244" s="540"/>
      <c r="DQ244" s="540"/>
      <c r="DR244" s="540"/>
      <c r="DS244" s="540"/>
      <c r="DT244" s="540"/>
      <c r="DU244" s="540"/>
      <c r="DV244" s="540"/>
      <c r="DW244" s="540"/>
      <c r="DX244" s="540"/>
      <c r="DY244" s="540"/>
      <c r="DZ244" s="540"/>
      <c r="EA244" s="540"/>
      <c r="EB244" s="540"/>
      <c r="EC244" s="540"/>
      <c r="ED244" s="540"/>
      <c r="EE244" s="540"/>
      <c r="EF244" s="540"/>
      <c r="EG244" s="540"/>
      <c r="EH244" s="540"/>
      <c r="EI244" s="540"/>
      <c r="EJ244" s="540"/>
      <c r="EK244" s="540"/>
      <c r="EL244" s="540"/>
      <c r="EM244" s="540"/>
      <c r="EN244" s="540"/>
      <c r="EO244" s="540"/>
      <c r="EP244" s="540"/>
      <c r="EQ244" s="540"/>
      <c r="ER244" s="540"/>
      <c r="ES244" s="540"/>
      <c r="ET244" s="540"/>
      <c r="EU244" s="540"/>
      <c r="EV244" s="540"/>
      <c r="EW244" s="540"/>
      <c r="EX244" s="540"/>
      <c r="EY244" s="540"/>
      <c r="EZ244" s="540"/>
      <c r="FA244" s="540"/>
      <c r="FB244" s="540"/>
      <c r="FC244" s="540"/>
      <c r="FD244" s="540"/>
      <c r="FE244" s="540"/>
      <c r="FF244" s="540"/>
      <c r="FG244" s="540"/>
      <c r="FH244" s="540"/>
      <c r="FI244" s="540"/>
      <c r="FJ244" s="540"/>
      <c r="FK244" s="540"/>
      <c r="FL244" s="540"/>
      <c r="FM244" s="540"/>
      <c r="FN244" s="540"/>
      <c r="FO244" s="540"/>
      <c r="FP244" s="540"/>
      <c r="FQ244" s="540"/>
      <c r="FR244" s="540"/>
      <c r="FS244" s="540"/>
      <c r="FT244" s="540"/>
      <c r="FU244" s="540"/>
      <c r="FV244" s="540"/>
      <c r="FW244" s="540"/>
      <c r="FX244" s="540"/>
      <c r="FY244" s="540"/>
      <c r="FZ244" s="540"/>
      <c r="GA244" s="540"/>
      <c r="GB244" s="540"/>
      <c r="GC244" s="540"/>
      <c r="GD244" s="540"/>
      <c r="GE244" s="540"/>
      <c r="GF244" s="540"/>
      <c r="GG244" s="540"/>
      <c r="GH244" s="540"/>
      <c r="GI244" s="540"/>
      <c r="GJ244" s="540"/>
      <c r="GK244" s="540"/>
      <c r="GL244" s="540"/>
      <c r="GM244" s="540"/>
      <c r="GN244" s="540"/>
      <c r="GO244" s="540"/>
      <c r="GP244" s="540"/>
      <c r="GQ244" s="540"/>
      <c r="GR244" s="540"/>
      <c r="GS244" s="540"/>
      <c r="GT244" s="540"/>
      <c r="GU244" s="540"/>
      <c r="GV244" s="540"/>
      <c r="GW244" s="540"/>
      <c r="GX244" s="540"/>
      <c r="GY244" s="540"/>
      <c r="GZ244" s="540"/>
      <c r="HA244" s="540"/>
      <c r="HB244" s="540"/>
      <c r="HC244" s="540"/>
      <c r="HD244" s="540"/>
      <c r="HE244" s="540"/>
      <c r="HF244" s="540"/>
      <c r="HG244" s="540"/>
      <c r="HH244" s="540"/>
      <c r="HI244" s="540"/>
      <c r="HJ244" s="540"/>
      <c r="HK244" s="540"/>
      <c r="HL244" s="540"/>
      <c r="HM244" s="540"/>
      <c r="HN244" s="540"/>
      <c r="HO244" s="540"/>
      <c r="HP244" s="540"/>
      <c r="HQ244" s="540"/>
      <c r="HR244" s="540"/>
      <c r="HS244" s="540"/>
      <c r="HT244" s="540"/>
      <c r="HU244" s="540"/>
      <c r="HV244" s="540"/>
      <c r="HW244" s="540"/>
      <c r="HX244" s="540"/>
      <c r="HY244" s="540"/>
      <c r="HZ244" s="540"/>
      <c r="IA244" s="540"/>
      <c r="IB244" s="540"/>
      <c r="IC244" s="540"/>
      <c r="ID244" s="540"/>
      <c r="IE244" s="540"/>
      <c r="IF244" s="540"/>
      <c r="IG244" s="540"/>
      <c r="IH244" s="540"/>
      <c r="II244" s="540"/>
      <c r="IJ244" s="540"/>
      <c r="IK244" s="540"/>
      <c r="IL244" s="540"/>
      <c r="IM244" s="540"/>
      <c r="IN244" s="540"/>
      <c r="IO244" s="540"/>
      <c r="IP244" s="540"/>
      <c r="IQ244" s="540"/>
      <c r="IR244" s="540"/>
      <c r="IS244" s="540"/>
      <c r="IT244" s="540"/>
      <c r="IU244" s="540"/>
      <c r="IV244" s="540"/>
      <c r="IW244" s="540"/>
    </row>
    <row r="245" spans="1:257" hidden="1">
      <c r="H245" s="502"/>
    </row>
    <row r="246" spans="1:257">
      <c r="H246" s="502" t="s">
        <v>887</v>
      </c>
      <c r="I246" s="235" t="s">
        <v>7</v>
      </c>
      <c r="J246" s="407"/>
      <c r="K246" s="407"/>
    </row>
    <row r="247" spans="1:257">
      <c r="H247" s="502" t="s">
        <v>887</v>
      </c>
      <c r="I247" s="235" t="s">
        <v>7</v>
      </c>
      <c r="J247" s="407"/>
      <c r="K247" s="407"/>
    </row>
    <row r="248" spans="1:257">
      <c r="H248" s="502" t="s">
        <v>887</v>
      </c>
      <c r="I248" s="235" t="s">
        <v>7</v>
      </c>
      <c r="J248" s="407"/>
      <c r="K248" s="407"/>
    </row>
    <row r="249" spans="1:257">
      <c r="H249" s="502" t="s">
        <v>887</v>
      </c>
      <c r="I249" s="334" t="s">
        <v>302</v>
      </c>
      <c r="J249" s="233"/>
      <c r="K249" s="233"/>
      <c r="L249" s="233"/>
      <c r="M249" s="233"/>
      <c r="N249" s="233"/>
      <c r="O249" s="233"/>
      <c r="P249" s="233"/>
      <c r="Q249" s="233"/>
      <c r="R249" s="233"/>
      <c r="S249" s="233"/>
      <c r="T249" s="233"/>
      <c r="U249" s="233"/>
      <c r="V249" s="233"/>
      <c r="W249" s="233"/>
      <c r="X249" s="233"/>
      <c r="Y249" s="233"/>
      <c r="Z249" s="233"/>
      <c r="AA249" s="233"/>
      <c r="AB249" s="233"/>
      <c r="AC249" s="233"/>
      <c r="AD249" s="233"/>
      <c r="AE249" s="233"/>
      <c r="AF249" s="233"/>
      <c r="AG249" s="233"/>
      <c r="AH249" s="233"/>
      <c r="AI249" s="233"/>
      <c r="AJ249" s="233"/>
      <c r="AK249" s="233"/>
      <c r="AL249" s="233"/>
      <c r="AM249" s="233"/>
      <c r="AN249" s="233"/>
      <c r="AO249" s="233"/>
      <c r="AP249" s="233"/>
      <c r="AQ249" s="233"/>
      <c r="AR249" s="233"/>
      <c r="AS249" s="233"/>
      <c r="AT249" s="233"/>
      <c r="AU249" s="233"/>
      <c r="AV249" s="233"/>
      <c r="AW249" s="233"/>
      <c r="AX249" s="233"/>
      <c r="AY249" s="233"/>
      <c r="AZ249" s="233"/>
      <c r="BA249" s="233"/>
      <c r="BB249" s="233"/>
      <c r="BC249" s="233"/>
      <c r="BD249" s="233"/>
      <c r="BE249" s="233"/>
      <c r="BF249" s="233"/>
      <c r="BG249" s="233"/>
      <c r="BH249" s="233"/>
      <c r="BI249" s="233"/>
      <c r="BJ249" s="233"/>
      <c r="BK249" s="233"/>
      <c r="BL249" s="233"/>
      <c r="BM249" s="233"/>
      <c r="BN249" s="233"/>
      <c r="BO249" s="233"/>
      <c r="BP249" s="233"/>
      <c r="BQ249" s="233"/>
      <c r="BR249" s="233"/>
      <c r="BS249" s="233"/>
      <c r="BT249" s="233"/>
      <c r="BU249" s="233"/>
      <c r="BV249" s="233"/>
      <c r="BW249" s="233"/>
      <c r="BX249" s="233"/>
      <c r="BY249" s="233"/>
      <c r="BZ249" s="233"/>
      <c r="CA249" s="233"/>
      <c r="CB249" s="233"/>
      <c r="CC249" s="233"/>
      <c r="CD249" s="233"/>
      <c r="CE249" s="233"/>
      <c r="CF249" s="233"/>
      <c r="CG249" s="233"/>
      <c r="CH249" s="233"/>
      <c r="CI249" s="233"/>
      <c r="CJ249" s="233"/>
      <c r="CK249" s="233"/>
      <c r="CL249" s="233"/>
      <c r="CM249" s="233"/>
      <c r="CN249" s="233"/>
      <c r="CO249" s="233"/>
      <c r="CP249" s="233"/>
      <c r="CQ249" s="233"/>
      <c r="CR249" s="233"/>
      <c r="CS249" s="233"/>
      <c r="CT249" s="233"/>
      <c r="CU249" s="233"/>
      <c r="CV249" s="233"/>
      <c r="CW249" s="233"/>
      <c r="CX249" s="233"/>
      <c r="CY249" s="233"/>
      <c r="CZ249" s="233"/>
      <c r="DA249" s="233"/>
      <c r="DB249" s="233"/>
      <c r="DC249" s="233"/>
      <c r="DD249" s="233"/>
      <c r="DE249" s="233"/>
      <c r="DF249" s="233"/>
      <c r="DG249" s="233"/>
      <c r="DH249" s="233"/>
      <c r="DI249" s="233"/>
      <c r="DJ249" s="233"/>
      <c r="DK249" s="233"/>
      <c r="DL249" s="233"/>
      <c r="DM249" s="233"/>
      <c r="DN249" s="233"/>
      <c r="DO249" s="233"/>
      <c r="DP249" s="233"/>
      <c r="DQ249" s="233"/>
      <c r="DR249" s="233"/>
      <c r="DS249" s="233"/>
      <c r="DT249" s="233"/>
      <c r="DU249" s="233"/>
      <c r="DV249" s="233"/>
      <c r="DW249" s="233"/>
      <c r="DX249" s="233"/>
      <c r="DY249" s="233"/>
      <c r="DZ249" s="233"/>
      <c r="EA249" s="233"/>
      <c r="EB249" s="233"/>
      <c r="EC249" s="233"/>
      <c r="ED249" s="233"/>
      <c r="EE249" s="233"/>
      <c r="EF249" s="233"/>
      <c r="EG249" s="233"/>
      <c r="EH249" s="233"/>
      <c r="EI249" s="233"/>
      <c r="EJ249" s="233"/>
      <c r="EK249" s="233"/>
      <c r="EL249" s="233"/>
      <c r="EM249" s="233"/>
      <c r="EN249" s="233"/>
      <c r="EO249" s="233"/>
      <c r="EP249" s="233"/>
      <c r="EQ249" s="233"/>
      <c r="ER249" s="233"/>
      <c r="ES249" s="233"/>
      <c r="ET249" s="233"/>
      <c r="EU249" s="233"/>
      <c r="EV249" s="233"/>
      <c r="EW249" s="233"/>
      <c r="EX249" s="233"/>
      <c r="EY249" s="233"/>
      <c r="EZ249" s="233"/>
      <c r="FA249" s="233"/>
      <c r="FB249" s="233"/>
      <c r="FC249" s="233"/>
      <c r="FD249" s="233"/>
      <c r="FE249" s="233"/>
      <c r="FF249" s="233"/>
      <c r="FG249" s="233"/>
      <c r="FH249" s="233"/>
      <c r="FI249" s="233"/>
      <c r="FJ249" s="233"/>
      <c r="FK249" s="233"/>
      <c r="FL249" s="233"/>
      <c r="FM249" s="233"/>
      <c r="FN249" s="233"/>
      <c r="FO249" s="233"/>
      <c r="FP249" s="233"/>
      <c r="FQ249" s="233"/>
      <c r="FR249" s="233"/>
      <c r="FS249" s="233"/>
      <c r="FT249" s="233"/>
      <c r="FU249" s="233"/>
      <c r="FV249" s="233"/>
      <c r="FW249" s="233"/>
      <c r="FX249" s="233"/>
      <c r="FY249" s="233"/>
      <c r="FZ249" s="233"/>
      <c r="GA249" s="233"/>
      <c r="GB249" s="233"/>
      <c r="GC249" s="233"/>
      <c r="GD249" s="233"/>
      <c r="GE249" s="233"/>
      <c r="GF249" s="233"/>
      <c r="GG249" s="233"/>
      <c r="GH249" s="233"/>
      <c r="GI249" s="233"/>
      <c r="GJ249" s="233"/>
      <c r="GK249" s="233"/>
      <c r="GL249" s="233"/>
      <c r="GM249" s="233"/>
      <c r="GN249" s="233"/>
      <c r="GO249" s="233"/>
      <c r="GP249" s="233"/>
      <c r="GQ249" s="233"/>
      <c r="GR249" s="233"/>
      <c r="GS249" s="233"/>
      <c r="GT249" s="233"/>
      <c r="GU249" s="233"/>
      <c r="GV249" s="233"/>
      <c r="GW249" s="233"/>
      <c r="GX249" s="233"/>
      <c r="GY249" s="233"/>
      <c r="GZ249" s="233"/>
      <c r="HA249" s="233"/>
      <c r="HB249" s="233"/>
      <c r="HC249" s="233"/>
      <c r="HD249" s="233"/>
      <c r="HE249" s="233"/>
      <c r="HF249" s="233"/>
      <c r="HG249" s="233"/>
      <c r="HH249" s="233"/>
      <c r="HI249" s="233"/>
      <c r="HJ249" s="233"/>
      <c r="HK249" s="233"/>
      <c r="HL249" s="233"/>
      <c r="HM249" s="233"/>
      <c r="HN249" s="233"/>
      <c r="HO249" s="233"/>
      <c r="HP249" s="233"/>
      <c r="HQ249" s="233"/>
      <c r="HR249" s="233"/>
      <c r="HS249" s="233"/>
      <c r="HT249" s="233"/>
      <c r="HU249" s="233"/>
      <c r="HV249" s="233"/>
      <c r="HW249" s="233"/>
      <c r="HX249" s="233"/>
      <c r="HY249" s="233"/>
      <c r="HZ249" s="233"/>
      <c r="IA249" s="233"/>
      <c r="IB249" s="233"/>
      <c r="IC249" s="233"/>
      <c r="ID249" s="233"/>
      <c r="IE249" s="233"/>
      <c r="IF249" s="233"/>
      <c r="IG249" s="233"/>
      <c r="IH249" s="233"/>
      <c r="II249" s="233"/>
      <c r="IJ249" s="233"/>
      <c r="IK249" s="233"/>
      <c r="IL249" s="233"/>
      <c r="IM249" s="233"/>
      <c r="IN249" s="233"/>
      <c r="IO249" s="233"/>
      <c r="IP249" s="233"/>
      <c r="IQ249" s="233"/>
      <c r="IR249" s="233"/>
      <c r="IS249" s="233"/>
      <c r="IT249" s="233"/>
      <c r="IU249" s="233"/>
      <c r="IV249" s="233"/>
      <c r="IW249" s="233"/>
    </row>
    <row r="250" spans="1:257">
      <c r="H250" s="502" t="s">
        <v>887</v>
      </c>
      <c r="I250" s="334" t="s">
        <v>302</v>
      </c>
    </row>
    <row r="251" spans="1:257">
      <c r="H251" s="502" t="s">
        <v>887</v>
      </c>
      <c r="I251" s="334" t="s">
        <v>302</v>
      </c>
    </row>
    <row r="252" spans="1:257" s="233" customFormat="1" ht="37.5" customHeight="1">
      <c r="A252" s="232"/>
      <c r="B252" s="309"/>
      <c r="C252" s="398"/>
      <c r="D252" s="307"/>
      <c r="E252" s="307"/>
      <c r="F252" s="306"/>
      <c r="G252" s="306"/>
      <c r="H252" s="502" t="s">
        <v>887</v>
      </c>
      <c r="I252" s="334" t="s">
        <v>302</v>
      </c>
      <c r="J252" s="232"/>
      <c r="K252" s="232"/>
      <c r="L252" s="232"/>
      <c r="M252" s="232"/>
      <c r="N252" s="232"/>
      <c r="O252" s="232"/>
      <c r="P252" s="232"/>
      <c r="Q252" s="232"/>
      <c r="R252" s="232"/>
      <c r="S252" s="232"/>
      <c r="T252" s="232"/>
      <c r="U252" s="232"/>
      <c r="V252" s="232"/>
      <c r="W252" s="232"/>
      <c r="X252" s="232"/>
      <c r="Y252" s="232"/>
      <c r="Z252" s="232"/>
      <c r="AA252" s="232"/>
      <c r="AB252" s="232"/>
      <c r="AC252" s="232"/>
      <c r="AD252" s="232"/>
      <c r="AE252" s="232"/>
      <c r="AF252" s="232"/>
      <c r="AG252" s="232"/>
      <c r="AH252" s="232"/>
      <c r="AI252" s="232"/>
      <c r="AJ252" s="232"/>
      <c r="AK252" s="232"/>
      <c r="AL252" s="232"/>
      <c r="AM252" s="232"/>
      <c r="AN252" s="232"/>
      <c r="AO252" s="232"/>
      <c r="AP252" s="232"/>
      <c r="AQ252" s="232"/>
      <c r="AR252" s="232"/>
      <c r="AS252" s="232"/>
      <c r="AT252" s="232"/>
      <c r="AU252" s="232"/>
      <c r="AV252" s="232"/>
      <c r="AW252" s="232"/>
      <c r="AX252" s="232"/>
      <c r="AY252" s="232"/>
      <c r="AZ252" s="232"/>
      <c r="BA252" s="232"/>
      <c r="BB252" s="232"/>
      <c r="BC252" s="232"/>
      <c r="BD252" s="232"/>
      <c r="BE252" s="232"/>
      <c r="BF252" s="232"/>
      <c r="BG252" s="232"/>
      <c r="BH252" s="232"/>
      <c r="BI252" s="232"/>
      <c r="BJ252" s="232"/>
      <c r="BK252" s="232"/>
      <c r="BL252" s="232"/>
      <c r="BM252" s="232"/>
      <c r="BN252" s="232"/>
      <c r="BO252" s="232"/>
      <c r="BP252" s="232"/>
      <c r="BQ252" s="232"/>
      <c r="BR252" s="232"/>
      <c r="BS252" s="232"/>
      <c r="BT252" s="232"/>
      <c r="BU252" s="232"/>
      <c r="BV252" s="232"/>
      <c r="BW252" s="232"/>
      <c r="BX252" s="232"/>
      <c r="BY252" s="232"/>
      <c r="BZ252" s="232"/>
      <c r="CA252" s="232"/>
      <c r="CB252" s="232"/>
      <c r="CC252" s="232"/>
      <c r="CD252" s="232"/>
      <c r="CE252" s="232"/>
      <c r="CF252" s="232"/>
      <c r="CG252" s="232"/>
      <c r="CH252" s="232"/>
      <c r="CI252" s="232"/>
      <c r="CJ252" s="232"/>
      <c r="CK252" s="232"/>
      <c r="CL252" s="232"/>
      <c r="CM252" s="232"/>
      <c r="CN252" s="232"/>
      <c r="CO252" s="232"/>
      <c r="CP252" s="232"/>
      <c r="CQ252" s="232"/>
      <c r="CR252" s="232"/>
      <c r="CS252" s="232"/>
      <c r="CT252" s="232"/>
      <c r="CU252" s="232"/>
      <c r="CV252" s="232"/>
      <c r="CW252" s="232"/>
      <c r="CX252" s="232"/>
      <c r="CY252" s="232"/>
      <c r="CZ252" s="232"/>
      <c r="DA252" s="232"/>
      <c r="DB252" s="232"/>
      <c r="DC252" s="232"/>
      <c r="DD252" s="232"/>
      <c r="DE252" s="232"/>
      <c r="DF252" s="232"/>
      <c r="DG252" s="232"/>
      <c r="DH252" s="232"/>
      <c r="DI252" s="232"/>
      <c r="DJ252" s="232"/>
      <c r="DK252" s="232"/>
      <c r="DL252" s="232"/>
      <c r="DM252" s="232"/>
      <c r="DN252" s="232"/>
      <c r="DO252" s="232"/>
      <c r="DP252" s="232"/>
      <c r="DQ252" s="232"/>
      <c r="DR252" s="232"/>
      <c r="DS252" s="232"/>
      <c r="DT252" s="232"/>
      <c r="DU252" s="232"/>
      <c r="DV252" s="232"/>
      <c r="DW252" s="232"/>
      <c r="DX252" s="232"/>
      <c r="DY252" s="232"/>
      <c r="DZ252" s="232"/>
      <c r="EA252" s="232"/>
      <c r="EB252" s="232"/>
      <c r="EC252" s="232"/>
      <c r="ED252" s="232"/>
      <c r="EE252" s="232"/>
      <c r="EF252" s="232"/>
      <c r="EG252" s="232"/>
      <c r="EH252" s="232"/>
      <c r="EI252" s="232"/>
      <c r="EJ252" s="232"/>
      <c r="EK252" s="232"/>
      <c r="EL252" s="232"/>
      <c r="EM252" s="232"/>
      <c r="EN252" s="232"/>
      <c r="EO252" s="232"/>
      <c r="EP252" s="232"/>
      <c r="EQ252" s="232"/>
      <c r="ER252" s="232"/>
      <c r="ES252" s="232"/>
      <c r="ET252" s="232"/>
      <c r="EU252" s="232"/>
      <c r="EV252" s="232"/>
      <c r="EW252" s="232"/>
      <c r="EX252" s="232"/>
      <c r="EY252" s="232"/>
      <c r="EZ252" s="232"/>
      <c r="FA252" s="232"/>
      <c r="FB252" s="232"/>
      <c r="FC252" s="232"/>
      <c r="FD252" s="232"/>
      <c r="FE252" s="232"/>
      <c r="FF252" s="232"/>
      <c r="FG252" s="232"/>
      <c r="FH252" s="232"/>
      <c r="FI252" s="232"/>
      <c r="FJ252" s="232"/>
      <c r="FK252" s="232"/>
      <c r="FL252" s="232"/>
      <c r="FM252" s="232"/>
      <c r="FN252" s="232"/>
      <c r="FO252" s="232"/>
      <c r="FP252" s="232"/>
      <c r="FQ252" s="232"/>
      <c r="FR252" s="232"/>
      <c r="FS252" s="232"/>
      <c r="FT252" s="232"/>
      <c r="FU252" s="232"/>
      <c r="FV252" s="232"/>
      <c r="FW252" s="232"/>
      <c r="FX252" s="232"/>
      <c r="FY252" s="232"/>
      <c r="FZ252" s="232"/>
      <c r="GA252" s="232"/>
      <c r="GB252" s="232"/>
      <c r="GC252" s="232"/>
      <c r="GD252" s="232"/>
      <c r="GE252" s="232"/>
      <c r="GF252" s="232"/>
      <c r="GG252" s="232"/>
      <c r="GH252" s="232"/>
      <c r="GI252" s="232"/>
      <c r="GJ252" s="232"/>
      <c r="GK252" s="232"/>
      <c r="GL252" s="232"/>
      <c r="GM252" s="232"/>
      <c r="GN252" s="232"/>
      <c r="GO252" s="232"/>
      <c r="GP252" s="232"/>
      <c r="GQ252" s="232"/>
      <c r="GR252" s="232"/>
      <c r="GS252" s="232"/>
      <c r="GT252" s="232"/>
      <c r="GU252" s="232"/>
      <c r="GV252" s="232"/>
      <c r="GW252" s="232"/>
      <c r="GX252" s="232"/>
      <c r="GY252" s="232"/>
      <c r="GZ252" s="232"/>
      <c r="HA252" s="232"/>
      <c r="HB252" s="232"/>
      <c r="HC252" s="232"/>
      <c r="HD252" s="232"/>
      <c r="HE252" s="232"/>
      <c r="HF252" s="232"/>
      <c r="HG252" s="232"/>
      <c r="HH252" s="232"/>
      <c r="HI252" s="232"/>
      <c r="HJ252" s="232"/>
      <c r="HK252" s="232"/>
      <c r="HL252" s="232"/>
      <c r="HM252" s="232"/>
      <c r="HN252" s="232"/>
      <c r="HO252" s="232"/>
      <c r="HP252" s="232"/>
      <c r="HQ252" s="232"/>
      <c r="HR252" s="232"/>
      <c r="HS252" s="232"/>
      <c r="HT252" s="232"/>
      <c r="HU252" s="232"/>
      <c r="HV252" s="232"/>
      <c r="HW252" s="232"/>
      <c r="HX252" s="232"/>
      <c r="HY252" s="232"/>
      <c r="HZ252" s="232"/>
      <c r="IA252" s="232"/>
      <c r="IB252" s="232"/>
      <c r="IC252" s="232"/>
      <c r="ID252" s="232"/>
      <c r="IE252" s="232"/>
      <c r="IF252" s="232"/>
      <c r="IG252" s="232"/>
      <c r="IH252" s="232"/>
      <c r="II252" s="232"/>
      <c r="IJ252" s="232"/>
      <c r="IK252" s="232"/>
      <c r="IL252" s="232"/>
      <c r="IM252" s="232"/>
      <c r="IN252" s="232"/>
      <c r="IO252" s="232"/>
      <c r="IP252" s="232"/>
      <c r="IQ252" s="232"/>
      <c r="IR252" s="232"/>
      <c r="IS252" s="232"/>
      <c r="IT252" s="232"/>
      <c r="IU252" s="232"/>
      <c r="IV252" s="232"/>
      <c r="IW252" s="232"/>
    </row>
    <row r="253" spans="1:257" s="313" customFormat="1" hidden="1">
      <c r="A253" s="232"/>
      <c r="B253" s="309"/>
      <c r="C253" s="398"/>
      <c r="D253" s="307"/>
      <c r="E253" s="307"/>
      <c r="F253" s="306"/>
      <c r="G253" s="306"/>
      <c r="H253" s="502"/>
      <c r="I253" s="312"/>
    </row>
    <row r="254" spans="1:257" ht="42" customHeight="1">
      <c r="H254" s="502" t="s">
        <v>888</v>
      </c>
      <c r="I254" s="235" t="s">
        <v>7</v>
      </c>
      <c r="J254" s="407"/>
      <c r="K254" s="407"/>
    </row>
    <row r="255" spans="1:257" ht="42.75" customHeight="1">
      <c r="H255" s="502" t="s">
        <v>888</v>
      </c>
      <c r="I255" s="235" t="s">
        <v>7</v>
      </c>
      <c r="J255" s="407"/>
      <c r="K255" s="407"/>
    </row>
    <row r="256" spans="1:257" ht="42" customHeight="1">
      <c r="H256" s="502" t="s">
        <v>888</v>
      </c>
      <c r="I256" s="235" t="s">
        <v>7</v>
      </c>
      <c r="J256" s="407"/>
      <c r="K256" s="407"/>
    </row>
    <row r="257" spans="1:257" ht="41.25" customHeight="1">
      <c r="H257" s="502" t="s">
        <v>888</v>
      </c>
      <c r="I257" s="235" t="s">
        <v>7</v>
      </c>
      <c r="J257" s="407"/>
      <c r="K257" s="407"/>
    </row>
    <row r="258" spans="1:257" ht="42" customHeight="1">
      <c r="H258" s="502" t="s">
        <v>888</v>
      </c>
      <c r="I258" s="235" t="s">
        <v>7</v>
      </c>
      <c r="J258" s="407"/>
      <c r="K258" s="407"/>
    </row>
    <row r="259" spans="1:257" hidden="1">
      <c r="H259" s="502" t="s">
        <v>888</v>
      </c>
      <c r="I259" s="235" t="s">
        <v>7</v>
      </c>
      <c r="J259" s="407"/>
      <c r="K259" s="407"/>
    </row>
    <row r="260" spans="1:257" s="313" customFormat="1" hidden="1">
      <c r="A260" s="232"/>
      <c r="B260" s="309"/>
      <c r="C260" s="398"/>
      <c r="D260" s="307"/>
      <c r="E260" s="307"/>
      <c r="F260" s="306"/>
      <c r="G260" s="306"/>
      <c r="H260" s="502"/>
      <c r="I260" s="312"/>
    </row>
    <row r="261" spans="1:257">
      <c r="H261" s="502" t="s">
        <v>889</v>
      </c>
      <c r="I261" s="334" t="s">
        <v>302</v>
      </c>
    </row>
    <row r="262" spans="1:257">
      <c r="H262" s="502" t="s">
        <v>889</v>
      </c>
      <c r="I262" s="334" t="s">
        <v>302</v>
      </c>
    </row>
    <row r="263" spans="1:257" s="313" customFormat="1" hidden="1">
      <c r="A263" s="232"/>
      <c r="B263" s="309"/>
      <c r="C263" s="398"/>
      <c r="D263" s="307"/>
      <c r="E263" s="307"/>
      <c r="F263" s="306"/>
      <c r="G263" s="306"/>
      <c r="H263" s="502"/>
      <c r="I263" s="312"/>
    </row>
    <row r="264" spans="1:257" s="313" customFormat="1" ht="21" customHeight="1">
      <c r="A264" s="232"/>
      <c r="B264" s="309"/>
      <c r="C264" s="398"/>
      <c r="D264" s="307"/>
      <c r="E264" s="307"/>
      <c r="F264" s="306"/>
      <c r="G264" s="306"/>
      <c r="H264" s="502" t="s">
        <v>890</v>
      </c>
      <c r="I264" s="235" t="s">
        <v>7</v>
      </c>
      <c r="J264" s="407"/>
      <c r="K264" s="542"/>
    </row>
    <row r="265" spans="1:257" s="313" customFormat="1" ht="21.75" customHeight="1">
      <c r="A265" s="232"/>
      <c r="B265" s="309"/>
      <c r="C265" s="398"/>
      <c r="D265" s="307"/>
      <c r="E265" s="307"/>
      <c r="F265" s="306"/>
      <c r="G265" s="306"/>
      <c r="H265" s="502" t="s">
        <v>890</v>
      </c>
      <c r="I265" s="334" t="s">
        <v>302</v>
      </c>
    </row>
    <row r="266" spans="1:257" s="85" customFormat="1" ht="62.25" customHeight="1">
      <c r="A266" s="232"/>
      <c r="B266" s="309"/>
      <c r="C266" s="398"/>
      <c r="D266" s="307"/>
      <c r="E266" s="307"/>
      <c r="F266" s="306"/>
      <c r="G266" s="306"/>
      <c r="H266" s="502" t="s">
        <v>890</v>
      </c>
      <c r="I266" s="235" t="s">
        <v>7</v>
      </c>
      <c r="J266" s="407"/>
      <c r="K266" s="542"/>
      <c r="L266" s="313"/>
      <c r="M266" s="313"/>
      <c r="N266" s="313"/>
      <c r="O266" s="313"/>
      <c r="P266" s="313"/>
      <c r="Q266" s="313"/>
      <c r="R266" s="313"/>
      <c r="S266" s="313"/>
      <c r="T266" s="313"/>
      <c r="U266" s="313"/>
      <c r="V266" s="313"/>
      <c r="W266" s="313"/>
      <c r="X266" s="313"/>
      <c r="Y266" s="313"/>
      <c r="Z266" s="313"/>
      <c r="AA266" s="313"/>
      <c r="AB266" s="313"/>
      <c r="AC266" s="313"/>
      <c r="AD266" s="313"/>
      <c r="AE266" s="313"/>
      <c r="AF266" s="313"/>
      <c r="AG266" s="313"/>
      <c r="AH266" s="313"/>
      <c r="AI266" s="313"/>
      <c r="AJ266" s="313"/>
      <c r="AK266" s="313"/>
      <c r="AL266" s="313"/>
      <c r="AM266" s="313"/>
      <c r="AN266" s="313"/>
      <c r="AO266" s="313"/>
      <c r="AP266" s="313"/>
      <c r="AQ266" s="313"/>
      <c r="AR266" s="313"/>
      <c r="AS266" s="313"/>
      <c r="AT266" s="313"/>
      <c r="AU266" s="313"/>
      <c r="AV266" s="313"/>
      <c r="AW266" s="313"/>
      <c r="AX266" s="313"/>
      <c r="AY266" s="313"/>
      <c r="AZ266" s="313"/>
      <c r="BA266" s="313"/>
      <c r="BB266" s="313"/>
      <c r="BC266" s="313"/>
      <c r="BD266" s="313"/>
      <c r="BE266" s="313"/>
      <c r="BF266" s="313"/>
      <c r="BG266" s="313"/>
      <c r="BH266" s="313"/>
      <c r="BI266" s="313"/>
      <c r="BJ266" s="313"/>
      <c r="BK266" s="313"/>
      <c r="BL266" s="313"/>
      <c r="BM266" s="313"/>
      <c r="BN266" s="313"/>
      <c r="BO266" s="313"/>
      <c r="BP266" s="313"/>
      <c r="BQ266" s="313"/>
      <c r="BR266" s="313"/>
      <c r="BS266" s="313"/>
      <c r="BT266" s="313"/>
      <c r="BU266" s="313"/>
      <c r="BV266" s="313"/>
      <c r="BW266" s="313"/>
      <c r="BX266" s="313"/>
      <c r="BY266" s="313"/>
      <c r="BZ266" s="313"/>
      <c r="CA266" s="313"/>
      <c r="CB266" s="313"/>
      <c r="CC266" s="313"/>
      <c r="CD266" s="313"/>
      <c r="CE266" s="313"/>
      <c r="CF266" s="313"/>
      <c r="CG266" s="313"/>
      <c r="CH266" s="313"/>
      <c r="CI266" s="313"/>
      <c r="CJ266" s="313"/>
      <c r="CK266" s="313"/>
      <c r="CL266" s="313"/>
      <c r="CM266" s="313"/>
      <c r="CN266" s="313"/>
      <c r="CO266" s="313"/>
      <c r="CP266" s="313"/>
      <c r="CQ266" s="313"/>
      <c r="CR266" s="313"/>
      <c r="CS266" s="313"/>
      <c r="CT266" s="313"/>
      <c r="CU266" s="313"/>
      <c r="CV266" s="313"/>
      <c r="CW266" s="313"/>
      <c r="CX266" s="313"/>
      <c r="CY266" s="313"/>
      <c r="CZ266" s="313"/>
      <c r="DA266" s="313"/>
      <c r="DB266" s="313"/>
      <c r="DC266" s="313"/>
      <c r="DD266" s="313"/>
      <c r="DE266" s="313"/>
      <c r="DF266" s="313"/>
      <c r="DG266" s="313"/>
      <c r="DH266" s="313"/>
      <c r="DI266" s="313"/>
      <c r="DJ266" s="313"/>
      <c r="DK266" s="313"/>
      <c r="DL266" s="313"/>
      <c r="DM266" s="313"/>
      <c r="DN266" s="313"/>
      <c r="DO266" s="313"/>
      <c r="DP266" s="313"/>
      <c r="DQ266" s="313"/>
      <c r="DR266" s="313"/>
      <c r="DS266" s="313"/>
      <c r="DT266" s="313"/>
      <c r="DU266" s="313"/>
      <c r="DV266" s="313"/>
      <c r="DW266" s="313"/>
      <c r="DX266" s="313"/>
      <c r="DY266" s="313"/>
      <c r="DZ266" s="313"/>
      <c r="EA266" s="313"/>
      <c r="EB266" s="313"/>
      <c r="EC266" s="313"/>
      <c r="ED266" s="313"/>
      <c r="EE266" s="313"/>
      <c r="EF266" s="313"/>
      <c r="EG266" s="313"/>
      <c r="EH266" s="313"/>
      <c r="EI266" s="313"/>
      <c r="EJ266" s="313"/>
      <c r="EK266" s="313"/>
      <c r="EL266" s="313"/>
      <c r="EM266" s="313"/>
      <c r="EN266" s="313"/>
      <c r="EO266" s="313"/>
      <c r="EP266" s="313"/>
      <c r="EQ266" s="313"/>
      <c r="ER266" s="313"/>
      <c r="ES266" s="313"/>
      <c r="ET266" s="313"/>
      <c r="EU266" s="313"/>
      <c r="EV266" s="313"/>
      <c r="EW266" s="313"/>
      <c r="EX266" s="313"/>
      <c r="EY266" s="313"/>
      <c r="EZ266" s="313"/>
      <c r="FA266" s="313"/>
      <c r="FB266" s="313"/>
      <c r="FC266" s="313"/>
      <c r="FD266" s="313"/>
      <c r="FE266" s="313"/>
      <c r="FF266" s="313"/>
      <c r="FG266" s="313"/>
      <c r="FH266" s="313"/>
      <c r="FI266" s="313"/>
      <c r="FJ266" s="313"/>
      <c r="FK266" s="313"/>
      <c r="FL266" s="313"/>
      <c r="FM266" s="313"/>
      <c r="FN266" s="313"/>
      <c r="FO266" s="313"/>
      <c r="FP266" s="313"/>
      <c r="FQ266" s="313"/>
      <c r="FR266" s="313"/>
      <c r="FS266" s="313"/>
      <c r="FT266" s="313"/>
      <c r="FU266" s="313"/>
      <c r="FV266" s="313"/>
      <c r="FW266" s="313"/>
      <c r="FX266" s="313"/>
      <c r="FY266" s="313"/>
      <c r="FZ266" s="313"/>
      <c r="GA266" s="313"/>
      <c r="GB266" s="313"/>
      <c r="GC266" s="313"/>
      <c r="GD266" s="313"/>
      <c r="GE266" s="313"/>
      <c r="GF266" s="313"/>
      <c r="GG266" s="313"/>
      <c r="GH266" s="313"/>
      <c r="GI266" s="313"/>
      <c r="GJ266" s="313"/>
      <c r="GK266" s="313"/>
      <c r="GL266" s="313"/>
      <c r="GM266" s="313"/>
      <c r="GN266" s="313"/>
      <c r="GO266" s="313"/>
      <c r="GP266" s="313"/>
      <c r="GQ266" s="313"/>
      <c r="GR266" s="313"/>
      <c r="GS266" s="313"/>
      <c r="GT266" s="313"/>
      <c r="GU266" s="313"/>
      <c r="GV266" s="313"/>
      <c r="GW266" s="313"/>
      <c r="GX266" s="313"/>
      <c r="GY266" s="313"/>
      <c r="GZ266" s="313"/>
      <c r="HA266" s="313"/>
      <c r="HB266" s="313"/>
      <c r="HC266" s="313"/>
      <c r="HD266" s="313"/>
      <c r="HE266" s="313"/>
      <c r="HF266" s="313"/>
      <c r="HG266" s="313"/>
      <c r="HH266" s="313"/>
      <c r="HI266" s="313"/>
      <c r="HJ266" s="313"/>
      <c r="HK266" s="313"/>
      <c r="HL266" s="313"/>
      <c r="HM266" s="313"/>
      <c r="HN266" s="313"/>
      <c r="HO266" s="313"/>
      <c r="HP266" s="313"/>
      <c r="HQ266" s="313"/>
      <c r="HR266" s="313"/>
      <c r="HS266" s="313"/>
      <c r="HT266" s="313"/>
      <c r="HU266" s="313"/>
      <c r="HV266" s="313"/>
      <c r="HW266" s="313"/>
      <c r="HX266" s="313"/>
      <c r="HY266" s="313"/>
      <c r="HZ266" s="313"/>
      <c r="IA266" s="313"/>
      <c r="IB266" s="313"/>
      <c r="IC266" s="313"/>
      <c r="ID266" s="313"/>
      <c r="IE266" s="313"/>
      <c r="IF266" s="313"/>
      <c r="IG266" s="313"/>
      <c r="IH266" s="313"/>
      <c r="II266" s="313"/>
      <c r="IJ266" s="313"/>
      <c r="IK266" s="313"/>
      <c r="IL266" s="313"/>
      <c r="IM266" s="313"/>
      <c r="IN266" s="313"/>
      <c r="IO266" s="313"/>
      <c r="IP266" s="313"/>
      <c r="IQ266" s="313"/>
      <c r="IR266" s="313"/>
      <c r="IS266" s="313"/>
      <c r="IT266" s="313"/>
      <c r="IU266" s="313"/>
      <c r="IV266" s="313"/>
      <c r="IW266" s="313"/>
    </row>
    <row r="267" spans="1:257" s="313" customFormat="1" ht="60.75" customHeight="1">
      <c r="A267" s="232"/>
      <c r="B267" s="309"/>
      <c r="C267" s="398"/>
      <c r="D267" s="307"/>
      <c r="E267" s="307"/>
      <c r="F267" s="306"/>
      <c r="G267" s="306"/>
      <c r="H267" s="502" t="s">
        <v>890</v>
      </c>
      <c r="I267" s="334" t="s">
        <v>302</v>
      </c>
    </row>
    <row r="268" spans="1:257" s="313" customFormat="1" ht="36.75" customHeight="1">
      <c r="A268" s="232"/>
      <c r="B268" s="309"/>
      <c r="C268" s="398"/>
      <c r="D268" s="307"/>
      <c r="E268" s="307"/>
      <c r="F268" s="306"/>
      <c r="G268" s="306"/>
      <c r="H268" s="502" t="s">
        <v>890</v>
      </c>
      <c r="I268" s="235" t="s">
        <v>7</v>
      </c>
      <c r="J268" s="407"/>
      <c r="K268" s="542"/>
    </row>
    <row r="269" spans="1:257" s="313" customFormat="1" ht="40.5" customHeight="1">
      <c r="A269" s="232"/>
      <c r="B269" s="309"/>
      <c r="C269" s="398"/>
      <c r="D269" s="307"/>
      <c r="E269" s="307"/>
      <c r="F269" s="306"/>
      <c r="G269" s="306"/>
      <c r="H269" s="502" t="s">
        <v>890</v>
      </c>
      <c r="I269" s="334" t="s">
        <v>302</v>
      </c>
      <c r="J269" s="232"/>
      <c r="K269" s="232"/>
      <c r="L269" s="232"/>
      <c r="M269" s="232"/>
      <c r="N269" s="232"/>
      <c r="O269" s="232"/>
      <c r="P269" s="232"/>
      <c r="Q269" s="232"/>
      <c r="R269" s="232"/>
      <c r="S269" s="232"/>
      <c r="T269" s="232"/>
      <c r="U269" s="232"/>
      <c r="V269" s="232"/>
      <c r="W269" s="232"/>
      <c r="X269" s="232"/>
      <c r="Y269" s="232"/>
      <c r="Z269" s="232"/>
      <c r="AA269" s="232"/>
      <c r="AB269" s="232"/>
      <c r="AC269" s="232"/>
      <c r="AD269" s="232"/>
      <c r="AE269" s="232"/>
      <c r="AF269" s="232"/>
      <c r="AG269" s="232"/>
      <c r="AH269" s="232"/>
      <c r="AI269" s="232"/>
      <c r="AJ269" s="232"/>
      <c r="AK269" s="232"/>
      <c r="AL269" s="232"/>
      <c r="AM269" s="232"/>
      <c r="AN269" s="232"/>
      <c r="AO269" s="232"/>
      <c r="AP269" s="232"/>
      <c r="AQ269" s="232"/>
      <c r="AR269" s="232"/>
      <c r="AS269" s="232"/>
      <c r="AT269" s="232"/>
      <c r="AU269" s="232"/>
      <c r="AV269" s="232"/>
      <c r="AW269" s="232"/>
      <c r="AX269" s="232"/>
      <c r="AY269" s="232"/>
      <c r="AZ269" s="232"/>
      <c r="BA269" s="232"/>
      <c r="BB269" s="232"/>
      <c r="BC269" s="232"/>
      <c r="BD269" s="232"/>
      <c r="BE269" s="232"/>
      <c r="BF269" s="232"/>
      <c r="BG269" s="232"/>
      <c r="BH269" s="232"/>
      <c r="BI269" s="232"/>
      <c r="BJ269" s="232"/>
      <c r="BK269" s="232"/>
      <c r="BL269" s="232"/>
      <c r="BM269" s="232"/>
      <c r="BN269" s="232"/>
      <c r="BO269" s="232"/>
      <c r="BP269" s="232"/>
      <c r="BQ269" s="232"/>
      <c r="BR269" s="232"/>
      <c r="BS269" s="232"/>
      <c r="BT269" s="232"/>
      <c r="BU269" s="232"/>
      <c r="BV269" s="232"/>
      <c r="BW269" s="232"/>
      <c r="BX269" s="232"/>
      <c r="BY269" s="232"/>
      <c r="BZ269" s="232"/>
      <c r="CA269" s="232"/>
      <c r="CB269" s="232"/>
      <c r="CC269" s="232"/>
      <c r="CD269" s="232"/>
      <c r="CE269" s="232"/>
      <c r="CF269" s="232"/>
      <c r="CG269" s="232"/>
      <c r="CH269" s="232"/>
      <c r="CI269" s="232"/>
      <c r="CJ269" s="232"/>
      <c r="CK269" s="232"/>
      <c r="CL269" s="232"/>
      <c r="CM269" s="232"/>
      <c r="CN269" s="232"/>
      <c r="CO269" s="232"/>
      <c r="CP269" s="232"/>
      <c r="CQ269" s="232"/>
      <c r="CR269" s="232"/>
      <c r="CS269" s="232"/>
      <c r="CT269" s="232"/>
      <c r="CU269" s="232"/>
      <c r="CV269" s="232"/>
      <c r="CW269" s="232"/>
      <c r="CX269" s="232"/>
      <c r="CY269" s="232"/>
      <c r="CZ269" s="232"/>
      <c r="DA269" s="232"/>
      <c r="DB269" s="232"/>
      <c r="DC269" s="232"/>
      <c r="DD269" s="232"/>
      <c r="DE269" s="232"/>
      <c r="DF269" s="232"/>
      <c r="DG269" s="232"/>
      <c r="DH269" s="232"/>
      <c r="DI269" s="232"/>
      <c r="DJ269" s="232"/>
      <c r="DK269" s="232"/>
      <c r="DL269" s="232"/>
      <c r="DM269" s="232"/>
      <c r="DN269" s="232"/>
      <c r="DO269" s="232"/>
      <c r="DP269" s="232"/>
      <c r="DQ269" s="232"/>
      <c r="DR269" s="232"/>
      <c r="DS269" s="232"/>
      <c r="DT269" s="232"/>
      <c r="DU269" s="232"/>
      <c r="DV269" s="232"/>
      <c r="DW269" s="232"/>
      <c r="DX269" s="232"/>
      <c r="DY269" s="232"/>
      <c r="DZ269" s="232"/>
      <c r="EA269" s="232"/>
      <c r="EB269" s="232"/>
      <c r="EC269" s="232"/>
      <c r="ED269" s="232"/>
      <c r="EE269" s="232"/>
      <c r="EF269" s="232"/>
      <c r="EG269" s="232"/>
      <c r="EH269" s="232"/>
      <c r="EI269" s="232"/>
      <c r="EJ269" s="232"/>
      <c r="EK269" s="232"/>
      <c r="EL269" s="232"/>
      <c r="EM269" s="232"/>
      <c r="EN269" s="232"/>
      <c r="EO269" s="232"/>
      <c r="EP269" s="232"/>
      <c r="EQ269" s="232"/>
      <c r="ER269" s="232"/>
      <c r="ES269" s="232"/>
      <c r="ET269" s="232"/>
      <c r="EU269" s="232"/>
      <c r="EV269" s="232"/>
      <c r="EW269" s="232"/>
      <c r="EX269" s="232"/>
      <c r="EY269" s="232"/>
      <c r="EZ269" s="232"/>
      <c r="FA269" s="232"/>
      <c r="FB269" s="232"/>
      <c r="FC269" s="232"/>
      <c r="FD269" s="232"/>
      <c r="FE269" s="232"/>
      <c r="FF269" s="232"/>
      <c r="FG269" s="232"/>
      <c r="FH269" s="232"/>
      <c r="FI269" s="232"/>
      <c r="FJ269" s="232"/>
      <c r="FK269" s="232"/>
      <c r="FL269" s="232"/>
      <c r="FM269" s="232"/>
      <c r="FN269" s="232"/>
      <c r="FO269" s="232"/>
      <c r="FP269" s="232"/>
      <c r="FQ269" s="232"/>
      <c r="FR269" s="232"/>
      <c r="FS269" s="232"/>
      <c r="FT269" s="232"/>
      <c r="FU269" s="232"/>
      <c r="FV269" s="232"/>
      <c r="FW269" s="232"/>
      <c r="FX269" s="232"/>
      <c r="FY269" s="232"/>
      <c r="FZ269" s="232"/>
      <c r="GA269" s="232"/>
      <c r="GB269" s="232"/>
      <c r="GC269" s="232"/>
      <c r="GD269" s="232"/>
      <c r="GE269" s="232"/>
      <c r="GF269" s="232"/>
      <c r="GG269" s="232"/>
      <c r="GH269" s="232"/>
      <c r="GI269" s="232"/>
      <c r="GJ269" s="232"/>
      <c r="GK269" s="232"/>
      <c r="GL269" s="232"/>
      <c r="GM269" s="232"/>
      <c r="GN269" s="232"/>
      <c r="GO269" s="232"/>
      <c r="GP269" s="232"/>
      <c r="GQ269" s="232"/>
      <c r="GR269" s="232"/>
      <c r="GS269" s="232"/>
      <c r="GT269" s="232"/>
      <c r="GU269" s="232"/>
      <c r="GV269" s="232"/>
      <c r="GW269" s="232"/>
      <c r="GX269" s="232"/>
      <c r="GY269" s="232"/>
      <c r="GZ269" s="232"/>
      <c r="HA269" s="232"/>
      <c r="HB269" s="232"/>
      <c r="HC269" s="232"/>
      <c r="HD269" s="232"/>
      <c r="HE269" s="232"/>
      <c r="HF269" s="232"/>
      <c r="HG269" s="232"/>
      <c r="HH269" s="232"/>
      <c r="HI269" s="232"/>
      <c r="HJ269" s="232"/>
      <c r="HK269" s="232"/>
      <c r="HL269" s="232"/>
      <c r="HM269" s="232"/>
      <c r="HN269" s="232"/>
      <c r="HO269" s="232"/>
      <c r="HP269" s="232"/>
      <c r="HQ269" s="232"/>
      <c r="HR269" s="232"/>
      <c r="HS269" s="232"/>
      <c r="HT269" s="232"/>
      <c r="HU269" s="232"/>
      <c r="HV269" s="232"/>
      <c r="HW269" s="232"/>
      <c r="HX269" s="232"/>
      <c r="HY269" s="232"/>
      <c r="HZ269" s="232"/>
      <c r="IA269" s="232"/>
      <c r="IB269" s="232"/>
      <c r="IC269" s="232"/>
      <c r="ID269" s="232"/>
      <c r="IE269" s="232"/>
      <c r="IF269" s="232"/>
      <c r="IG269" s="232"/>
      <c r="IH269" s="232"/>
      <c r="II269" s="232"/>
      <c r="IJ269" s="232"/>
      <c r="IK269" s="232"/>
      <c r="IL269" s="232"/>
      <c r="IM269" s="232"/>
      <c r="IN269" s="232"/>
      <c r="IO269" s="232"/>
      <c r="IP269" s="232"/>
      <c r="IQ269" s="232"/>
      <c r="IR269" s="232"/>
      <c r="IS269" s="232"/>
      <c r="IT269" s="232"/>
      <c r="IU269" s="232"/>
      <c r="IV269" s="232"/>
      <c r="IW269" s="232"/>
    </row>
    <row r="270" spans="1:257" s="313" customFormat="1" ht="21.75" customHeight="1">
      <c r="A270" s="232"/>
      <c r="B270" s="309"/>
      <c r="C270" s="398"/>
      <c r="D270" s="307"/>
      <c r="E270" s="307"/>
      <c r="F270" s="306"/>
      <c r="G270" s="306"/>
      <c r="H270" s="502" t="s">
        <v>890</v>
      </c>
      <c r="I270" s="334" t="s">
        <v>302</v>
      </c>
    </row>
    <row r="271" spans="1:257" s="313" customFormat="1" ht="42.75" customHeight="1">
      <c r="A271" s="232"/>
      <c r="B271" s="309"/>
      <c r="C271" s="398"/>
      <c r="D271" s="307"/>
      <c r="E271" s="307"/>
      <c r="F271" s="306"/>
      <c r="G271" s="306"/>
      <c r="H271" s="502" t="s">
        <v>890</v>
      </c>
      <c r="I271" s="334" t="s">
        <v>302</v>
      </c>
    </row>
    <row r="272" spans="1:257" s="313" customFormat="1">
      <c r="A272" s="232"/>
      <c r="B272" s="309"/>
      <c r="C272" s="398"/>
      <c r="D272" s="307"/>
      <c r="E272" s="307"/>
      <c r="F272" s="306"/>
      <c r="G272" s="306"/>
      <c r="H272" s="502" t="s">
        <v>890</v>
      </c>
      <c r="I272" s="334" t="s">
        <v>302</v>
      </c>
    </row>
    <row r="273" spans="1:257" s="313" customFormat="1">
      <c r="A273" s="232"/>
      <c r="B273" s="309"/>
      <c r="C273" s="398"/>
      <c r="D273" s="307"/>
      <c r="E273" s="307"/>
      <c r="F273" s="306"/>
      <c r="G273" s="306"/>
      <c r="H273" s="502" t="s">
        <v>890</v>
      </c>
      <c r="I273" s="334" t="s">
        <v>302</v>
      </c>
    </row>
    <row r="274" spans="1:257">
      <c r="H274" s="502" t="s">
        <v>890</v>
      </c>
      <c r="I274" s="334" t="s">
        <v>302</v>
      </c>
    </row>
    <row r="275" spans="1:257">
      <c r="H275" s="502" t="s">
        <v>890</v>
      </c>
      <c r="I275" s="334" t="s">
        <v>302</v>
      </c>
    </row>
    <row r="276" spans="1:257">
      <c r="H276" s="502" t="s">
        <v>890</v>
      </c>
      <c r="I276" s="334" t="s">
        <v>302</v>
      </c>
      <c r="J276" s="313"/>
      <c r="K276" s="313"/>
      <c r="L276" s="313"/>
      <c r="M276" s="313"/>
      <c r="N276" s="313"/>
      <c r="O276" s="313"/>
      <c r="P276" s="313"/>
      <c r="Q276" s="313"/>
      <c r="R276" s="313"/>
      <c r="S276" s="313"/>
      <c r="T276" s="313"/>
      <c r="U276" s="313"/>
      <c r="V276" s="313"/>
      <c r="W276" s="313"/>
      <c r="X276" s="313"/>
      <c r="Y276" s="313"/>
      <c r="Z276" s="313"/>
      <c r="AA276" s="313"/>
      <c r="AB276" s="313"/>
      <c r="AC276" s="313"/>
      <c r="AD276" s="313"/>
      <c r="AE276" s="313"/>
      <c r="AF276" s="313"/>
      <c r="AG276" s="313"/>
      <c r="AH276" s="313"/>
      <c r="AI276" s="313"/>
      <c r="AJ276" s="313"/>
      <c r="AK276" s="313"/>
      <c r="AL276" s="313"/>
      <c r="AM276" s="313"/>
      <c r="AN276" s="313"/>
      <c r="AO276" s="313"/>
      <c r="AP276" s="313"/>
      <c r="AQ276" s="313"/>
      <c r="AR276" s="313"/>
      <c r="AS276" s="313"/>
      <c r="AT276" s="313"/>
      <c r="AU276" s="313"/>
      <c r="AV276" s="313"/>
      <c r="AW276" s="313"/>
      <c r="AX276" s="313"/>
      <c r="AY276" s="313"/>
      <c r="AZ276" s="313"/>
      <c r="BA276" s="313"/>
      <c r="BB276" s="313"/>
      <c r="BC276" s="313"/>
      <c r="BD276" s="313"/>
      <c r="BE276" s="313"/>
      <c r="BF276" s="313"/>
      <c r="BG276" s="313"/>
      <c r="BH276" s="313"/>
      <c r="BI276" s="313"/>
      <c r="BJ276" s="313"/>
      <c r="BK276" s="313"/>
      <c r="BL276" s="313"/>
      <c r="BM276" s="313"/>
      <c r="BN276" s="313"/>
      <c r="BO276" s="313"/>
      <c r="BP276" s="313"/>
      <c r="BQ276" s="313"/>
      <c r="BR276" s="313"/>
      <c r="BS276" s="313"/>
      <c r="BT276" s="313"/>
      <c r="BU276" s="313"/>
      <c r="BV276" s="313"/>
      <c r="BW276" s="313"/>
      <c r="BX276" s="313"/>
      <c r="BY276" s="313"/>
      <c r="BZ276" s="313"/>
      <c r="CA276" s="313"/>
      <c r="CB276" s="313"/>
      <c r="CC276" s="313"/>
      <c r="CD276" s="313"/>
      <c r="CE276" s="313"/>
      <c r="CF276" s="313"/>
      <c r="CG276" s="313"/>
      <c r="CH276" s="313"/>
      <c r="CI276" s="313"/>
      <c r="CJ276" s="313"/>
      <c r="CK276" s="313"/>
      <c r="CL276" s="313"/>
      <c r="CM276" s="313"/>
      <c r="CN276" s="313"/>
      <c r="CO276" s="313"/>
      <c r="CP276" s="313"/>
      <c r="CQ276" s="313"/>
      <c r="CR276" s="313"/>
      <c r="CS276" s="313"/>
      <c r="CT276" s="313"/>
      <c r="CU276" s="313"/>
      <c r="CV276" s="313"/>
      <c r="CW276" s="313"/>
      <c r="CX276" s="313"/>
      <c r="CY276" s="313"/>
      <c r="CZ276" s="313"/>
      <c r="DA276" s="313"/>
      <c r="DB276" s="313"/>
      <c r="DC276" s="313"/>
      <c r="DD276" s="313"/>
      <c r="DE276" s="313"/>
      <c r="DF276" s="313"/>
      <c r="DG276" s="313"/>
      <c r="DH276" s="313"/>
      <c r="DI276" s="313"/>
      <c r="DJ276" s="313"/>
      <c r="DK276" s="313"/>
      <c r="DL276" s="313"/>
      <c r="DM276" s="313"/>
      <c r="DN276" s="313"/>
      <c r="DO276" s="313"/>
      <c r="DP276" s="313"/>
      <c r="DQ276" s="313"/>
      <c r="DR276" s="313"/>
      <c r="DS276" s="313"/>
      <c r="DT276" s="313"/>
      <c r="DU276" s="313"/>
      <c r="DV276" s="313"/>
      <c r="DW276" s="313"/>
      <c r="DX276" s="313"/>
      <c r="DY276" s="313"/>
      <c r="DZ276" s="313"/>
      <c r="EA276" s="313"/>
      <c r="EB276" s="313"/>
      <c r="EC276" s="313"/>
      <c r="ED276" s="313"/>
      <c r="EE276" s="313"/>
      <c r="EF276" s="313"/>
      <c r="EG276" s="313"/>
      <c r="EH276" s="313"/>
      <c r="EI276" s="313"/>
      <c r="EJ276" s="313"/>
      <c r="EK276" s="313"/>
      <c r="EL276" s="313"/>
      <c r="EM276" s="313"/>
      <c r="EN276" s="313"/>
      <c r="EO276" s="313"/>
      <c r="EP276" s="313"/>
      <c r="EQ276" s="313"/>
      <c r="ER276" s="313"/>
      <c r="ES276" s="313"/>
      <c r="ET276" s="313"/>
      <c r="EU276" s="313"/>
      <c r="EV276" s="313"/>
      <c r="EW276" s="313"/>
      <c r="EX276" s="313"/>
      <c r="EY276" s="313"/>
      <c r="EZ276" s="313"/>
      <c r="FA276" s="313"/>
      <c r="FB276" s="313"/>
      <c r="FC276" s="313"/>
      <c r="FD276" s="313"/>
      <c r="FE276" s="313"/>
      <c r="FF276" s="313"/>
      <c r="FG276" s="313"/>
      <c r="FH276" s="313"/>
      <c r="FI276" s="313"/>
      <c r="FJ276" s="313"/>
      <c r="FK276" s="313"/>
      <c r="FL276" s="313"/>
      <c r="FM276" s="313"/>
      <c r="FN276" s="313"/>
      <c r="FO276" s="313"/>
      <c r="FP276" s="313"/>
      <c r="FQ276" s="313"/>
      <c r="FR276" s="313"/>
      <c r="FS276" s="313"/>
      <c r="FT276" s="313"/>
      <c r="FU276" s="313"/>
      <c r="FV276" s="313"/>
      <c r="FW276" s="313"/>
      <c r="FX276" s="313"/>
      <c r="FY276" s="313"/>
      <c r="FZ276" s="313"/>
      <c r="GA276" s="313"/>
      <c r="GB276" s="313"/>
      <c r="GC276" s="313"/>
      <c r="GD276" s="313"/>
      <c r="GE276" s="313"/>
      <c r="GF276" s="313"/>
      <c r="GG276" s="313"/>
      <c r="GH276" s="313"/>
      <c r="GI276" s="313"/>
      <c r="GJ276" s="313"/>
      <c r="GK276" s="313"/>
      <c r="GL276" s="313"/>
      <c r="GM276" s="313"/>
      <c r="GN276" s="313"/>
      <c r="GO276" s="313"/>
      <c r="GP276" s="313"/>
      <c r="GQ276" s="313"/>
      <c r="GR276" s="313"/>
      <c r="GS276" s="313"/>
      <c r="GT276" s="313"/>
      <c r="GU276" s="313"/>
      <c r="GV276" s="313"/>
      <c r="GW276" s="313"/>
      <c r="GX276" s="313"/>
      <c r="GY276" s="313"/>
      <c r="GZ276" s="313"/>
      <c r="HA276" s="313"/>
      <c r="HB276" s="313"/>
      <c r="HC276" s="313"/>
      <c r="HD276" s="313"/>
      <c r="HE276" s="313"/>
      <c r="HF276" s="313"/>
      <c r="HG276" s="313"/>
      <c r="HH276" s="313"/>
      <c r="HI276" s="313"/>
      <c r="HJ276" s="313"/>
      <c r="HK276" s="313"/>
      <c r="HL276" s="313"/>
      <c r="HM276" s="313"/>
      <c r="HN276" s="313"/>
      <c r="HO276" s="313"/>
      <c r="HP276" s="313"/>
      <c r="HQ276" s="313"/>
      <c r="HR276" s="313"/>
      <c r="HS276" s="313"/>
      <c r="HT276" s="313"/>
      <c r="HU276" s="313"/>
      <c r="HV276" s="313"/>
      <c r="HW276" s="313"/>
      <c r="HX276" s="313"/>
      <c r="HY276" s="313"/>
      <c r="HZ276" s="313"/>
      <c r="IA276" s="313"/>
      <c r="IB276" s="313"/>
      <c r="IC276" s="313"/>
      <c r="ID276" s="313"/>
      <c r="IE276" s="313"/>
      <c r="IF276" s="313"/>
      <c r="IG276" s="313"/>
      <c r="IH276" s="313"/>
      <c r="II276" s="313"/>
      <c r="IJ276" s="313"/>
      <c r="IK276" s="313"/>
      <c r="IL276" s="313"/>
      <c r="IM276" s="313"/>
      <c r="IN276" s="313"/>
      <c r="IO276" s="313"/>
      <c r="IP276" s="313"/>
      <c r="IQ276" s="313"/>
      <c r="IR276" s="313"/>
      <c r="IS276" s="313"/>
      <c r="IT276" s="313"/>
      <c r="IU276" s="313"/>
      <c r="IV276" s="313"/>
      <c r="IW276" s="313"/>
    </row>
    <row r="277" spans="1:257">
      <c r="H277" s="502" t="s">
        <v>890</v>
      </c>
      <c r="I277" s="334" t="s">
        <v>302</v>
      </c>
    </row>
    <row r="278" spans="1:257">
      <c r="H278" s="502" t="s">
        <v>890</v>
      </c>
      <c r="I278" s="334" t="s">
        <v>302</v>
      </c>
    </row>
    <row r="279" spans="1:257">
      <c r="H279" s="502" t="s">
        <v>890</v>
      </c>
      <c r="I279" s="334" t="s">
        <v>302</v>
      </c>
    </row>
    <row r="280" spans="1:257">
      <c r="H280" s="502" t="s">
        <v>890</v>
      </c>
      <c r="I280" s="334" t="s">
        <v>302</v>
      </c>
    </row>
    <row r="281" spans="1:257" ht="21" customHeight="1">
      <c r="H281" s="502" t="s">
        <v>890</v>
      </c>
      <c r="I281" s="334" t="s">
        <v>302</v>
      </c>
    </row>
    <row r="282" spans="1:257" ht="55.5" customHeight="1">
      <c r="H282" s="502" t="s">
        <v>890</v>
      </c>
      <c r="I282" s="334" t="s">
        <v>302</v>
      </c>
    </row>
    <row r="283" spans="1:257" ht="37.5" customHeight="1">
      <c r="H283" s="502" t="s">
        <v>890</v>
      </c>
      <c r="I283" s="334" t="s">
        <v>302</v>
      </c>
    </row>
    <row r="284" spans="1:257">
      <c r="H284" s="502" t="s">
        <v>890</v>
      </c>
      <c r="I284" s="334" t="s">
        <v>302</v>
      </c>
    </row>
    <row r="285" spans="1:257" hidden="1">
      <c r="H285" s="502"/>
    </row>
    <row r="286" spans="1:257">
      <c r="H286" s="502" t="s">
        <v>891</v>
      </c>
      <c r="I286" s="235" t="s">
        <v>7</v>
      </c>
    </row>
  </sheetData>
  <mergeCells count="1">
    <mergeCell ref="E1:G1"/>
  </mergeCells>
  <pageMargins left="0.7" right="0.7" top="0.75" bottom="0.75" header="0.3" footer="0.3"/>
  <pageSetup paperSize="9" scale="81" orientation="portrait" verticalDpi="0" r:id="rId1"/>
  <rowBreaks count="1" manualBreakCount="1">
    <brk id="35" max="16383" man="1"/>
  </rowBreaks>
  <colBreaks count="1" manualBreakCount="1">
    <brk id="10" max="1048575" man="1"/>
  </colBreaks>
</worksheet>
</file>

<file path=xl/worksheets/sheet2.xml><?xml version="1.0" encoding="utf-8"?>
<worksheet xmlns="http://schemas.openxmlformats.org/spreadsheetml/2006/main" xmlns:r="http://schemas.openxmlformats.org/officeDocument/2006/relationships">
  <dimension ref="A1:AH41"/>
  <sheetViews>
    <sheetView view="pageBreakPreview" zoomScale="70" zoomScaleNormal="100" zoomScaleSheetLayoutView="70" workbookViewId="0">
      <selection sqref="A1:E16"/>
    </sheetView>
  </sheetViews>
  <sheetFormatPr defaultColWidth="9.140625" defaultRowHeight="15"/>
  <cols>
    <col min="1" max="1" width="48.28515625" style="1" customWidth="1"/>
    <col min="2" max="2" width="12.7109375" style="1" hidden="1" customWidth="1"/>
    <col min="3" max="3" width="14.7109375" style="1" customWidth="1"/>
    <col min="4" max="4" width="15.140625" style="1" customWidth="1"/>
    <col min="5" max="5" width="16.140625" style="1" customWidth="1"/>
    <col min="6" max="16384" width="9.140625" style="1"/>
  </cols>
  <sheetData>
    <row r="1" spans="1:34">
      <c r="A1" s="208"/>
      <c r="B1" s="208"/>
      <c r="C1" s="208"/>
      <c r="D1" s="71"/>
      <c r="E1" s="71" t="s">
        <v>258</v>
      </c>
    </row>
    <row r="2" spans="1:34">
      <c r="A2" s="208"/>
      <c r="B2" s="208"/>
      <c r="C2" s="208"/>
      <c r="D2" s="71"/>
      <c r="E2" s="319" t="s">
        <v>630</v>
      </c>
    </row>
    <row r="3" spans="1:34">
      <c r="A3" s="208"/>
      <c r="B3" s="208"/>
      <c r="C3" s="208"/>
      <c r="D3" s="71"/>
      <c r="E3" s="193" t="s">
        <v>827</v>
      </c>
    </row>
    <row r="4" spans="1:34" ht="14.25" customHeight="1">
      <c r="A4" s="208"/>
      <c r="B4" s="208"/>
      <c r="C4" s="208"/>
      <c r="D4" s="208"/>
      <c r="E4" s="319" t="s">
        <v>826</v>
      </c>
    </row>
    <row r="5" spans="1:34" ht="99" customHeight="1">
      <c r="A5" s="602" t="s">
        <v>920</v>
      </c>
      <c r="B5" s="602"/>
      <c r="C5" s="602"/>
      <c r="D5" s="602"/>
      <c r="E5" s="602"/>
    </row>
    <row r="6" spans="1:34" s="3" customFormat="1" ht="24.75" customHeight="1" thickBot="1">
      <c r="A6" s="209"/>
      <c r="B6" s="209"/>
      <c r="C6" s="209"/>
      <c r="D6" s="603" t="s">
        <v>1</v>
      </c>
      <c r="E6" s="603"/>
    </row>
    <row r="7" spans="1:34" s="3" customFormat="1" ht="54" customHeight="1">
      <c r="A7" s="604" t="s">
        <v>251</v>
      </c>
      <c r="B7" s="606" t="s">
        <v>252</v>
      </c>
      <c r="C7" s="606"/>
      <c r="D7" s="606"/>
      <c r="E7" s="607"/>
    </row>
    <row r="8" spans="1:34" s="3" customFormat="1" ht="63.75" customHeight="1">
      <c r="A8" s="605"/>
      <c r="B8" s="211" t="s">
        <v>133</v>
      </c>
      <c r="C8" s="211" t="s">
        <v>134</v>
      </c>
      <c r="D8" s="211" t="s">
        <v>135</v>
      </c>
      <c r="E8" s="91" t="s">
        <v>95</v>
      </c>
    </row>
    <row r="9" spans="1:34" s="5" customFormat="1" ht="18.75" customHeight="1">
      <c r="A9" s="216" t="s">
        <v>96</v>
      </c>
      <c r="B9" s="420">
        <f>+B11</f>
        <v>78183.399999999907</v>
      </c>
      <c r="C9" s="420">
        <f>+C11</f>
        <v>78183.399999999907</v>
      </c>
      <c r="D9" s="420">
        <f>+D11</f>
        <v>78183.400000000373</v>
      </c>
      <c r="E9" s="421">
        <f>+E11</f>
        <v>78183.399588420987</v>
      </c>
      <c r="F9" s="4"/>
      <c r="G9" s="4"/>
      <c r="H9" s="4"/>
      <c r="I9" s="4"/>
      <c r="J9" s="4"/>
      <c r="K9" s="4"/>
      <c r="L9" s="4"/>
      <c r="M9" s="4"/>
      <c r="N9" s="4"/>
      <c r="O9" s="4"/>
      <c r="P9" s="4"/>
      <c r="Q9" s="4"/>
      <c r="R9" s="4"/>
      <c r="S9" s="4"/>
      <c r="T9" s="4"/>
      <c r="U9" s="4"/>
      <c r="V9" s="4"/>
      <c r="W9" s="4"/>
      <c r="X9" s="4"/>
      <c r="Y9" s="4"/>
      <c r="Z9" s="4"/>
      <c r="AA9" s="4"/>
      <c r="AB9" s="4"/>
      <c r="AC9" s="4"/>
      <c r="AD9" s="4"/>
      <c r="AE9" s="4"/>
      <c r="AF9" s="4"/>
      <c r="AG9" s="4"/>
      <c r="AH9" s="4"/>
    </row>
    <row r="10" spans="1:34" s="5" customFormat="1" ht="17.25">
      <c r="A10" s="216" t="s">
        <v>97</v>
      </c>
      <c r="B10" s="420"/>
      <c r="C10" s="420"/>
      <c r="D10" s="420"/>
      <c r="E10" s="422"/>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row>
    <row r="11" spans="1:34" s="5" customFormat="1" ht="17.25">
      <c r="A11" s="216" t="s">
        <v>253</v>
      </c>
      <c r="B11" s="420">
        <f>+B13</f>
        <v>78183.399999999907</v>
      </c>
      <c r="C11" s="420">
        <f>+C13</f>
        <v>78183.399999999907</v>
      </c>
      <c r="D11" s="420">
        <f>+D13</f>
        <v>78183.400000000373</v>
      </c>
      <c r="E11" s="421">
        <f>+E13</f>
        <v>78183.399588420987</v>
      </c>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row>
    <row r="12" spans="1:34" s="5" customFormat="1" ht="17.25">
      <c r="A12" s="216" t="s">
        <v>97</v>
      </c>
      <c r="B12" s="420"/>
      <c r="C12" s="420"/>
      <c r="D12" s="420"/>
      <c r="E12" s="422"/>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row>
    <row r="13" spans="1:34" s="5" customFormat="1" ht="18" customHeight="1">
      <c r="A13" s="216" t="s">
        <v>254</v>
      </c>
      <c r="B13" s="416">
        <f>+B16</f>
        <v>78183.399999999907</v>
      </c>
      <c r="C13" s="416">
        <f>+C16</f>
        <v>78183.399999999907</v>
      </c>
      <c r="D13" s="416">
        <f>+D16</f>
        <v>78183.400000000373</v>
      </c>
      <c r="E13" s="417">
        <f>+E16</f>
        <v>78183.399588420987</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row>
    <row r="14" spans="1:34" s="5" customFormat="1" ht="17.25">
      <c r="A14" s="216" t="s">
        <v>97</v>
      </c>
      <c r="B14" s="420"/>
      <c r="C14" s="420"/>
      <c r="D14" s="420"/>
      <c r="E14" s="422"/>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row>
    <row r="15" spans="1:34" s="5" customFormat="1" ht="17.25">
      <c r="A15" s="216" t="s">
        <v>9</v>
      </c>
      <c r="B15" s="416">
        <f>B16</f>
        <v>78183.399999999907</v>
      </c>
      <c r="C15" s="416">
        <f>C16</f>
        <v>78183.399999999907</v>
      </c>
      <c r="D15" s="416">
        <f t="shared" ref="D15:E15" si="0">D16</f>
        <v>78183.400000000373</v>
      </c>
      <c r="E15" s="417">
        <f t="shared" si="0"/>
        <v>78183.399588420987</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row>
    <row r="16" spans="1:34" s="5" customFormat="1" ht="78" customHeight="1" thickBot="1">
      <c r="A16" s="217" t="s">
        <v>825</v>
      </c>
      <c r="B16" s="418">
        <f>'N 4'!E9-'N 3'!C11</f>
        <v>78183.399999999907</v>
      </c>
      <c r="C16" s="418">
        <f>'N 4'!F9-'N 3'!D11</f>
        <v>78183.399999999907</v>
      </c>
      <c r="D16" s="418">
        <f>'N 4'!G9-'N 3'!E11</f>
        <v>78183.400000000373</v>
      </c>
      <c r="E16" s="419">
        <f>'N 4'!H9-'N 3'!F15</f>
        <v>78183.399588420987</v>
      </c>
      <c r="F16" s="4"/>
      <c r="G16" s="4"/>
      <c r="H16" s="596"/>
      <c r="I16" s="4"/>
      <c r="J16" s="4"/>
      <c r="K16" s="4"/>
      <c r="L16" s="4"/>
      <c r="M16" s="4"/>
      <c r="N16" s="4"/>
      <c r="O16" s="4"/>
      <c r="P16" s="4"/>
      <c r="Q16" s="4"/>
      <c r="R16" s="4"/>
      <c r="S16" s="4"/>
      <c r="T16" s="4"/>
      <c r="U16" s="4"/>
      <c r="V16" s="4"/>
      <c r="W16" s="4"/>
      <c r="X16" s="4"/>
      <c r="Y16" s="4"/>
      <c r="Z16" s="4"/>
      <c r="AA16" s="4"/>
      <c r="AB16" s="4"/>
      <c r="AC16" s="4"/>
      <c r="AD16" s="4"/>
      <c r="AE16" s="4"/>
      <c r="AF16" s="4"/>
      <c r="AG16" s="4"/>
      <c r="AH16" s="4"/>
    </row>
    <row r="17" spans="1:34" s="5" customFormat="1">
      <c r="A17" s="210"/>
      <c r="B17" s="210"/>
      <c r="C17" s="210"/>
      <c r="D17" s="210"/>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row>
    <row r="18" spans="1:34" s="5" customFormat="1">
      <c r="A18" s="210"/>
      <c r="B18" s="212"/>
      <c r="C18" s="212"/>
      <c r="D18" s="212"/>
      <c r="E18" s="212"/>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row>
    <row r="19" spans="1:34" s="5" customFormat="1">
      <c r="A19" s="210"/>
      <c r="B19" s="210"/>
      <c r="C19" s="210"/>
      <c r="D19" s="210"/>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row>
    <row r="20" spans="1:34" s="5" customFormat="1">
      <c r="A20" s="210"/>
      <c r="B20" s="210"/>
      <c r="C20" s="210"/>
      <c r="D20" s="210"/>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row>
    <row r="21" spans="1:34" s="5" customFormat="1">
      <c r="A21" s="210"/>
      <c r="B21" s="210"/>
      <c r="C21" s="210"/>
      <c r="D21" s="210"/>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row>
    <row r="22" spans="1:34" s="5" customFormat="1">
      <c r="A22" s="210"/>
      <c r="B22" s="210"/>
      <c r="C22" s="210"/>
      <c r="D22" s="210"/>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row>
    <row r="23" spans="1:34" s="5" customFormat="1">
      <c r="A23" s="210"/>
      <c r="B23" s="210"/>
      <c r="C23" s="210"/>
      <c r="D23" s="210"/>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row>
    <row r="24" spans="1:34" s="5" customFormat="1">
      <c r="A24" s="210"/>
      <c r="B24" s="210"/>
      <c r="C24" s="210"/>
      <c r="D24" s="210"/>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row>
    <row r="25" spans="1:34" s="5" customFormat="1">
      <c r="A25" s="210"/>
      <c r="B25" s="210"/>
      <c r="C25" s="210"/>
      <c r="D25" s="210"/>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row>
    <row r="26" spans="1:34" s="5" customFormat="1">
      <c r="A26" s="210"/>
      <c r="B26" s="210"/>
      <c r="C26" s="210"/>
      <c r="D26" s="210"/>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row>
    <row r="27" spans="1:34" s="5" customFormat="1">
      <c r="A27" s="210"/>
      <c r="B27" s="210"/>
      <c r="C27" s="210"/>
      <c r="D27" s="210"/>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row>
    <row r="28" spans="1:34" s="5" customFormat="1">
      <c r="A28" s="210"/>
      <c r="B28" s="210"/>
      <c r="C28" s="210"/>
      <c r="D28" s="210"/>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row>
    <row r="29" spans="1:34" s="5" customFormat="1">
      <c r="A29" s="210"/>
      <c r="B29" s="210"/>
      <c r="C29" s="210"/>
      <c r="D29" s="210"/>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row>
    <row r="30" spans="1:34" s="5" customFormat="1">
      <c r="A30" s="210"/>
      <c r="B30" s="210"/>
      <c r="C30" s="210"/>
      <c r="D30" s="210"/>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s="5" customFormat="1">
      <c r="A31" s="210"/>
      <c r="B31" s="210"/>
      <c r="C31" s="210"/>
      <c r="D31" s="210"/>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s="5" customFormat="1">
      <c r="A32" s="210"/>
      <c r="B32" s="210"/>
      <c r="C32" s="210"/>
      <c r="D32" s="210"/>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s="5" customFormat="1">
      <c r="A33" s="210"/>
      <c r="B33" s="210"/>
      <c r="C33" s="210"/>
      <c r="D33" s="210"/>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row>
    <row r="34" spans="1:34" s="5" customFormat="1">
      <c r="A34" s="210"/>
      <c r="B34" s="210"/>
      <c r="C34" s="210"/>
      <c r="D34" s="210"/>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row>
    <row r="35" spans="1:34" s="5" customFormat="1">
      <c r="A35" s="210"/>
      <c r="B35" s="210"/>
      <c r="C35" s="210"/>
      <c r="D35" s="210"/>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row>
    <row r="36" spans="1:34" s="5" customFormat="1">
      <c r="A36" s="210"/>
      <c r="B36" s="210"/>
      <c r="C36" s="210"/>
      <c r="D36" s="210"/>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row>
    <row r="37" spans="1:34" s="5" customFormat="1">
      <c r="A37" s="210"/>
      <c r="B37" s="210"/>
      <c r="C37" s="210"/>
      <c r="D37" s="210"/>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row>
    <row r="38" spans="1:34" s="5" customFormat="1">
      <c r="A38" s="210"/>
      <c r="B38" s="210"/>
      <c r="C38" s="210"/>
      <c r="D38" s="210"/>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s="5" customFormat="1">
      <c r="A39" s="210"/>
      <c r="B39" s="210"/>
      <c r="C39" s="210"/>
      <c r="D39" s="210"/>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s="5" customFormat="1">
      <c r="A40" s="210"/>
      <c r="B40" s="210"/>
      <c r="C40" s="210"/>
      <c r="D40" s="210"/>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s="5" customFormat="1">
      <c r="A41" s="210"/>
      <c r="B41" s="210"/>
      <c r="C41" s="210"/>
      <c r="D41" s="210"/>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sheetData>
  <mergeCells count="4">
    <mergeCell ref="A5:E5"/>
    <mergeCell ref="D6:E6"/>
    <mergeCell ref="A7:A8"/>
    <mergeCell ref="B7:E7"/>
  </mergeCells>
  <phoneticPr fontId="58" type="noConversion"/>
  <printOptions horizontalCentered="1"/>
  <pageMargins left="0.15748031496063" right="0.196850393700787" top="0.31496062992126" bottom="0.35433070866141703" header="0.26" footer="0.15748031496063"/>
  <pageSetup paperSize="9" firstPageNumber="2"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dimension ref="B1:J17"/>
  <sheetViews>
    <sheetView view="pageBreakPreview" zoomScale="70" zoomScaleNormal="100" zoomScaleSheetLayoutView="70" workbookViewId="0">
      <selection activeCell="B1" sqref="B1:F17"/>
    </sheetView>
  </sheetViews>
  <sheetFormatPr defaultColWidth="9.140625" defaultRowHeight="15"/>
  <cols>
    <col min="1" max="1" width="3.7109375" style="2" customWidth="1"/>
    <col min="2" max="2" width="28.28515625" style="2" customWidth="1"/>
    <col min="3" max="3" width="16.7109375" style="2" hidden="1" customWidth="1"/>
    <col min="4" max="4" width="19.28515625" style="2" customWidth="1"/>
    <col min="5" max="5" width="18.5703125" style="2" customWidth="1"/>
    <col min="6" max="6" width="16.85546875" style="2" customWidth="1"/>
    <col min="7" max="16384" width="9.140625" style="2"/>
  </cols>
  <sheetData>
    <row r="1" spans="2:10" s="54" customFormat="1" ht="19.5" customHeight="1">
      <c r="B1" s="122"/>
      <c r="C1" s="122"/>
      <c r="D1" s="122"/>
      <c r="E1" s="613" t="s">
        <v>234</v>
      </c>
      <c r="F1" s="613"/>
    </row>
    <row r="2" spans="2:10" s="54" customFormat="1" ht="15.75" customHeight="1">
      <c r="B2" s="122"/>
      <c r="C2" s="122"/>
      <c r="D2" s="122"/>
      <c r="E2" s="319"/>
      <c r="F2" s="319" t="s">
        <v>630</v>
      </c>
    </row>
    <row r="3" spans="2:10" s="54" customFormat="1" ht="16.5" customHeight="1">
      <c r="B3" s="122"/>
      <c r="C3" s="122"/>
      <c r="D3" s="122"/>
      <c r="E3" s="193"/>
      <c r="F3" s="193" t="s">
        <v>827</v>
      </c>
    </row>
    <row r="4" spans="2:10" s="54" customFormat="1" ht="16.5" customHeight="1">
      <c r="B4" s="122"/>
      <c r="C4" s="122"/>
      <c r="D4" s="122"/>
      <c r="E4" s="319"/>
      <c r="F4" s="319" t="s">
        <v>826</v>
      </c>
    </row>
    <row r="5" spans="2:10" s="54" customFormat="1">
      <c r="B5" s="122"/>
      <c r="C5" s="122"/>
      <c r="D5" s="122"/>
      <c r="E5" s="122"/>
      <c r="F5" s="74"/>
    </row>
    <row r="6" spans="2:10" s="55" customFormat="1" ht="9.75" customHeight="1">
      <c r="B6" s="614"/>
      <c r="C6" s="614"/>
      <c r="D6" s="614"/>
      <c r="E6" s="614"/>
      <c r="F6" s="614"/>
    </row>
    <row r="7" spans="2:10" s="56" customFormat="1" ht="88.5" customHeight="1">
      <c r="B7" s="608" t="s">
        <v>921</v>
      </c>
      <c r="C7" s="608"/>
      <c r="D7" s="608"/>
      <c r="E7" s="608"/>
      <c r="F7" s="608"/>
    </row>
    <row r="8" spans="2:10" s="57" customFormat="1" ht="21.75" customHeight="1" thickBot="1">
      <c r="B8" s="83"/>
      <c r="C8" s="83"/>
      <c r="D8" s="83"/>
      <c r="E8" s="603" t="s">
        <v>1</v>
      </c>
      <c r="F8" s="603"/>
      <c r="G8" s="215"/>
    </row>
    <row r="9" spans="2:10" ht="52.5" customHeight="1">
      <c r="B9" s="609" t="s">
        <v>860</v>
      </c>
      <c r="C9" s="611" t="s">
        <v>140</v>
      </c>
      <c r="D9" s="611"/>
      <c r="E9" s="611"/>
      <c r="F9" s="612"/>
      <c r="G9" s="59"/>
    </row>
    <row r="10" spans="2:10" s="58" customFormat="1" ht="42" customHeight="1">
      <c r="B10" s="610"/>
      <c r="C10" s="384" t="s">
        <v>133</v>
      </c>
      <c r="D10" s="384" t="s">
        <v>134</v>
      </c>
      <c r="E10" s="384" t="s">
        <v>135</v>
      </c>
      <c r="F10" s="91" t="s">
        <v>95</v>
      </c>
    </row>
    <row r="11" spans="2:10" ht="25.5" customHeight="1">
      <c r="B11" s="423" t="s">
        <v>96</v>
      </c>
      <c r="C11" s="429">
        <f>+C15</f>
        <v>1801134.4</v>
      </c>
      <c r="D11" s="429">
        <f>+D15</f>
        <v>3593454.3</v>
      </c>
      <c r="E11" s="429">
        <f>+E15</f>
        <v>5406876.5</v>
      </c>
      <c r="F11" s="376">
        <f>+F15</f>
        <v>7209800.5</v>
      </c>
    </row>
    <row r="12" spans="2:10" ht="17.25">
      <c r="B12" s="424" t="s">
        <v>97</v>
      </c>
      <c r="C12" s="257"/>
      <c r="D12" s="257"/>
      <c r="E12" s="257"/>
      <c r="F12" s="376"/>
      <c r="J12" s="59"/>
    </row>
    <row r="13" spans="2:10" ht="34.5" hidden="1">
      <c r="B13" s="426" t="s">
        <v>137</v>
      </c>
      <c r="C13" s="430"/>
      <c r="D13" s="430"/>
      <c r="E13" s="430"/>
      <c r="F13" s="422"/>
    </row>
    <row r="14" spans="2:10" ht="17.25" hidden="1">
      <c r="B14" s="382" t="s">
        <v>138</v>
      </c>
      <c r="C14" s="257"/>
      <c r="D14" s="257"/>
      <c r="E14" s="257"/>
      <c r="F14" s="428"/>
    </row>
    <row r="15" spans="2:10" ht="26.25" customHeight="1" thickBot="1">
      <c r="B15" s="427" t="s">
        <v>98</v>
      </c>
      <c r="C15" s="431">
        <v>1801134.4</v>
      </c>
      <c r="D15" s="431">
        <v>3593454.3</v>
      </c>
      <c r="E15" s="431">
        <v>5406876.5</v>
      </c>
      <c r="F15" s="432">
        <f>8578.4+6751871+404351.1+45000</f>
        <v>7209800.5</v>
      </c>
      <c r="G15" s="59"/>
    </row>
    <row r="16" spans="2:10" hidden="1">
      <c r="B16" s="60" t="s">
        <v>139</v>
      </c>
      <c r="C16" s="63"/>
      <c r="D16" s="63"/>
      <c r="E16" s="63"/>
      <c r="F16" s="61"/>
    </row>
    <row r="17" spans="6:6">
      <c r="F17" s="62"/>
    </row>
  </sheetData>
  <mergeCells count="6">
    <mergeCell ref="B7:F7"/>
    <mergeCell ref="B9:B10"/>
    <mergeCell ref="C9:F9"/>
    <mergeCell ref="E1:F1"/>
    <mergeCell ref="B6:F6"/>
    <mergeCell ref="E8:F8"/>
  </mergeCells>
  <phoneticPr fontId="0" type="noConversion"/>
  <printOptions horizontalCentered="1"/>
  <pageMargins left="0.15748031496062992" right="0.19685039370078741" top="0.43307086614173229" bottom="0.47244094488188981" header="0.15748031496062992" footer="0.27559055118110237"/>
  <pageSetup paperSize="9" firstPageNumber="3"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dimension ref="A1:Q451"/>
  <sheetViews>
    <sheetView view="pageBreakPreview" zoomScale="80" zoomScaleNormal="100" zoomScaleSheetLayoutView="80" workbookViewId="0">
      <selection sqref="A1:H20"/>
    </sheetView>
  </sheetViews>
  <sheetFormatPr defaultColWidth="9.140625" defaultRowHeight="15"/>
  <cols>
    <col min="1" max="3" width="4.42578125" style="5" customWidth="1"/>
    <col min="4" max="4" width="33.140625" style="5" customWidth="1"/>
    <col min="5" max="5" width="12.85546875" style="5" hidden="1" customWidth="1"/>
    <col min="6" max="6" width="15.5703125" style="5" customWidth="1"/>
    <col min="7" max="7" width="16.7109375" style="5" customWidth="1"/>
    <col min="8" max="8" width="18" style="5" customWidth="1"/>
    <col min="9" max="9" width="17" style="4" customWidth="1"/>
    <col min="10" max="10" width="15.5703125" style="4" bestFit="1" customWidth="1"/>
    <col min="11" max="17" width="9.140625" style="4"/>
    <col min="18" max="16384" width="9.140625" style="5"/>
  </cols>
  <sheetData>
    <row r="1" spans="1:17">
      <c r="A1" s="123"/>
      <c r="B1" s="123"/>
      <c r="C1" s="123"/>
      <c r="D1" s="123"/>
      <c r="E1" s="123"/>
      <c r="F1" s="123"/>
      <c r="G1" s="615" t="s">
        <v>235</v>
      </c>
      <c r="H1" s="615"/>
    </row>
    <row r="2" spans="1:17">
      <c r="A2" s="123"/>
      <c r="B2" s="123"/>
      <c r="C2" s="123"/>
      <c r="D2" s="123"/>
      <c r="E2" s="123"/>
      <c r="F2" s="319"/>
      <c r="G2" s="319"/>
      <c r="H2" s="319" t="s">
        <v>630</v>
      </c>
    </row>
    <row r="3" spans="1:17">
      <c r="A3" s="123"/>
      <c r="B3" s="123"/>
      <c r="C3" s="123"/>
      <c r="D3" s="123"/>
      <c r="E3" s="123"/>
      <c r="F3" s="193"/>
      <c r="G3" s="193"/>
      <c r="H3" s="193" t="s">
        <v>827</v>
      </c>
    </row>
    <row r="4" spans="1:17">
      <c r="A4" s="123"/>
      <c r="B4" s="123"/>
      <c r="C4" s="123"/>
      <c r="D4" s="123"/>
      <c r="E4" s="123"/>
      <c r="F4" s="319"/>
      <c r="G4" s="319"/>
      <c r="H4" s="319" t="s">
        <v>826</v>
      </c>
    </row>
    <row r="5" spans="1:17" ht="74.25" customHeight="1">
      <c r="A5" s="608" t="s">
        <v>922</v>
      </c>
      <c r="B5" s="608"/>
      <c r="C5" s="608"/>
      <c r="D5" s="608"/>
      <c r="E5" s="608"/>
      <c r="F5" s="608"/>
      <c r="G5" s="608"/>
      <c r="H5" s="608"/>
      <c r="I5" s="9"/>
    </row>
    <row r="6" spans="1:17" ht="19.5" customHeight="1" thickBot="1">
      <c r="A6" s="85"/>
      <c r="B6" s="86"/>
      <c r="C6" s="77"/>
      <c r="D6" s="77"/>
      <c r="E6" s="77"/>
      <c r="F6" s="77"/>
      <c r="G6" s="603" t="s">
        <v>1</v>
      </c>
      <c r="H6" s="603"/>
    </row>
    <row r="7" spans="1:17" ht="55.5" customHeight="1">
      <c r="A7" s="616" t="s">
        <v>861</v>
      </c>
      <c r="B7" s="618" t="s">
        <v>862</v>
      </c>
      <c r="C7" s="618" t="s">
        <v>863</v>
      </c>
      <c r="D7" s="606" t="s">
        <v>142</v>
      </c>
      <c r="E7" s="606" t="s">
        <v>233</v>
      </c>
      <c r="F7" s="606"/>
      <c r="G7" s="606"/>
      <c r="H7" s="607"/>
    </row>
    <row r="8" spans="1:17" s="10" customFormat="1" ht="51" customHeight="1">
      <c r="A8" s="617"/>
      <c r="B8" s="619"/>
      <c r="C8" s="619"/>
      <c r="D8" s="620"/>
      <c r="E8" s="385" t="s">
        <v>133</v>
      </c>
      <c r="F8" s="385" t="s">
        <v>134</v>
      </c>
      <c r="G8" s="385" t="s">
        <v>135</v>
      </c>
      <c r="H8" s="91" t="s">
        <v>102</v>
      </c>
      <c r="I8" s="3"/>
      <c r="J8" s="3"/>
      <c r="K8" s="3"/>
      <c r="L8" s="3"/>
      <c r="M8" s="3"/>
    </row>
    <row r="9" spans="1:17" ht="25.5" customHeight="1">
      <c r="A9" s="87"/>
      <c r="B9" s="88"/>
      <c r="C9" s="89"/>
      <c r="D9" s="124" t="s">
        <v>103</v>
      </c>
      <c r="E9" s="436">
        <f>+E16</f>
        <v>1879317.7999999998</v>
      </c>
      <c r="F9" s="436">
        <f>+F16</f>
        <v>3671637.6999999997</v>
      </c>
      <c r="G9" s="436">
        <f>+G16</f>
        <v>5485059.9000000004</v>
      </c>
      <c r="H9" s="376">
        <f>+H16</f>
        <v>7287983.899588421</v>
      </c>
      <c r="I9" s="6"/>
      <c r="J9" s="7"/>
      <c r="K9" s="6"/>
      <c r="N9" s="5"/>
      <c r="O9" s="5"/>
      <c r="P9" s="5"/>
      <c r="Q9" s="5"/>
    </row>
    <row r="10" spans="1:17" ht="22.5" customHeight="1">
      <c r="A10" s="87"/>
      <c r="B10" s="89"/>
      <c r="C10" s="89"/>
      <c r="D10" s="124" t="s">
        <v>97</v>
      </c>
      <c r="E10" s="436"/>
      <c r="F10" s="436"/>
      <c r="G10" s="436"/>
      <c r="H10" s="376"/>
      <c r="I10" s="7"/>
      <c r="K10" s="7"/>
      <c r="N10" s="5"/>
      <c r="O10" s="5"/>
      <c r="P10" s="5"/>
      <c r="Q10" s="5"/>
    </row>
    <row r="11" spans="1:17" ht="17.25" hidden="1">
      <c r="A11" s="87"/>
      <c r="B11" s="89"/>
      <c r="C11" s="89"/>
      <c r="D11" s="124" t="s">
        <v>56</v>
      </c>
      <c r="E11" s="436"/>
      <c r="F11" s="436"/>
      <c r="G11" s="436"/>
      <c r="H11" s="376"/>
      <c r="N11" s="5"/>
      <c r="O11" s="5"/>
      <c r="P11" s="5"/>
      <c r="Q11" s="5"/>
    </row>
    <row r="12" spans="1:17" ht="51.75" hidden="1">
      <c r="A12" s="87"/>
      <c r="B12" s="89"/>
      <c r="C12" s="89"/>
      <c r="D12" s="124" t="s">
        <v>14</v>
      </c>
      <c r="E12" s="436"/>
      <c r="F12" s="436"/>
      <c r="G12" s="436"/>
      <c r="H12" s="376"/>
      <c r="N12" s="5"/>
      <c r="O12" s="5"/>
      <c r="P12" s="5"/>
      <c r="Q12" s="5"/>
    </row>
    <row r="13" spans="1:17" ht="17.25" hidden="1">
      <c r="A13" s="87"/>
      <c r="B13" s="89"/>
      <c r="C13" s="89"/>
      <c r="D13" s="121" t="s">
        <v>47</v>
      </c>
      <c r="E13" s="436"/>
      <c r="F13" s="436"/>
      <c r="G13" s="436"/>
      <c r="H13" s="376"/>
      <c r="N13" s="5"/>
      <c r="O13" s="5"/>
      <c r="P13" s="5"/>
      <c r="Q13" s="5"/>
    </row>
    <row r="14" spans="1:17" ht="17.25" hidden="1">
      <c r="A14" s="87"/>
      <c r="B14" s="89"/>
      <c r="C14" s="89"/>
      <c r="D14" s="121" t="s">
        <v>54</v>
      </c>
      <c r="E14" s="436"/>
      <c r="F14" s="436"/>
      <c r="G14" s="436"/>
      <c r="H14" s="376"/>
      <c r="N14" s="5"/>
      <c r="O14" s="5"/>
      <c r="P14" s="5"/>
      <c r="Q14" s="5"/>
    </row>
    <row r="15" spans="1:17" ht="17.25" hidden="1">
      <c r="A15" s="87"/>
      <c r="B15" s="89"/>
      <c r="C15" s="89"/>
      <c r="D15" s="121" t="s">
        <v>78</v>
      </c>
      <c r="E15" s="436"/>
      <c r="F15" s="436"/>
      <c r="G15" s="436"/>
      <c r="H15" s="376"/>
      <c r="N15" s="5"/>
      <c r="O15" s="5"/>
      <c r="P15" s="5"/>
      <c r="Q15" s="5"/>
    </row>
    <row r="16" spans="1:17" ht="78" customHeight="1">
      <c r="A16" s="434" t="s">
        <v>52</v>
      </c>
      <c r="B16" s="89"/>
      <c r="C16" s="89"/>
      <c r="D16" s="124" t="s">
        <v>104</v>
      </c>
      <c r="E16" s="436">
        <f>+E18</f>
        <v>1879317.7999999998</v>
      </c>
      <c r="F16" s="436">
        <f>+F18</f>
        <v>3671637.6999999997</v>
      </c>
      <c r="G16" s="436">
        <f>+G18</f>
        <v>5485059.9000000004</v>
      </c>
      <c r="H16" s="376">
        <f>+H18</f>
        <v>7287983.899588421</v>
      </c>
      <c r="N16" s="5"/>
      <c r="O16" s="5"/>
      <c r="P16" s="5"/>
      <c r="Q16" s="5"/>
    </row>
    <row r="17" spans="1:17" ht="18" customHeight="1">
      <c r="A17" s="87"/>
      <c r="B17" s="89"/>
      <c r="C17" s="89"/>
      <c r="D17" s="124" t="s">
        <v>97</v>
      </c>
      <c r="E17" s="436"/>
      <c r="F17" s="436"/>
      <c r="G17" s="436"/>
      <c r="H17" s="376"/>
      <c r="N17" s="5"/>
      <c r="O17" s="5"/>
      <c r="P17" s="5"/>
      <c r="Q17" s="5"/>
    </row>
    <row r="18" spans="1:17" ht="45.75" customHeight="1">
      <c r="A18" s="87"/>
      <c r="B18" s="435" t="s">
        <v>51</v>
      </c>
      <c r="C18" s="89"/>
      <c r="D18" s="124" t="s">
        <v>105</v>
      </c>
      <c r="E18" s="436">
        <f>+E20</f>
        <v>1879317.7999999998</v>
      </c>
      <c r="F18" s="436">
        <f>+F20</f>
        <v>3671637.6999999997</v>
      </c>
      <c r="G18" s="436">
        <f>+G20</f>
        <v>5485059.9000000004</v>
      </c>
      <c r="H18" s="376">
        <f>+H20</f>
        <v>7287983.899588421</v>
      </c>
      <c r="N18" s="5"/>
      <c r="O18" s="5"/>
      <c r="P18" s="5"/>
      <c r="Q18" s="5"/>
    </row>
    <row r="19" spans="1:17" ht="18" hidden="1" customHeight="1">
      <c r="A19" s="87"/>
      <c r="B19" s="89"/>
      <c r="C19" s="89"/>
      <c r="D19" s="124" t="s">
        <v>97</v>
      </c>
      <c r="E19" s="436"/>
      <c r="F19" s="436"/>
      <c r="G19" s="436"/>
      <c r="H19" s="376"/>
      <c r="N19" s="5"/>
      <c r="O19" s="5"/>
      <c r="P19" s="5"/>
      <c r="Q19" s="5"/>
    </row>
    <row r="20" spans="1:17" ht="24" customHeight="1" thickBot="1">
      <c r="A20" s="173"/>
      <c r="B20" s="174"/>
      <c r="C20" s="174" t="s">
        <v>51</v>
      </c>
      <c r="D20" s="175" t="s">
        <v>106</v>
      </c>
      <c r="E20" s="437">
        <f>'N 5'!C11</f>
        <v>1879317.7999999998</v>
      </c>
      <c r="F20" s="437">
        <f>'N 5'!D11</f>
        <v>3671637.6999999997</v>
      </c>
      <c r="G20" s="437">
        <f>'N 5'!E11</f>
        <v>5485059.9000000004</v>
      </c>
      <c r="H20" s="433">
        <f>'N 5'!F11</f>
        <v>7287983.899588421</v>
      </c>
      <c r="N20" s="5"/>
      <c r="O20" s="5"/>
      <c r="P20" s="5"/>
      <c r="Q20" s="5"/>
    </row>
    <row r="21" spans="1:17" ht="129" hidden="1">
      <c r="A21" s="13"/>
      <c r="B21" s="14"/>
      <c r="C21" s="14"/>
      <c r="D21" s="15" t="s">
        <v>16</v>
      </c>
      <c r="E21" s="15"/>
      <c r="F21" s="15"/>
      <c r="G21" s="15"/>
      <c r="H21" s="16">
        <f>H22</f>
        <v>5244710</v>
      </c>
      <c r="N21" s="5"/>
      <c r="O21" s="5"/>
      <c r="P21" s="5"/>
      <c r="Q21" s="5"/>
    </row>
    <row r="22" spans="1:17" ht="30" hidden="1">
      <c r="A22" s="17"/>
      <c r="B22" s="11"/>
      <c r="C22" s="11"/>
      <c r="D22" s="12" t="s">
        <v>53</v>
      </c>
      <c r="E22" s="12"/>
      <c r="F22" s="12"/>
      <c r="G22" s="12"/>
      <c r="H22" s="18">
        <f>H24+H29+H32+H35+H40+H43+H53+H57+H50</f>
        <v>5244710</v>
      </c>
      <c r="N22" s="5"/>
      <c r="O22" s="5"/>
      <c r="P22" s="5"/>
      <c r="Q22" s="5"/>
    </row>
    <row r="23" spans="1:17" ht="30" hidden="1">
      <c r="A23" s="17"/>
      <c r="B23" s="11"/>
      <c r="C23" s="11"/>
      <c r="D23" s="12" t="s">
        <v>90</v>
      </c>
      <c r="E23" s="12"/>
      <c r="F23" s="12"/>
      <c r="G23" s="12"/>
      <c r="H23" s="18"/>
      <c r="N23" s="5"/>
      <c r="O23" s="5"/>
      <c r="P23" s="5"/>
      <c r="Q23" s="5"/>
    </row>
    <row r="24" spans="1:17" hidden="1">
      <c r="A24" s="17"/>
      <c r="B24" s="11"/>
      <c r="C24" s="11"/>
      <c r="D24" s="19" t="s">
        <v>58</v>
      </c>
      <c r="E24" s="19"/>
      <c r="F24" s="19"/>
      <c r="G24" s="19"/>
      <c r="H24" s="18">
        <f>H27+H28+H26</f>
        <v>1859353.6000000001</v>
      </c>
      <c r="N24" s="5"/>
      <c r="O24" s="5"/>
      <c r="P24" s="5"/>
      <c r="Q24" s="5"/>
    </row>
    <row r="25" spans="1:17" hidden="1">
      <c r="A25" s="17"/>
      <c r="B25" s="11"/>
      <c r="C25" s="11"/>
      <c r="D25" s="12" t="s">
        <v>54</v>
      </c>
      <c r="E25" s="12"/>
      <c r="F25" s="12"/>
      <c r="G25" s="12"/>
      <c r="H25" s="18"/>
      <c r="N25" s="5"/>
      <c r="O25" s="5"/>
      <c r="P25" s="5"/>
      <c r="Q25" s="5"/>
    </row>
    <row r="26" spans="1:17" ht="30" hidden="1">
      <c r="A26" s="17"/>
      <c r="B26" s="11"/>
      <c r="C26" s="11"/>
      <c r="D26" s="19" t="s">
        <v>73</v>
      </c>
      <c r="E26" s="19"/>
      <c r="F26" s="19"/>
      <c r="G26" s="19"/>
      <c r="H26" s="18">
        <v>1835353.6</v>
      </c>
      <c r="N26" s="5"/>
      <c r="O26" s="5"/>
      <c r="P26" s="5"/>
      <c r="Q26" s="5"/>
    </row>
    <row r="27" spans="1:17" ht="30" hidden="1">
      <c r="A27" s="17"/>
      <c r="B27" s="11"/>
      <c r="C27" s="11"/>
      <c r="D27" s="19" t="s">
        <v>59</v>
      </c>
      <c r="E27" s="19"/>
      <c r="F27" s="19"/>
      <c r="G27" s="19"/>
      <c r="H27" s="18">
        <v>6000</v>
      </c>
      <c r="N27" s="5"/>
      <c r="O27" s="5"/>
      <c r="P27" s="5"/>
      <c r="Q27" s="5"/>
    </row>
    <row r="28" spans="1:17" ht="30" hidden="1">
      <c r="A28" s="17"/>
      <c r="B28" s="11"/>
      <c r="C28" s="11"/>
      <c r="D28" s="19" t="s">
        <v>15</v>
      </c>
      <c r="E28" s="19"/>
      <c r="F28" s="19"/>
      <c r="G28" s="19"/>
      <c r="H28" s="18">
        <v>18000</v>
      </c>
      <c r="N28" s="5"/>
      <c r="O28" s="5"/>
      <c r="P28" s="5"/>
      <c r="Q28" s="5"/>
    </row>
    <row r="29" spans="1:17" hidden="1">
      <c r="A29" s="17"/>
      <c r="B29" s="11"/>
      <c r="C29" s="11"/>
      <c r="D29" s="19" t="s">
        <v>22</v>
      </c>
      <c r="E29" s="19"/>
      <c r="F29" s="19"/>
      <c r="G29" s="19"/>
      <c r="H29" s="18">
        <f>H31</f>
        <v>6228.4</v>
      </c>
      <c r="N29" s="5"/>
      <c r="O29" s="5"/>
      <c r="P29" s="5"/>
      <c r="Q29" s="5"/>
    </row>
    <row r="30" spans="1:17" hidden="1">
      <c r="A30" s="17"/>
      <c r="B30" s="11"/>
      <c r="C30" s="11"/>
      <c r="D30" s="12" t="s">
        <v>54</v>
      </c>
      <c r="E30" s="12"/>
      <c r="F30" s="12"/>
      <c r="G30" s="12"/>
      <c r="H30" s="18"/>
      <c r="N30" s="5"/>
      <c r="O30" s="5"/>
      <c r="P30" s="5"/>
      <c r="Q30" s="5"/>
    </row>
    <row r="31" spans="1:17" hidden="1">
      <c r="A31" s="17"/>
      <c r="B31" s="11"/>
      <c r="C31" s="11"/>
      <c r="D31" s="12" t="s">
        <v>62</v>
      </c>
      <c r="E31" s="12"/>
      <c r="F31" s="12"/>
      <c r="G31" s="12"/>
      <c r="H31" s="18">
        <v>6228.4</v>
      </c>
      <c r="N31" s="5"/>
      <c r="O31" s="5"/>
      <c r="P31" s="5"/>
      <c r="Q31" s="5"/>
    </row>
    <row r="32" spans="1:17" ht="30" hidden="1">
      <c r="A32" s="17"/>
      <c r="B32" s="11"/>
      <c r="C32" s="11"/>
      <c r="D32" s="19" t="s">
        <v>23</v>
      </c>
      <c r="E32" s="19"/>
      <c r="F32" s="19"/>
      <c r="G32" s="19"/>
      <c r="H32" s="18">
        <f>H34+H33</f>
        <v>2904</v>
      </c>
      <c r="N32" s="5"/>
      <c r="O32" s="5"/>
      <c r="P32" s="5"/>
      <c r="Q32" s="5"/>
    </row>
    <row r="33" spans="1:17" hidden="1">
      <c r="A33" s="17"/>
      <c r="B33" s="11"/>
      <c r="C33" s="11"/>
      <c r="D33" s="19" t="s">
        <v>75</v>
      </c>
      <c r="E33" s="19"/>
      <c r="F33" s="19"/>
      <c r="G33" s="19"/>
      <c r="H33" s="18">
        <v>1904</v>
      </c>
      <c r="N33" s="5"/>
      <c r="O33" s="5"/>
      <c r="P33" s="5"/>
      <c r="Q33" s="5"/>
    </row>
    <row r="34" spans="1:17" ht="30" hidden="1">
      <c r="A34" s="17"/>
      <c r="B34" s="11"/>
      <c r="C34" s="11"/>
      <c r="D34" s="12" t="s">
        <v>63</v>
      </c>
      <c r="E34" s="12"/>
      <c r="F34" s="12"/>
      <c r="G34" s="12"/>
      <c r="H34" s="18">
        <v>1000</v>
      </c>
      <c r="N34" s="5"/>
      <c r="O34" s="5"/>
      <c r="P34" s="5"/>
      <c r="Q34" s="5"/>
    </row>
    <row r="35" spans="1:17" ht="30" hidden="1">
      <c r="A35" s="17"/>
      <c r="B35" s="11"/>
      <c r="C35" s="11"/>
      <c r="D35" s="19" t="s">
        <v>24</v>
      </c>
      <c r="E35" s="19"/>
      <c r="F35" s="19"/>
      <c r="G35" s="19"/>
      <c r="H35" s="18">
        <f>H37+H38+H39</f>
        <v>119500</v>
      </c>
      <c r="N35" s="5"/>
      <c r="O35" s="5"/>
      <c r="P35" s="5"/>
      <c r="Q35" s="5"/>
    </row>
    <row r="36" spans="1:17" hidden="1">
      <c r="A36" s="17"/>
      <c r="B36" s="11"/>
      <c r="C36" s="11"/>
      <c r="D36" s="12" t="s">
        <v>54</v>
      </c>
      <c r="E36" s="12"/>
      <c r="F36" s="12"/>
      <c r="G36" s="12"/>
      <c r="H36" s="18"/>
      <c r="N36" s="5"/>
      <c r="O36" s="5"/>
      <c r="P36" s="5"/>
      <c r="Q36" s="5"/>
    </row>
    <row r="37" spans="1:17" hidden="1">
      <c r="A37" s="17"/>
      <c r="B37" s="11"/>
      <c r="C37" s="11"/>
      <c r="D37" s="19" t="s">
        <v>64</v>
      </c>
      <c r="E37" s="19"/>
      <c r="F37" s="19"/>
      <c r="G37" s="19"/>
      <c r="H37" s="18">
        <v>16500</v>
      </c>
      <c r="N37" s="5"/>
      <c r="O37" s="5"/>
      <c r="P37" s="5"/>
      <c r="Q37" s="5"/>
    </row>
    <row r="38" spans="1:17" hidden="1">
      <c r="A38" s="17"/>
      <c r="B38" s="11"/>
      <c r="C38" s="11"/>
      <c r="D38" s="12" t="s">
        <v>65</v>
      </c>
      <c r="E38" s="12"/>
      <c r="F38" s="12"/>
      <c r="G38" s="12"/>
      <c r="H38" s="18">
        <v>3000</v>
      </c>
      <c r="N38" s="5"/>
      <c r="O38" s="5"/>
      <c r="P38" s="5"/>
      <c r="Q38" s="5"/>
    </row>
    <row r="39" spans="1:17" ht="30" hidden="1">
      <c r="A39" s="17"/>
      <c r="B39" s="11"/>
      <c r="C39" s="11"/>
      <c r="D39" s="12" t="s">
        <v>66</v>
      </c>
      <c r="E39" s="12"/>
      <c r="F39" s="12"/>
      <c r="G39" s="12"/>
      <c r="H39" s="18">
        <v>100000</v>
      </c>
      <c r="N39" s="5"/>
      <c r="O39" s="5"/>
      <c r="P39" s="5"/>
      <c r="Q39" s="5"/>
    </row>
    <row r="40" spans="1:17" ht="30" hidden="1">
      <c r="A40" s="17"/>
      <c r="B40" s="11"/>
      <c r="C40" s="11"/>
      <c r="D40" s="19" t="s">
        <v>26</v>
      </c>
      <c r="E40" s="19"/>
      <c r="F40" s="19"/>
      <c r="G40" s="19"/>
      <c r="H40" s="18">
        <f>H42</f>
        <v>95000</v>
      </c>
      <c r="N40" s="5"/>
      <c r="O40" s="5"/>
      <c r="P40" s="5"/>
      <c r="Q40" s="5"/>
    </row>
    <row r="41" spans="1:17" hidden="1">
      <c r="A41" s="17"/>
      <c r="B41" s="11"/>
      <c r="C41" s="11"/>
      <c r="D41" s="12" t="s">
        <v>54</v>
      </c>
      <c r="E41" s="12"/>
      <c r="F41" s="12"/>
      <c r="G41" s="12"/>
      <c r="H41" s="18"/>
      <c r="N41" s="5"/>
      <c r="O41" s="5"/>
      <c r="P41" s="5"/>
      <c r="Q41" s="5"/>
    </row>
    <row r="42" spans="1:17" ht="30" hidden="1">
      <c r="A42" s="17"/>
      <c r="B42" s="11"/>
      <c r="C42" s="11"/>
      <c r="D42" s="12" t="s">
        <v>67</v>
      </c>
      <c r="E42" s="12"/>
      <c r="F42" s="12"/>
      <c r="G42" s="12"/>
      <c r="H42" s="18">
        <v>95000</v>
      </c>
      <c r="N42" s="5"/>
      <c r="O42" s="5"/>
      <c r="P42" s="5"/>
      <c r="Q42" s="5"/>
    </row>
    <row r="43" spans="1:17" hidden="1">
      <c r="A43" s="17"/>
      <c r="B43" s="11"/>
      <c r="C43" s="11"/>
      <c r="D43" s="19" t="s">
        <v>27</v>
      </c>
      <c r="E43" s="19"/>
      <c r="F43" s="19"/>
      <c r="G43" s="19"/>
      <c r="H43" s="18">
        <f>H45+H47+H48+H46+H49</f>
        <v>301319.90000000002</v>
      </c>
      <c r="N43" s="5"/>
      <c r="O43" s="5"/>
      <c r="P43" s="5"/>
      <c r="Q43" s="5"/>
    </row>
    <row r="44" spans="1:17" hidden="1">
      <c r="A44" s="17"/>
      <c r="B44" s="11"/>
      <c r="C44" s="11"/>
      <c r="D44" s="12" t="s">
        <v>54</v>
      </c>
      <c r="E44" s="12"/>
      <c r="F44" s="12"/>
      <c r="G44" s="12"/>
      <c r="H44" s="18"/>
      <c r="N44" s="5"/>
      <c r="O44" s="5"/>
      <c r="P44" s="5"/>
      <c r="Q44" s="5"/>
    </row>
    <row r="45" spans="1:17" hidden="1">
      <c r="A45" s="17"/>
      <c r="B45" s="11"/>
      <c r="C45" s="11"/>
      <c r="D45" s="12" t="s">
        <v>68</v>
      </c>
      <c r="E45" s="12"/>
      <c r="F45" s="12"/>
      <c r="G45" s="12"/>
      <c r="H45" s="18">
        <v>237319.9</v>
      </c>
      <c r="N45" s="5"/>
      <c r="O45" s="5"/>
      <c r="P45" s="5"/>
      <c r="Q45" s="5"/>
    </row>
    <row r="46" spans="1:17" hidden="1">
      <c r="A46" s="17"/>
      <c r="B46" s="11"/>
      <c r="C46" s="11"/>
      <c r="D46" s="12" t="s">
        <v>76</v>
      </c>
      <c r="E46" s="12"/>
      <c r="F46" s="12"/>
      <c r="G46" s="12"/>
      <c r="H46" s="18"/>
      <c r="N46" s="5"/>
      <c r="O46" s="5"/>
      <c r="P46" s="5"/>
      <c r="Q46" s="5"/>
    </row>
    <row r="47" spans="1:17" hidden="1">
      <c r="A47" s="17"/>
      <c r="B47" s="11"/>
      <c r="C47" s="11"/>
      <c r="D47" s="12" t="s">
        <v>69</v>
      </c>
      <c r="E47" s="12"/>
      <c r="F47" s="12"/>
      <c r="G47" s="12"/>
      <c r="H47" s="18">
        <v>60000</v>
      </c>
      <c r="N47" s="5"/>
      <c r="O47" s="5"/>
      <c r="P47" s="5"/>
      <c r="Q47" s="5"/>
    </row>
    <row r="48" spans="1:17" ht="30" hidden="1">
      <c r="A48" s="17"/>
      <c r="B48" s="11"/>
      <c r="C48" s="11"/>
      <c r="D48" s="12" t="s">
        <v>70</v>
      </c>
      <c r="E48" s="12"/>
      <c r="F48" s="12"/>
      <c r="G48" s="12"/>
      <c r="H48" s="18">
        <v>2000</v>
      </c>
      <c r="N48" s="5"/>
      <c r="O48" s="5"/>
      <c r="P48" s="5"/>
      <c r="Q48" s="5"/>
    </row>
    <row r="49" spans="1:17" hidden="1">
      <c r="A49" s="17"/>
      <c r="B49" s="11"/>
      <c r="C49" s="11"/>
      <c r="D49" s="20" t="s">
        <v>71</v>
      </c>
      <c r="E49" s="20"/>
      <c r="F49" s="20"/>
      <c r="G49" s="20"/>
      <c r="H49" s="18">
        <v>2000</v>
      </c>
      <c r="N49" s="5"/>
      <c r="O49" s="5"/>
      <c r="P49" s="5"/>
      <c r="Q49" s="5"/>
    </row>
    <row r="50" spans="1:17" hidden="1">
      <c r="A50" s="17"/>
      <c r="B50" s="11"/>
      <c r="C50" s="11"/>
      <c r="D50" s="19" t="s">
        <v>33</v>
      </c>
      <c r="E50" s="19"/>
      <c r="F50" s="19"/>
      <c r="G50" s="19"/>
      <c r="H50" s="18">
        <f>H52</f>
        <v>550000</v>
      </c>
      <c r="N50" s="5"/>
      <c r="O50" s="5"/>
      <c r="P50" s="5"/>
      <c r="Q50" s="5"/>
    </row>
    <row r="51" spans="1:17" hidden="1">
      <c r="A51" s="17"/>
      <c r="B51" s="11"/>
      <c r="C51" s="11"/>
      <c r="D51" s="19" t="s">
        <v>54</v>
      </c>
      <c r="E51" s="19"/>
      <c r="F51" s="19"/>
      <c r="G51" s="19"/>
      <c r="H51" s="18"/>
      <c r="N51" s="5"/>
      <c r="O51" s="5"/>
      <c r="P51" s="5"/>
      <c r="Q51" s="5"/>
    </row>
    <row r="52" spans="1:17" ht="30" hidden="1">
      <c r="A52" s="17"/>
      <c r="B52" s="11"/>
      <c r="C52" s="11"/>
      <c r="D52" s="19" t="s">
        <v>35</v>
      </c>
      <c r="E52" s="19"/>
      <c r="F52" s="19"/>
      <c r="G52" s="19"/>
      <c r="H52" s="18">
        <v>550000</v>
      </c>
      <c r="N52" s="5"/>
      <c r="O52" s="5"/>
      <c r="P52" s="5"/>
      <c r="Q52" s="5"/>
    </row>
    <row r="53" spans="1:17" hidden="1">
      <c r="A53" s="17"/>
      <c r="B53" s="11"/>
      <c r="C53" s="11"/>
      <c r="D53" s="19" t="s">
        <v>47</v>
      </c>
      <c r="E53" s="19"/>
      <c r="F53" s="19"/>
      <c r="G53" s="19"/>
      <c r="H53" s="18">
        <f>H55</f>
        <v>1290</v>
      </c>
      <c r="N53" s="5"/>
      <c r="O53" s="5"/>
      <c r="P53" s="5"/>
      <c r="Q53" s="5"/>
    </row>
    <row r="54" spans="1:17" hidden="1">
      <c r="A54" s="17"/>
      <c r="B54" s="11"/>
      <c r="C54" s="11"/>
      <c r="D54" s="19" t="s">
        <v>54</v>
      </c>
      <c r="E54" s="19"/>
      <c r="F54" s="19"/>
      <c r="G54" s="19"/>
      <c r="H54" s="18"/>
      <c r="N54" s="5"/>
      <c r="O54" s="5"/>
      <c r="P54" s="5"/>
      <c r="Q54" s="5"/>
    </row>
    <row r="55" spans="1:17" ht="60" hidden="1">
      <c r="A55" s="17"/>
      <c r="B55" s="11"/>
      <c r="C55" s="11"/>
      <c r="D55" s="19" t="s">
        <v>48</v>
      </c>
      <c r="E55" s="19"/>
      <c r="F55" s="19"/>
      <c r="G55" s="19"/>
      <c r="H55" s="18">
        <v>1290</v>
      </c>
      <c r="N55" s="5"/>
      <c r="O55" s="5"/>
      <c r="P55" s="5"/>
      <c r="Q55" s="5"/>
    </row>
    <row r="56" spans="1:17" hidden="1">
      <c r="A56" s="17"/>
      <c r="B56" s="11"/>
      <c r="C56" s="11"/>
      <c r="D56" s="19" t="s">
        <v>72</v>
      </c>
      <c r="E56" s="19"/>
      <c r="F56" s="19"/>
      <c r="G56" s="19"/>
      <c r="H56" s="18">
        <v>3000</v>
      </c>
      <c r="N56" s="5"/>
      <c r="O56" s="5"/>
      <c r="P56" s="5"/>
      <c r="Q56" s="5"/>
    </row>
    <row r="57" spans="1:17" hidden="1">
      <c r="A57" s="17"/>
      <c r="B57" s="11"/>
      <c r="C57" s="11"/>
      <c r="D57" s="19" t="s">
        <v>49</v>
      </c>
      <c r="E57" s="19"/>
      <c r="F57" s="19"/>
      <c r="G57" s="19"/>
      <c r="H57" s="18">
        <f>H60+H61+H62+H63+H59</f>
        <v>2309114.0999999996</v>
      </c>
      <c r="N57" s="5"/>
      <c r="O57" s="5"/>
      <c r="P57" s="5"/>
      <c r="Q57" s="5"/>
    </row>
    <row r="58" spans="1:17" hidden="1">
      <c r="A58" s="17"/>
      <c r="B58" s="11"/>
      <c r="C58" s="11"/>
      <c r="D58" s="19" t="s">
        <v>54</v>
      </c>
      <c r="E58" s="19"/>
      <c r="F58" s="19"/>
      <c r="G58" s="19"/>
      <c r="H58" s="18"/>
      <c r="N58" s="5"/>
      <c r="O58" s="5"/>
      <c r="P58" s="5"/>
      <c r="Q58" s="5"/>
    </row>
    <row r="59" spans="1:17" ht="30" hidden="1">
      <c r="A59" s="17"/>
      <c r="B59" s="11"/>
      <c r="C59" s="11"/>
      <c r="D59" s="19" t="s">
        <v>19</v>
      </c>
      <c r="E59" s="19"/>
      <c r="F59" s="19"/>
      <c r="G59" s="19"/>
      <c r="H59" s="18">
        <v>150000</v>
      </c>
      <c r="N59" s="5"/>
      <c r="O59" s="5"/>
      <c r="P59" s="5"/>
      <c r="Q59" s="5"/>
    </row>
    <row r="60" spans="1:17" ht="30" hidden="1">
      <c r="A60" s="17"/>
      <c r="B60" s="11"/>
      <c r="C60" s="11"/>
      <c r="D60" s="20" t="s">
        <v>79</v>
      </c>
      <c r="E60" s="20"/>
      <c r="F60" s="20"/>
      <c r="G60" s="20"/>
      <c r="H60" s="18">
        <v>207009.7</v>
      </c>
      <c r="N60" s="5"/>
      <c r="O60" s="5"/>
      <c r="P60" s="5"/>
      <c r="Q60" s="5"/>
    </row>
    <row r="61" spans="1:17" hidden="1">
      <c r="A61" s="17"/>
      <c r="B61" s="11"/>
      <c r="C61" s="11"/>
      <c r="D61" s="20" t="s">
        <v>80</v>
      </c>
      <c r="E61" s="20"/>
      <c r="F61" s="20"/>
      <c r="G61" s="20"/>
      <c r="H61" s="18">
        <v>663333.5</v>
      </c>
      <c r="N61" s="5"/>
      <c r="O61" s="5"/>
      <c r="P61" s="5"/>
      <c r="Q61" s="5"/>
    </row>
    <row r="62" spans="1:17" hidden="1">
      <c r="A62" s="17"/>
      <c r="B62" s="11"/>
      <c r="C62" s="11"/>
      <c r="D62" s="19" t="s">
        <v>50</v>
      </c>
      <c r="E62" s="19"/>
      <c r="F62" s="19"/>
      <c r="G62" s="19"/>
      <c r="H62" s="18">
        <v>1251570.8999999999</v>
      </c>
      <c r="N62" s="5"/>
      <c r="O62" s="5"/>
      <c r="P62" s="5"/>
      <c r="Q62" s="5"/>
    </row>
    <row r="63" spans="1:17" hidden="1">
      <c r="A63" s="17"/>
      <c r="B63" s="11"/>
      <c r="C63" s="11"/>
      <c r="D63" s="19" t="s">
        <v>81</v>
      </c>
      <c r="E63" s="19"/>
      <c r="F63" s="19"/>
      <c r="G63" s="19"/>
      <c r="H63" s="18">
        <v>37200</v>
      </c>
      <c r="N63" s="5"/>
      <c r="O63" s="5"/>
      <c r="P63" s="5"/>
      <c r="Q63" s="5"/>
    </row>
    <row r="64" spans="1:17" ht="69" hidden="1" customHeight="1">
      <c r="A64" s="17"/>
      <c r="B64" s="11"/>
      <c r="C64" s="11"/>
      <c r="D64" s="21" t="s">
        <v>17</v>
      </c>
      <c r="E64" s="21"/>
      <c r="F64" s="21"/>
      <c r="G64" s="21"/>
      <c r="H64" s="22">
        <f>H65</f>
        <v>5450208.4999999991</v>
      </c>
      <c r="N64" s="5"/>
      <c r="O64" s="5"/>
      <c r="P64" s="5"/>
      <c r="Q64" s="5"/>
    </row>
    <row r="65" spans="1:17" ht="30" hidden="1">
      <c r="A65" s="17"/>
      <c r="B65" s="11"/>
      <c r="C65" s="11"/>
      <c r="D65" s="12" t="s">
        <v>53</v>
      </c>
      <c r="E65" s="12"/>
      <c r="F65" s="12"/>
      <c r="G65" s="12"/>
      <c r="H65" s="18">
        <f>H67+H73+H79+H82+H88+H91+H95+H102+H107+H110</f>
        <v>5450208.4999999991</v>
      </c>
      <c r="I65" s="6"/>
      <c r="N65" s="5"/>
      <c r="O65" s="5"/>
      <c r="P65" s="5"/>
      <c r="Q65" s="5"/>
    </row>
    <row r="66" spans="1:17" ht="30" hidden="1">
      <c r="A66" s="17"/>
      <c r="B66" s="11"/>
      <c r="C66" s="11"/>
      <c r="D66" s="12" t="s">
        <v>90</v>
      </c>
      <c r="E66" s="12"/>
      <c r="F66" s="12"/>
      <c r="G66" s="12"/>
      <c r="H66" s="18"/>
      <c r="N66" s="5"/>
      <c r="O66" s="5"/>
      <c r="P66" s="5"/>
      <c r="Q66" s="5"/>
    </row>
    <row r="67" spans="1:17" hidden="1">
      <c r="A67" s="17"/>
      <c r="B67" s="11"/>
      <c r="C67" s="11"/>
      <c r="D67" s="19" t="s">
        <v>58</v>
      </c>
      <c r="E67" s="19"/>
      <c r="F67" s="19"/>
      <c r="G67" s="19"/>
      <c r="H67" s="18">
        <f>H70+H72+H69+H71</f>
        <v>4491277.6999999993</v>
      </c>
      <c r="N67" s="5"/>
      <c r="O67" s="5"/>
      <c r="P67" s="5"/>
      <c r="Q67" s="5"/>
    </row>
    <row r="68" spans="1:17" hidden="1">
      <c r="A68" s="17"/>
      <c r="B68" s="11"/>
      <c r="C68" s="11"/>
      <c r="D68" s="19" t="s">
        <v>54</v>
      </c>
      <c r="E68" s="19"/>
      <c r="F68" s="19"/>
      <c r="G68" s="19"/>
      <c r="H68" s="18"/>
      <c r="N68" s="5"/>
      <c r="O68" s="5"/>
      <c r="P68" s="5"/>
      <c r="Q68" s="5"/>
    </row>
    <row r="69" spans="1:17" ht="30" hidden="1">
      <c r="A69" s="17"/>
      <c r="B69" s="11"/>
      <c r="C69" s="11"/>
      <c r="D69" s="19" t="s">
        <v>73</v>
      </c>
      <c r="E69" s="19"/>
      <c r="F69" s="19"/>
      <c r="G69" s="19"/>
      <c r="H69" s="18">
        <v>3397238.3</v>
      </c>
      <c r="N69" s="5"/>
      <c r="O69" s="5"/>
      <c r="P69" s="5"/>
      <c r="Q69" s="5"/>
    </row>
    <row r="70" spans="1:17" ht="30" hidden="1">
      <c r="A70" s="17"/>
      <c r="B70" s="11"/>
      <c r="C70" s="11"/>
      <c r="D70" s="19" t="s">
        <v>59</v>
      </c>
      <c r="E70" s="19"/>
      <c r="F70" s="19"/>
      <c r="G70" s="19"/>
      <c r="H70" s="18">
        <v>435081.4</v>
      </c>
      <c r="N70" s="5"/>
      <c r="O70" s="5"/>
      <c r="P70" s="5"/>
      <c r="Q70" s="5"/>
    </row>
    <row r="71" spans="1:17" hidden="1">
      <c r="A71" s="17"/>
      <c r="B71" s="11"/>
      <c r="C71" s="11"/>
      <c r="D71" s="19" t="s">
        <v>84</v>
      </c>
      <c r="E71" s="19"/>
      <c r="F71" s="19"/>
      <c r="G71" s="19"/>
      <c r="H71" s="18">
        <v>451940</v>
      </c>
      <c r="N71" s="5"/>
      <c r="O71" s="5"/>
      <c r="P71" s="5"/>
      <c r="Q71" s="5"/>
    </row>
    <row r="72" spans="1:17" ht="30" hidden="1">
      <c r="A72" s="17"/>
      <c r="B72" s="11"/>
      <c r="C72" s="11"/>
      <c r="D72" s="19" t="s">
        <v>15</v>
      </c>
      <c r="E72" s="19"/>
      <c r="F72" s="19"/>
      <c r="G72" s="19"/>
      <c r="H72" s="18">
        <v>207018</v>
      </c>
      <c r="N72" s="5"/>
      <c r="O72" s="5"/>
      <c r="P72" s="5"/>
      <c r="Q72" s="5"/>
    </row>
    <row r="73" spans="1:17" hidden="1">
      <c r="A73" s="17"/>
      <c r="B73" s="11"/>
      <c r="C73" s="11"/>
      <c r="D73" s="19" t="s">
        <v>22</v>
      </c>
      <c r="E73" s="19"/>
      <c r="F73" s="19"/>
      <c r="G73" s="19"/>
      <c r="H73" s="18">
        <f>H75+H76+H77+H78</f>
        <v>105138</v>
      </c>
      <c r="N73" s="5"/>
      <c r="O73" s="5"/>
      <c r="P73" s="5"/>
      <c r="Q73" s="5"/>
    </row>
    <row r="74" spans="1:17" hidden="1">
      <c r="A74" s="17"/>
      <c r="B74" s="11"/>
      <c r="C74" s="11"/>
      <c r="D74" s="19" t="s">
        <v>54</v>
      </c>
      <c r="E74" s="19"/>
      <c r="F74" s="19"/>
      <c r="G74" s="19"/>
      <c r="H74" s="18"/>
      <c r="N74" s="5"/>
      <c r="O74" s="5"/>
      <c r="P74" s="5"/>
      <c r="Q74" s="5"/>
    </row>
    <row r="75" spans="1:17" hidden="1">
      <c r="A75" s="17"/>
      <c r="B75" s="11"/>
      <c r="C75" s="11"/>
      <c r="D75" s="19" t="s">
        <v>85</v>
      </c>
      <c r="E75" s="19"/>
      <c r="F75" s="19"/>
      <c r="G75" s="19"/>
      <c r="H75" s="18">
        <v>30948</v>
      </c>
      <c r="N75" s="5"/>
      <c r="O75" s="5"/>
      <c r="P75" s="5"/>
      <c r="Q75" s="5"/>
    </row>
    <row r="76" spans="1:17" hidden="1">
      <c r="A76" s="17"/>
      <c r="B76" s="11"/>
      <c r="C76" s="11"/>
      <c r="D76" s="19" t="s">
        <v>86</v>
      </c>
      <c r="E76" s="19"/>
      <c r="F76" s="19"/>
      <c r="G76" s="19"/>
      <c r="H76" s="18">
        <v>4774</v>
      </c>
      <c r="N76" s="5"/>
      <c r="O76" s="5"/>
      <c r="P76" s="5"/>
      <c r="Q76" s="5"/>
    </row>
    <row r="77" spans="1:17" hidden="1">
      <c r="A77" s="17"/>
      <c r="B77" s="11"/>
      <c r="C77" s="11"/>
      <c r="D77" s="12" t="s">
        <v>62</v>
      </c>
      <c r="E77" s="12"/>
      <c r="F77" s="12"/>
      <c r="G77" s="12"/>
      <c r="H77" s="18">
        <v>59952</v>
      </c>
      <c r="N77" s="5"/>
      <c r="O77" s="5"/>
      <c r="P77" s="5"/>
      <c r="Q77" s="5"/>
    </row>
    <row r="78" spans="1:17" ht="30" hidden="1">
      <c r="A78" s="17"/>
      <c r="B78" s="11"/>
      <c r="C78" s="11"/>
      <c r="D78" s="20" t="s">
        <v>77</v>
      </c>
      <c r="E78" s="20"/>
      <c r="F78" s="20"/>
      <c r="G78" s="20"/>
      <c r="H78" s="18">
        <v>9464</v>
      </c>
      <c r="N78" s="5"/>
      <c r="O78" s="5"/>
      <c r="P78" s="5"/>
      <c r="Q78" s="5"/>
    </row>
    <row r="79" spans="1:17" ht="30" hidden="1">
      <c r="A79" s="17"/>
      <c r="B79" s="11"/>
      <c r="C79" s="11"/>
      <c r="D79" s="19" t="s">
        <v>23</v>
      </c>
      <c r="E79" s="19"/>
      <c r="F79" s="19"/>
      <c r="G79" s="19"/>
      <c r="H79" s="18">
        <f>H81+H80</f>
        <v>29227</v>
      </c>
      <c r="N79" s="5"/>
      <c r="O79" s="5"/>
      <c r="P79" s="5"/>
      <c r="Q79" s="5"/>
    </row>
    <row r="80" spans="1:17" hidden="1">
      <c r="A80" s="17"/>
      <c r="B80" s="11"/>
      <c r="C80" s="11"/>
      <c r="D80" s="19" t="s">
        <v>75</v>
      </c>
      <c r="E80" s="19"/>
      <c r="F80" s="19"/>
      <c r="G80" s="19"/>
      <c r="H80" s="18">
        <v>26227</v>
      </c>
      <c r="N80" s="5"/>
      <c r="O80" s="5"/>
      <c r="P80" s="5"/>
      <c r="Q80" s="5"/>
    </row>
    <row r="81" spans="1:17" ht="30" hidden="1">
      <c r="A81" s="17"/>
      <c r="B81" s="11"/>
      <c r="C81" s="11"/>
      <c r="D81" s="12" t="s">
        <v>63</v>
      </c>
      <c r="E81" s="12"/>
      <c r="F81" s="12"/>
      <c r="G81" s="12"/>
      <c r="H81" s="18">
        <v>3000</v>
      </c>
      <c r="N81" s="5"/>
      <c r="O81" s="5"/>
      <c r="P81" s="5"/>
      <c r="Q81" s="5"/>
    </row>
    <row r="82" spans="1:17" ht="30" hidden="1">
      <c r="A82" s="17"/>
      <c r="B82" s="11"/>
      <c r="C82" s="11"/>
      <c r="D82" s="19" t="s">
        <v>24</v>
      </c>
      <c r="E82" s="19"/>
      <c r="F82" s="19"/>
      <c r="G82" s="19"/>
      <c r="H82" s="18">
        <f>H84+H86+H87+H85</f>
        <v>23604</v>
      </c>
      <c r="N82" s="5"/>
      <c r="O82" s="5"/>
      <c r="P82" s="5"/>
      <c r="Q82" s="5"/>
    </row>
    <row r="83" spans="1:17" hidden="1">
      <c r="A83" s="17"/>
      <c r="B83" s="11"/>
      <c r="C83" s="11"/>
      <c r="D83" s="19" t="s">
        <v>54</v>
      </c>
      <c r="E83" s="19"/>
      <c r="F83" s="19"/>
      <c r="G83" s="19"/>
      <c r="H83" s="18"/>
      <c r="N83" s="5"/>
      <c r="O83" s="5"/>
      <c r="P83" s="5"/>
      <c r="Q83" s="5"/>
    </row>
    <row r="84" spans="1:17" hidden="1">
      <c r="A84" s="17"/>
      <c r="B84" s="11"/>
      <c r="C84" s="11"/>
      <c r="D84" s="19" t="s">
        <v>64</v>
      </c>
      <c r="E84" s="19"/>
      <c r="F84" s="19"/>
      <c r="G84" s="19"/>
      <c r="H84" s="18">
        <v>500</v>
      </c>
      <c r="N84" s="5"/>
      <c r="O84" s="5"/>
      <c r="P84" s="5"/>
      <c r="Q84" s="5"/>
    </row>
    <row r="85" spans="1:17" hidden="1">
      <c r="A85" s="17"/>
      <c r="B85" s="11"/>
      <c r="C85" s="11"/>
      <c r="D85" s="19" t="s">
        <v>60</v>
      </c>
      <c r="E85" s="19"/>
      <c r="F85" s="19"/>
      <c r="G85" s="19"/>
      <c r="H85" s="18">
        <v>2372</v>
      </c>
      <c r="N85" s="5"/>
      <c r="O85" s="5"/>
      <c r="P85" s="5"/>
      <c r="Q85" s="5"/>
    </row>
    <row r="86" spans="1:17" hidden="1">
      <c r="A86" s="17"/>
      <c r="B86" s="11"/>
      <c r="C86" s="11"/>
      <c r="D86" s="12" t="s">
        <v>65</v>
      </c>
      <c r="E86" s="12"/>
      <c r="F86" s="12"/>
      <c r="G86" s="12"/>
      <c r="H86" s="18">
        <v>15400</v>
      </c>
      <c r="N86" s="5"/>
      <c r="O86" s="5"/>
      <c r="P86" s="5"/>
      <c r="Q86" s="5"/>
    </row>
    <row r="87" spans="1:17" ht="30" hidden="1">
      <c r="A87" s="17"/>
      <c r="B87" s="11"/>
      <c r="C87" s="11"/>
      <c r="D87" s="12" t="s">
        <v>66</v>
      </c>
      <c r="E87" s="12"/>
      <c r="F87" s="12"/>
      <c r="G87" s="12"/>
      <c r="H87" s="18">
        <v>5332</v>
      </c>
      <c r="N87" s="5"/>
      <c r="O87" s="5"/>
      <c r="P87" s="5"/>
      <c r="Q87" s="5"/>
    </row>
    <row r="88" spans="1:17" ht="30" hidden="1">
      <c r="A88" s="17"/>
      <c r="B88" s="11"/>
      <c r="C88" s="11"/>
      <c r="D88" s="19" t="s">
        <v>25</v>
      </c>
      <c r="E88" s="19"/>
      <c r="F88" s="19"/>
      <c r="G88" s="19"/>
      <c r="H88" s="18">
        <f>H90</f>
        <v>600</v>
      </c>
      <c r="N88" s="5"/>
      <c r="O88" s="5"/>
      <c r="P88" s="5"/>
      <c r="Q88" s="5"/>
    </row>
    <row r="89" spans="1:17" hidden="1">
      <c r="A89" s="17"/>
      <c r="B89" s="11"/>
      <c r="C89" s="11"/>
      <c r="D89" s="19" t="s">
        <v>54</v>
      </c>
      <c r="E89" s="19"/>
      <c r="F89" s="19"/>
      <c r="G89" s="19"/>
      <c r="H89" s="18">
        <v>0</v>
      </c>
      <c r="N89" s="5"/>
      <c r="O89" s="5"/>
      <c r="P89" s="5"/>
      <c r="Q89" s="5"/>
    </row>
    <row r="90" spans="1:17" hidden="1">
      <c r="A90" s="17"/>
      <c r="B90" s="11"/>
      <c r="C90" s="11"/>
      <c r="D90" s="20" t="s">
        <v>61</v>
      </c>
      <c r="E90" s="20"/>
      <c r="F90" s="20"/>
      <c r="G90" s="20"/>
      <c r="H90" s="18">
        <v>600</v>
      </c>
      <c r="N90" s="5"/>
      <c r="O90" s="5"/>
      <c r="P90" s="5"/>
      <c r="Q90" s="5"/>
    </row>
    <row r="91" spans="1:17" ht="30" hidden="1">
      <c r="A91" s="17"/>
      <c r="B91" s="11"/>
      <c r="C91" s="11"/>
      <c r="D91" s="19" t="s">
        <v>26</v>
      </c>
      <c r="E91" s="19"/>
      <c r="F91" s="19"/>
      <c r="G91" s="19"/>
      <c r="H91" s="18">
        <f>H93+H94</f>
        <v>76623</v>
      </c>
      <c r="N91" s="5"/>
      <c r="O91" s="5"/>
      <c r="P91" s="5"/>
      <c r="Q91" s="5"/>
    </row>
    <row r="92" spans="1:17" hidden="1">
      <c r="A92" s="17"/>
      <c r="B92" s="11"/>
      <c r="C92" s="11"/>
      <c r="D92" s="19" t="s">
        <v>54</v>
      </c>
      <c r="E92" s="19"/>
      <c r="F92" s="19"/>
      <c r="G92" s="19"/>
      <c r="H92" s="18"/>
      <c r="N92" s="5"/>
      <c r="O92" s="5"/>
      <c r="P92" s="5"/>
      <c r="Q92" s="5"/>
    </row>
    <row r="93" spans="1:17" ht="30" hidden="1">
      <c r="A93" s="17"/>
      <c r="B93" s="11"/>
      <c r="C93" s="11"/>
      <c r="D93" s="19" t="s">
        <v>74</v>
      </c>
      <c r="E93" s="19"/>
      <c r="F93" s="19"/>
      <c r="G93" s="19"/>
      <c r="H93" s="18">
        <v>15319</v>
      </c>
      <c r="N93" s="5"/>
      <c r="O93" s="5"/>
      <c r="P93" s="5"/>
      <c r="Q93" s="5"/>
    </row>
    <row r="94" spans="1:17" ht="30" hidden="1">
      <c r="A94" s="17"/>
      <c r="B94" s="11"/>
      <c r="C94" s="11"/>
      <c r="D94" s="12" t="s">
        <v>67</v>
      </c>
      <c r="E94" s="12"/>
      <c r="F94" s="12"/>
      <c r="G94" s="12"/>
      <c r="H94" s="18">
        <v>61304</v>
      </c>
      <c r="N94" s="5"/>
      <c r="O94" s="5"/>
      <c r="P94" s="5"/>
      <c r="Q94" s="5"/>
    </row>
    <row r="95" spans="1:17" hidden="1">
      <c r="A95" s="17"/>
      <c r="B95" s="11"/>
      <c r="C95" s="11"/>
      <c r="D95" s="19" t="s">
        <v>27</v>
      </c>
      <c r="E95" s="19"/>
      <c r="F95" s="19"/>
      <c r="G95" s="19"/>
      <c r="H95" s="18">
        <f>H97+H98+H99+H100+H101</f>
        <v>473230</v>
      </c>
      <c r="N95" s="5"/>
      <c r="O95" s="5"/>
      <c r="P95" s="5"/>
      <c r="Q95" s="5"/>
    </row>
    <row r="96" spans="1:17" hidden="1">
      <c r="A96" s="17"/>
      <c r="B96" s="11"/>
      <c r="C96" s="11"/>
      <c r="D96" s="19" t="s">
        <v>54</v>
      </c>
      <c r="E96" s="19"/>
      <c r="F96" s="19"/>
      <c r="G96" s="19"/>
      <c r="H96" s="18"/>
      <c r="N96" s="5"/>
      <c r="O96" s="5"/>
      <c r="P96" s="5"/>
      <c r="Q96" s="5"/>
    </row>
    <row r="97" spans="1:17" hidden="1">
      <c r="A97" s="17"/>
      <c r="B97" s="11"/>
      <c r="C97" s="11"/>
      <c r="D97" s="12" t="s">
        <v>68</v>
      </c>
      <c r="E97" s="12"/>
      <c r="F97" s="12"/>
      <c r="G97" s="12"/>
      <c r="H97" s="18">
        <v>172283</v>
      </c>
      <c r="N97" s="5"/>
      <c r="O97" s="5"/>
      <c r="P97" s="5"/>
      <c r="Q97" s="5"/>
    </row>
    <row r="98" spans="1:17" hidden="1">
      <c r="A98" s="17"/>
      <c r="B98" s="11"/>
      <c r="C98" s="11"/>
      <c r="D98" s="12" t="s">
        <v>69</v>
      </c>
      <c r="E98" s="12"/>
      <c r="F98" s="12"/>
      <c r="G98" s="12"/>
      <c r="H98" s="18">
        <v>236285</v>
      </c>
      <c r="N98" s="5"/>
      <c r="O98" s="5"/>
      <c r="P98" s="5"/>
      <c r="Q98" s="5"/>
    </row>
    <row r="99" spans="1:17" hidden="1">
      <c r="A99" s="17"/>
      <c r="B99" s="11"/>
      <c r="C99" s="11"/>
      <c r="D99" s="12" t="s">
        <v>83</v>
      </c>
      <c r="E99" s="12"/>
      <c r="F99" s="12"/>
      <c r="G99" s="12"/>
      <c r="H99" s="18">
        <v>10170</v>
      </c>
      <c r="N99" s="5"/>
      <c r="O99" s="5"/>
      <c r="P99" s="5"/>
      <c r="Q99" s="5"/>
    </row>
    <row r="100" spans="1:17" ht="30" hidden="1">
      <c r="A100" s="17"/>
      <c r="B100" s="11"/>
      <c r="C100" s="11"/>
      <c r="D100" s="12" t="s">
        <v>70</v>
      </c>
      <c r="E100" s="12"/>
      <c r="F100" s="12"/>
      <c r="G100" s="12"/>
      <c r="H100" s="18">
        <v>50308</v>
      </c>
      <c r="N100" s="5"/>
      <c r="O100" s="5"/>
      <c r="P100" s="5"/>
      <c r="Q100" s="5"/>
    </row>
    <row r="101" spans="1:17" hidden="1">
      <c r="A101" s="17"/>
      <c r="B101" s="11"/>
      <c r="C101" s="11"/>
      <c r="D101" s="20" t="s">
        <v>71</v>
      </c>
      <c r="E101" s="20"/>
      <c r="F101" s="20"/>
      <c r="G101" s="20"/>
      <c r="H101" s="18">
        <v>4184</v>
      </c>
      <c r="N101" s="5"/>
      <c r="O101" s="5"/>
      <c r="P101" s="5"/>
      <c r="Q101" s="5"/>
    </row>
    <row r="102" spans="1:17" hidden="1">
      <c r="A102" s="17"/>
      <c r="B102" s="11"/>
      <c r="C102" s="11"/>
      <c r="D102" s="19" t="s">
        <v>33</v>
      </c>
      <c r="E102" s="19"/>
      <c r="F102" s="19"/>
      <c r="G102" s="19"/>
      <c r="H102" s="18">
        <f>H104</f>
        <v>53080</v>
      </c>
      <c r="N102" s="5"/>
      <c r="O102" s="5"/>
      <c r="P102" s="5"/>
      <c r="Q102" s="5"/>
    </row>
    <row r="103" spans="1:17" hidden="1">
      <c r="A103" s="17"/>
      <c r="B103" s="11"/>
      <c r="C103" s="11"/>
      <c r="D103" s="19" t="s">
        <v>55</v>
      </c>
      <c r="E103" s="19"/>
      <c r="F103" s="19"/>
      <c r="G103" s="19"/>
      <c r="H103" s="18"/>
      <c r="N103" s="5"/>
      <c r="O103" s="5"/>
      <c r="P103" s="5"/>
      <c r="Q103" s="5"/>
    </row>
    <row r="104" spans="1:17" ht="30" hidden="1">
      <c r="A104" s="17"/>
      <c r="B104" s="11"/>
      <c r="C104" s="11"/>
      <c r="D104" s="19" t="s">
        <v>35</v>
      </c>
      <c r="E104" s="19"/>
      <c r="F104" s="19"/>
      <c r="G104" s="19"/>
      <c r="H104" s="18">
        <f>H106</f>
        <v>53080</v>
      </c>
      <c r="N104" s="5"/>
      <c r="O104" s="5"/>
      <c r="P104" s="5"/>
      <c r="Q104" s="5"/>
    </row>
    <row r="105" spans="1:17" hidden="1">
      <c r="A105" s="17"/>
      <c r="B105" s="11"/>
      <c r="C105" s="11"/>
      <c r="D105" s="19" t="s">
        <v>54</v>
      </c>
      <c r="E105" s="19"/>
      <c r="F105" s="19"/>
      <c r="G105" s="19"/>
      <c r="H105" s="18"/>
      <c r="N105" s="5"/>
      <c r="O105" s="5"/>
      <c r="P105" s="5"/>
      <c r="Q105" s="5"/>
    </row>
    <row r="106" spans="1:17" hidden="1">
      <c r="A106" s="17"/>
      <c r="B106" s="11"/>
      <c r="C106" s="11"/>
      <c r="D106" s="19" t="s">
        <v>36</v>
      </c>
      <c r="E106" s="19"/>
      <c r="F106" s="19"/>
      <c r="G106" s="19"/>
      <c r="H106" s="18">
        <v>53080</v>
      </c>
      <c r="N106" s="5"/>
      <c r="O106" s="5"/>
      <c r="P106" s="5"/>
      <c r="Q106" s="5"/>
    </row>
    <row r="107" spans="1:17" ht="30" hidden="1">
      <c r="A107" s="17"/>
      <c r="B107" s="11"/>
      <c r="C107" s="11"/>
      <c r="D107" s="19" t="s">
        <v>37</v>
      </c>
      <c r="E107" s="19"/>
      <c r="F107" s="19"/>
      <c r="G107" s="19"/>
      <c r="H107" s="18">
        <f>H109</f>
        <v>43856.800000000003</v>
      </c>
      <c r="N107" s="5"/>
      <c r="O107" s="5"/>
      <c r="P107" s="5"/>
      <c r="Q107" s="5"/>
    </row>
    <row r="108" spans="1:17" hidden="1">
      <c r="A108" s="17"/>
      <c r="B108" s="11"/>
      <c r="C108" s="11"/>
      <c r="D108" s="19" t="s">
        <v>54</v>
      </c>
      <c r="E108" s="19"/>
      <c r="F108" s="19"/>
      <c r="G108" s="19"/>
      <c r="H108" s="18">
        <v>0</v>
      </c>
      <c r="N108" s="5"/>
      <c r="O108" s="5"/>
      <c r="P108" s="5"/>
      <c r="Q108" s="5"/>
    </row>
    <row r="109" spans="1:17" hidden="1">
      <c r="A109" s="17"/>
      <c r="B109" s="11"/>
      <c r="C109" s="11"/>
      <c r="D109" s="19" t="s">
        <v>45</v>
      </c>
      <c r="E109" s="19"/>
      <c r="F109" s="19"/>
      <c r="G109" s="19"/>
      <c r="H109" s="18">
        <v>43856.800000000003</v>
      </c>
      <c r="N109" s="5"/>
      <c r="O109" s="5"/>
      <c r="P109" s="5"/>
      <c r="Q109" s="5"/>
    </row>
    <row r="110" spans="1:17" hidden="1">
      <c r="A110" s="17"/>
      <c r="B110" s="11"/>
      <c r="C110" s="11"/>
      <c r="D110" s="19" t="s">
        <v>49</v>
      </c>
      <c r="E110" s="19"/>
      <c r="F110" s="19"/>
      <c r="G110" s="19"/>
      <c r="H110" s="18">
        <f>H112+H113+H114+H115</f>
        <v>153572</v>
      </c>
      <c r="N110" s="5"/>
      <c r="O110" s="5"/>
      <c r="P110" s="5"/>
      <c r="Q110" s="5"/>
    </row>
    <row r="111" spans="1:17" hidden="1">
      <c r="A111" s="17"/>
      <c r="B111" s="11"/>
      <c r="C111" s="11"/>
      <c r="D111" s="19" t="s">
        <v>54</v>
      </c>
      <c r="E111" s="19"/>
      <c r="F111" s="19"/>
      <c r="G111" s="19"/>
      <c r="H111" s="18"/>
      <c r="N111" s="5"/>
      <c r="O111" s="5"/>
      <c r="P111" s="5"/>
      <c r="Q111" s="5"/>
    </row>
    <row r="112" spans="1:17" ht="30" hidden="1">
      <c r="A112" s="17"/>
      <c r="B112" s="11"/>
      <c r="C112" s="11"/>
      <c r="D112" s="20" t="s">
        <v>79</v>
      </c>
      <c r="E112" s="20"/>
      <c r="F112" s="20"/>
      <c r="G112" s="20"/>
      <c r="H112" s="18">
        <v>30540</v>
      </c>
      <c r="N112" s="5"/>
      <c r="O112" s="5"/>
      <c r="P112" s="5"/>
      <c r="Q112" s="5"/>
    </row>
    <row r="113" spans="1:17" hidden="1">
      <c r="A113" s="17"/>
      <c r="B113" s="11"/>
      <c r="C113" s="11"/>
      <c r="D113" s="20" t="s">
        <v>80</v>
      </c>
      <c r="E113" s="20"/>
      <c r="F113" s="20"/>
      <c r="G113" s="20"/>
      <c r="H113" s="18">
        <v>57968</v>
      </c>
      <c r="N113" s="5"/>
      <c r="O113" s="5"/>
      <c r="P113" s="5"/>
      <c r="Q113" s="5"/>
    </row>
    <row r="114" spans="1:17" hidden="1">
      <c r="A114" s="17"/>
      <c r="B114" s="11"/>
      <c r="C114" s="11"/>
      <c r="D114" s="20" t="s">
        <v>88</v>
      </c>
      <c r="E114" s="20"/>
      <c r="F114" s="20"/>
      <c r="G114" s="20"/>
      <c r="H114" s="18">
        <v>45912</v>
      </c>
      <c r="N114" s="5"/>
      <c r="O114" s="5"/>
      <c r="P114" s="5"/>
      <c r="Q114" s="5"/>
    </row>
    <row r="115" spans="1:17" hidden="1">
      <c r="A115" s="17"/>
      <c r="B115" s="11"/>
      <c r="C115" s="11"/>
      <c r="D115" s="19" t="s">
        <v>87</v>
      </c>
      <c r="E115" s="19"/>
      <c r="F115" s="19"/>
      <c r="G115" s="19"/>
      <c r="H115" s="18">
        <v>19152</v>
      </c>
      <c r="N115" s="5"/>
      <c r="O115" s="5"/>
      <c r="P115" s="5"/>
      <c r="Q115" s="5"/>
    </row>
    <row r="116" spans="1:17" ht="30" hidden="1" customHeight="1">
      <c r="A116" s="17"/>
      <c r="B116" s="11"/>
      <c r="C116" s="11"/>
      <c r="D116" s="21" t="s">
        <v>18</v>
      </c>
      <c r="E116" s="21"/>
      <c r="F116" s="21"/>
      <c r="G116" s="21"/>
      <c r="H116" s="22">
        <f>H117</f>
        <v>8089.1</v>
      </c>
      <c r="N116" s="5"/>
      <c r="O116" s="5"/>
      <c r="P116" s="5"/>
      <c r="Q116" s="5"/>
    </row>
    <row r="117" spans="1:17" ht="30" hidden="1">
      <c r="A117" s="17"/>
      <c r="B117" s="11"/>
      <c r="C117" s="11"/>
      <c r="D117" s="12" t="s">
        <v>53</v>
      </c>
      <c r="E117" s="12"/>
      <c r="F117" s="12"/>
      <c r="G117" s="12"/>
      <c r="H117" s="18">
        <f>H119+H123+H126+H129+H132+H137</f>
        <v>8089.1</v>
      </c>
      <c r="N117" s="5"/>
      <c r="O117" s="5"/>
      <c r="P117" s="5"/>
      <c r="Q117" s="5"/>
    </row>
    <row r="118" spans="1:17" ht="30" hidden="1">
      <c r="A118" s="17"/>
      <c r="B118" s="11"/>
      <c r="C118" s="11"/>
      <c r="D118" s="12" t="s">
        <v>14</v>
      </c>
      <c r="E118" s="12"/>
      <c r="F118" s="12"/>
      <c r="G118" s="12"/>
      <c r="H118" s="18"/>
      <c r="N118" s="5"/>
      <c r="O118" s="5"/>
      <c r="P118" s="5"/>
      <c r="Q118" s="5"/>
    </row>
    <row r="119" spans="1:17" hidden="1">
      <c r="A119" s="17"/>
      <c r="B119" s="11"/>
      <c r="C119" s="11"/>
      <c r="D119" s="19" t="s">
        <v>58</v>
      </c>
      <c r="E119" s="19"/>
      <c r="F119" s="19"/>
      <c r="G119" s="19"/>
      <c r="H119" s="18">
        <f>H121+H122</f>
        <v>575</v>
      </c>
      <c r="N119" s="5"/>
      <c r="O119" s="5"/>
      <c r="P119" s="5"/>
      <c r="Q119" s="5"/>
    </row>
    <row r="120" spans="1:17" hidden="1">
      <c r="A120" s="17"/>
      <c r="B120" s="11"/>
      <c r="C120" s="11"/>
      <c r="D120" s="19" t="s">
        <v>54</v>
      </c>
      <c r="E120" s="19"/>
      <c r="F120" s="19"/>
      <c r="G120" s="19"/>
      <c r="H120" s="18"/>
      <c r="N120" s="5"/>
      <c r="O120" s="5"/>
      <c r="P120" s="5"/>
      <c r="Q120" s="5"/>
    </row>
    <row r="121" spans="1:17" ht="30" hidden="1">
      <c r="A121" s="17"/>
      <c r="B121" s="11"/>
      <c r="C121" s="11"/>
      <c r="D121" s="19" t="s">
        <v>59</v>
      </c>
      <c r="E121" s="19"/>
      <c r="F121" s="19"/>
      <c r="G121" s="19"/>
      <c r="H121" s="18">
        <v>500</v>
      </c>
      <c r="N121" s="5"/>
      <c r="O121" s="5"/>
      <c r="P121" s="5"/>
      <c r="Q121" s="5"/>
    </row>
    <row r="122" spans="1:17" ht="30" hidden="1">
      <c r="A122" s="17" t="s">
        <v>20</v>
      </c>
      <c r="B122" s="11"/>
      <c r="C122" s="11"/>
      <c r="D122" s="19" t="s">
        <v>15</v>
      </c>
      <c r="E122" s="19"/>
      <c r="F122" s="19"/>
      <c r="G122" s="19"/>
      <c r="H122" s="18">
        <v>75</v>
      </c>
      <c r="N122" s="5"/>
      <c r="O122" s="5"/>
      <c r="P122" s="5"/>
      <c r="Q122" s="5"/>
    </row>
    <row r="123" spans="1:17" hidden="1">
      <c r="A123" s="17"/>
      <c r="B123" s="11"/>
      <c r="C123" s="11"/>
      <c r="D123" s="19" t="s">
        <v>22</v>
      </c>
      <c r="E123" s="19"/>
      <c r="F123" s="19"/>
      <c r="G123" s="19"/>
      <c r="H123" s="18">
        <f>H125</f>
        <v>300</v>
      </c>
      <c r="N123" s="5"/>
      <c r="O123" s="5"/>
      <c r="P123" s="5"/>
      <c r="Q123" s="5"/>
    </row>
    <row r="124" spans="1:17" hidden="1">
      <c r="A124" s="17"/>
      <c r="B124" s="11"/>
      <c r="C124" s="11"/>
      <c r="D124" s="19" t="s">
        <v>54</v>
      </c>
      <c r="E124" s="19"/>
      <c r="F124" s="19"/>
      <c r="G124" s="19"/>
      <c r="H124" s="18"/>
      <c r="N124" s="5"/>
      <c r="O124" s="5"/>
      <c r="P124" s="5"/>
      <c r="Q124" s="5"/>
    </row>
    <row r="125" spans="1:17" hidden="1">
      <c r="A125" s="17"/>
      <c r="B125" s="11"/>
      <c r="C125" s="11"/>
      <c r="D125" s="19" t="s">
        <v>86</v>
      </c>
      <c r="E125" s="19"/>
      <c r="F125" s="19"/>
      <c r="G125" s="19"/>
      <c r="H125" s="18">
        <v>300</v>
      </c>
      <c r="N125" s="5"/>
      <c r="O125" s="5"/>
      <c r="P125" s="5"/>
      <c r="Q125" s="5"/>
    </row>
    <row r="126" spans="1:17" ht="30" hidden="1">
      <c r="A126" s="17"/>
      <c r="B126" s="11"/>
      <c r="C126" s="11"/>
      <c r="D126" s="19" t="s">
        <v>24</v>
      </c>
      <c r="E126" s="19"/>
      <c r="F126" s="19"/>
      <c r="G126" s="19"/>
      <c r="H126" s="18">
        <f>H128</f>
        <v>990</v>
      </c>
      <c r="N126" s="5"/>
      <c r="O126" s="5"/>
      <c r="P126" s="5"/>
      <c r="Q126" s="5"/>
    </row>
    <row r="127" spans="1:17" hidden="1">
      <c r="A127" s="17"/>
      <c r="B127" s="11"/>
      <c r="C127" s="11"/>
      <c r="D127" s="19" t="s">
        <v>54</v>
      </c>
      <c r="E127" s="19"/>
      <c r="F127" s="19"/>
      <c r="G127" s="19"/>
      <c r="H127" s="18"/>
      <c r="N127" s="5"/>
      <c r="O127" s="5"/>
      <c r="P127" s="5"/>
      <c r="Q127" s="5"/>
    </row>
    <row r="128" spans="1:17" ht="30" hidden="1">
      <c r="A128" s="17"/>
      <c r="B128" s="11"/>
      <c r="C128" s="11"/>
      <c r="D128" s="12" t="s">
        <v>66</v>
      </c>
      <c r="E128" s="12"/>
      <c r="F128" s="12"/>
      <c r="G128" s="12"/>
      <c r="H128" s="18">
        <v>990</v>
      </c>
      <c r="N128" s="5"/>
      <c r="O128" s="5"/>
      <c r="P128" s="5"/>
      <c r="Q128" s="5"/>
    </row>
    <row r="129" spans="1:17" ht="30" hidden="1">
      <c r="A129" s="17"/>
      <c r="B129" s="11"/>
      <c r="C129" s="11"/>
      <c r="D129" s="19" t="s">
        <v>26</v>
      </c>
      <c r="E129" s="19"/>
      <c r="F129" s="19"/>
      <c r="G129" s="19"/>
      <c r="H129" s="18">
        <f>H131</f>
        <v>2224.1</v>
      </c>
      <c r="N129" s="5"/>
      <c r="O129" s="5"/>
      <c r="P129" s="5"/>
      <c r="Q129" s="5"/>
    </row>
    <row r="130" spans="1:17" hidden="1">
      <c r="A130" s="17"/>
      <c r="B130" s="11"/>
      <c r="C130" s="11"/>
      <c r="D130" s="19" t="s">
        <v>54</v>
      </c>
      <c r="E130" s="19"/>
      <c r="F130" s="19"/>
      <c r="G130" s="19"/>
      <c r="H130" s="18"/>
      <c r="N130" s="5"/>
      <c r="O130" s="5"/>
      <c r="P130" s="5"/>
      <c r="Q130" s="5"/>
    </row>
    <row r="131" spans="1:17" ht="30" hidden="1">
      <c r="A131" s="17"/>
      <c r="B131" s="11"/>
      <c r="C131" s="11"/>
      <c r="D131" s="12" t="s">
        <v>82</v>
      </c>
      <c r="E131" s="12"/>
      <c r="F131" s="12"/>
      <c r="G131" s="12"/>
      <c r="H131" s="18">
        <v>2224.1</v>
      </c>
      <c r="N131" s="5"/>
      <c r="O131" s="5"/>
      <c r="P131" s="5"/>
      <c r="Q131" s="5"/>
    </row>
    <row r="132" spans="1:17" hidden="1">
      <c r="A132" s="17"/>
      <c r="B132" s="11"/>
      <c r="C132" s="11"/>
      <c r="D132" s="19" t="s">
        <v>27</v>
      </c>
      <c r="E132" s="19"/>
      <c r="F132" s="19"/>
      <c r="G132" s="19"/>
      <c r="H132" s="18">
        <f>H134+H135+H136</f>
        <v>3800</v>
      </c>
      <c r="N132" s="5"/>
      <c r="O132" s="5"/>
      <c r="P132" s="5"/>
      <c r="Q132" s="5"/>
    </row>
    <row r="133" spans="1:17" hidden="1">
      <c r="A133" s="17"/>
      <c r="B133" s="11"/>
      <c r="C133" s="11"/>
      <c r="D133" s="19" t="s">
        <v>54</v>
      </c>
      <c r="E133" s="19"/>
      <c r="F133" s="19"/>
      <c r="G133" s="19"/>
      <c r="H133" s="18"/>
      <c r="N133" s="5"/>
      <c r="O133" s="5"/>
      <c r="P133" s="5"/>
      <c r="Q133" s="5"/>
    </row>
    <row r="134" spans="1:17" hidden="1">
      <c r="A134" s="17"/>
      <c r="B134" s="11"/>
      <c r="C134" s="11"/>
      <c r="D134" s="19" t="s">
        <v>68</v>
      </c>
      <c r="E134" s="19"/>
      <c r="F134" s="19"/>
      <c r="G134" s="19"/>
      <c r="H134" s="18">
        <v>300</v>
      </c>
      <c r="N134" s="5"/>
      <c r="O134" s="5"/>
      <c r="P134" s="5"/>
      <c r="Q134" s="5"/>
    </row>
    <row r="135" spans="1:17" hidden="1">
      <c r="A135" s="17"/>
      <c r="B135" s="11"/>
      <c r="C135" s="11"/>
      <c r="D135" s="12" t="s">
        <v>83</v>
      </c>
      <c r="E135" s="12"/>
      <c r="F135" s="12"/>
      <c r="G135" s="12"/>
      <c r="H135" s="18">
        <v>3000</v>
      </c>
      <c r="N135" s="5"/>
      <c r="O135" s="5"/>
      <c r="P135" s="5"/>
      <c r="Q135" s="5"/>
    </row>
    <row r="136" spans="1:17" ht="30" hidden="1">
      <c r="A136" s="17"/>
      <c r="B136" s="11"/>
      <c r="C136" s="11"/>
      <c r="D136" s="20" t="s">
        <v>70</v>
      </c>
      <c r="E136" s="20"/>
      <c r="F136" s="20"/>
      <c r="G136" s="20"/>
      <c r="H136" s="18">
        <v>500</v>
      </c>
      <c r="N136" s="5"/>
      <c r="O136" s="5"/>
      <c r="P136" s="5"/>
      <c r="Q136" s="5"/>
    </row>
    <row r="137" spans="1:17" hidden="1">
      <c r="A137" s="17"/>
      <c r="B137" s="11"/>
      <c r="C137" s="11"/>
      <c r="D137" s="19" t="s">
        <v>49</v>
      </c>
      <c r="E137" s="19"/>
      <c r="F137" s="19"/>
      <c r="G137" s="19"/>
      <c r="H137" s="18">
        <f>H139</f>
        <v>200</v>
      </c>
      <c r="N137" s="5"/>
      <c r="O137" s="5"/>
      <c r="P137" s="5"/>
      <c r="Q137" s="5"/>
    </row>
    <row r="138" spans="1:17" hidden="1">
      <c r="A138" s="17"/>
      <c r="B138" s="11"/>
      <c r="C138" s="11"/>
      <c r="D138" s="19" t="s">
        <v>54</v>
      </c>
      <c r="E138" s="19"/>
      <c r="F138" s="19"/>
      <c r="G138" s="19"/>
      <c r="H138" s="18"/>
      <c r="N138" s="5"/>
      <c r="O138" s="5"/>
      <c r="P138" s="5"/>
      <c r="Q138" s="5"/>
    </row>
    <row r="139" spans="1:17" hidden="1">
      <c r="A139" s="17"/>
      <c r="B139" s="11"/>
      <c r="C139" s="11"/>
      <c r="D139" s="20" t="s">
        <v>88</v>
      </c>
      <c r="E139" s="20"/>
      <c r="F139" s="20"/>
      <c r="G139" s="20"/>
      <c r="H139" s="18">
        <v>200</v>
      </c>
      <c r="N139" s="5"/>
      <c r="O139" s="5"/>
      <c r="P139" s="5"/>
      <c r="Q139" s="5"/>
    </row>
    <row r="140" spans="1:17" ht="45.75" hidden="1" customHeight="1">
      <c r="A140" s="17"/>
      <c r="B140" s="11"/>
      <c r="C140" s="11"/>
      <c r="D140" s="21" t="s">
        <v>21</v>
      </c>
      <c r="E140" s="21"/>
      <c r="F140" s="21"/>
      <c r="G140" s="21"/>
      <c r="H140" s="22">
        <f>H141</f>
        <v>135000</v>
      </c>
      <c r="N140" s="5"/>
      <c r="O140" s="5"/>
      <c r="P140" s="5"/>
      <c r="Q140" s="5"/>
    </row>
    <row r="141" spans="1:17" ht="30" hidden="1">
      <c r="A141" s="17"/>
      <c r="B141" s="11"/>
      <c r="C141" s="11"/>
      <c r="D141" s="12" t="s">
        <v>53</v>
      </c>
      <c r="E141" s="12"/>
      <c r="F141" s="12"/>
      <c r="G141" s="12"/>
      <c r="H141" s="18">
        <f>H143++H148++H153++H158</f>
        <v>135000</v>
      </c>
      <c r="I141" s="6"/>
      <c r="N141" s="5"/>
      <c r="O141" s="5"/>
      <c r="P141" s="5"/>
      <c r="Q141" s="5"/>
    </row>
    <row r="142" spans="1:17" ht="30" hidden="1">
      <c r="A142" s="17"/>
      <c r="B142" s="11"/>
      <c r="C142" s="11"/>
      <c r="D142" s="12" t="s">
        <v>90</v>
      </c>
      <c r="E142" s="12"/>
      <c r="F142" s="12"/>
      <c r="G142" s="12"/>
      <c r="H142" s="18"/>
      <c r="N142" s="5"/>
      <c r="O142" s="5"/>
      <c r="P142" s="5"/>
      <c r="Q142" s="5"/>
    </row>
    <row r="143" spans="1:17" hidden="1">
      <c r="A143" s="17"/>
      <c r="B143" s="11"/>
      <c r="C143" s="11"/>
      <c r="D143" s="19" t="s">
        <v>58</v>
      </c>
      <c r="E143" s="19"/>
      <c r="F143" s="19"/>
      <c r="G143" s="19"/>
      <c r="H143" s="18">
        <f>H146+H147+H145</f>
        <v>99000</v>
      </c>
      <c r="N143" s="5"/>
      <c r="O143" s="5"/>
      <c r="P143" s="5"/>
      <c r="Q143" s="5"/>
    </row>
    <row r="144" spans="1:17" hidden="1">
      <c r="A144" s="17"/>
      <c r="B144" s="11"/>
      <c r="C144" s="11"/>
      <c r="D144" s="19" t="s">
        <v>54</v>
      </c>
      <c r="E144" s="19"/>
      <c r="F144" s="19"/>
      <c r="G144" s="19"/>
      <c r="H144" s="18"/>
      <c r="N144" s="5"/>
      <c r="O144" s="5"/>
      <c r="P144" s="5"/>
      <c r="Q144" s="5"/>
    </row>
    <row r="145" spans="1:17" ht="30" hidden="1">
      <c r="A145" s="17"/>
      <c r="B145" s="11"/>
      <c r="C145" s="11"/>
      <c r="D145" s="19" t="s">
        <v>73</v>
      </c>
      <c r="E145" s="19"/>
      <c r="F145" s="19"/>
      <c r="G145" s="19"/>
      <c r="H145" s="18">
        <v>75590</v>
      </c>
      <c r="N145" s="5"/>
      <c r="O145" s="5"/>
      <c r="P145" s="5"/>
      <c r="Q145" s="5"/>
    </row>
    <row r="146" spans="1:17" ht="30" hidden="1">
      <c r="A146" s="17"/>
      <c r="B146" s="11"/>
      <c r="C146" s="11"/>
      <c r="D146" s="19" t="s">
        <v>59</v>
      </c>
      <c r="E146" s="19"/>
      <c r="F146" s="19"/>
      <c r="G146" s="19"/>
      <c r="H146" s="18">
        <v>15000</v>
      </c>
      <c r="N146" s="5"/>
      <c r="O146" s="5"/>
      <c r="P146" s="5"/>
      <c r="Q146" s="5"/>
    </row>
    <row r="147" spans="1:17" ht="30" hidden="1">
      <c r="A147" s="17"/>
      <c r="B147" s="11"/>
      <c r="C147" s="11"/>
      <c r="D147" s="19" t="s">
        <v>15</v>
      </c>
      <c r="E147" s="19"/>
      <c r="F147" s="19"/>
      <c r="G147" s="19"/>
      <c r="H147" s="18">
        <v>8410</v>
      </c>
      <c r="N147" s="5"/>
      <c r="O147" s="5"/>
      <c r="P147" s="5"/>
      <c r="Q147" s="5"/>
    </row>
    <row r="148" spans="1:17" ht="30" hidden="1">
      <c r="A148" s="17"/>
      <c r="B148" s="11"/>
      <c r="C148" s="11"/>
      <c r="D148" s="19" t="s">
        <v>24</v>
      </c>
      <c r="E148" s="19"/>
      <c r="F148" s="19"/>
      <c r="G148" s="19"/>
      <c r="H148" s="18">
        <f>H150+H152+H151</f>
        <v>3000</v>
      </c>
      <c r="N148" s="5"/>
      <c r="O148" s="5"/>
      <c r="P148" s="5"/>
      <c r="Q148" s="5"/>
    </row>
    <row r="149" spans="1:17" hidden="1">
      <c r="A149" s="17"/>
      <c r="B149" s="11"/>
      <c r="C149" s="11"/>
      <c r="D149" s="19" t="s">
        <v>54</v>
      </c>
      <c r="E149" s="19"/>
      <c r="F149" s="19"/>
      <c r="G149" s="19"/>
      <c r="H149" s="18"/>
      <c r="N149" s="5"/>
      <c r="O149" s="5"/>
      <c r="P149" s="5"/>
      <c r="Q149" s="5"/>
    </row>
    <row r="150" spans="1:17" hidden="1">
      <c r="A150" s="17"/>
      <c r="B150" s="11"/>
      <c r="C150" s="11"/>
      <c r="D150" s="19" t="s">
        <v>64</v>
      </c>
      <c r="E150" s="19"/>
      <c r="F150" s="19"/>
      <c r="G150" s="19"/>
      <c r="H150" s="18">
        <v>500</v>
      </c>
      <c r="N150" s="5"/>
      <c r="O150" s="5"/>
      <c r="P150" s="5"/>
      <c r="Q150" s="5"/>
    </row>
    <row r="151" spans="1:17" hidden="1">
      <c r="A151" s="17"/>
      <c r="B151" s="11"/>
      <c r="C151" s="11"/>
      <c r="D151" s="19" t="s">
        <v>60</v>
      </c>
      <c r="E151" s="19"/>
      <c r="F151" s="19"/>
      <c r="G151" s="19"/>
      <c r="H151" s="18">
        <v>1000</v>
      </c>
      <c r="N151" s="5"/>
      <c r="O151" s="5"/>
      <c r="P151" s="5"/>
      <c r="Q151" s="5"/>
    </row>
    <row r="152" spans="1:17" hidden="1">
      <c r="A152" s="17"/>
      <c r="B152" s="11"/>
      <c r="C152" s="11"/>
      <c r="D152" s="12" t="s">
        <v>65</v>
      </c>
      <c r="E152" s="12"/>
      <c r="F152" s="12"/>
      <c r="G152" s="12"/>
      <c r="H152" s="18">
        <v>1500</v>
      </c>
      <c r="N152" s="5"/>
      <c r="O152" s="5"/>
      <c r="P152" s="5"/>
      <c r="Q152" s="5"/>
    </row>
    <row r="153" spans="1:17" hidden="1">
      <c r="A153" s="17"/>
      <c r="B153" s="11"/>
      <c r="C153" s="11"/>
      <c r="D153" s="19" t="s">
        <v>27</v>
      </c>
      <c r="E153" s="19"/>
      <c r="F153" s="19"/>
      <c r="G153" s="19"/>
      <c r="H153" s="18">
        <f>H155+H156+H157</f>
        <v>2500</v>
      </c>
      <c r="N153" s="5"/>
      <c r="O153" s="5"/>
      <c r="P153" s="5"/>
      <c r="Q153" s="5"/>
    </row>
    <row r="154" spans="1:17" hidden="1">
      <c r="A154" s="17"/>
      <c r="B154" s="11"/>
      <c r="C154" s="11"/>
      <c r="D154" s="19" t="s">
        <v>54</v>
      </c>
      <c r="E154" s="19"/>
      <c r="F154" s="19"/>
      <c r="G154" s="19"/>
      <c r="H154" s="18"/>
      <c r="N154" s="5"/>
      <c r="O154" s="5"/>
      <c r="P154" s="5"/>
      <c r="Q154" s="5"/>
    </row>
    <row r="155" spans="1:17" hidden="1">
      <c r="A155" s="17"/>
      <c r="B155" s="11"/>
      <c r="C155" s="11"/>
      <c r="D155" s="12" t="s">
        <v>68</v>
      </c>
      <c r="E155" s="12"/>
      <c r="F155" s="12"/>
      <c r="G155" s="12"/>
      <c r="H155" s="18">
        <v>2000</v>
      </c>
      <c r="N155" s="5"/>
      <c r="O155" s="5"/>
      <c r="P155" s="5"/>
      <c r="Q155" s="5"/>
    </row>
    <row r="156" spans="1:17" ht="30" hidden="1">
      <c r="A156" s="17"/>
      <c r="B156" s="11"/>
      <c r="C156" s="11"/>
      <c r="D156" s="12" t="s">
        <v>70</v>
      </c>
      <c r="E156" s="12"/>
      <c r="F156" s="12"/>
      <c r="G156" s="12"/>
      <c r="H156" s="18">
        <v>500</v>
      </c>
      <c r="N156" s="5"/>
      <c r="O156" s="5"/>
      <c r="P156" s="5"/>
      <c r="Q156" s="5"/>
    </row>
    <row r="157" spans="1:17" hidden="1">
      <c r="A157" s="17"/>
      <c r="B157" s="11"/>
      <c r="C157" s="11"/>
      <c r="D157" s="20" t="s">
        <v>71</v>
      </c>
      <c r="E157" s="20"/>
      <c r="F157" s="20"/>
      <c r="G157" s="20"/>
      <c r="H157" s="18">
        <v>0</v>
      </c>
      <c r="N157" s="5"/>
      <c r="O157" s="5"/>
      <c r="P157" s="5"/>
      <c r="Q157" s="5"/>
    </row>
    <row r="158" spans="1:17" hidden="1">
      <c r="A158" s="17"/>
      <c r="B158" s="11"/>
      <c r="C158" s="11"/>
      <c r="D158" s="19" t="s">
        <v>49</v>
      </c>
      <c r="E158" s="19"/>
      <c r="F158" s="19"/>
      <c r="G158" s="19"/>
      <c r="H158" s="18">
        <f>H160+H161</f>
        <v>30500</v>
      </c>
      <c r="N158" s="5"/>
      <c r="O158" s="5"/>
      <c r="P158" s="5"/>
      <c r="Q158" s="5"/>
    </row>
    <row r="159" spans="1:17" hidden="1">
      <c r="A159" s="17"/>
      <c r="B159" s="11"/>
      <c r="C159" s="11"/>
      <c r="D159" s="19" t="s">
        <v>54</v>
      </c>
      <c r="E159" s="19"/>
      <c r="F159" s="19"/>
      <c r="G159" s="19"/>
      <c r="H159" s="18"/>
      <c r="N159" s="5"/>
      <c r="O159" s="5"/>
      <c r="P159" s="5"/>
      <c r="Q159" s="5"/>
    </row>
    <row r="160" spans="1:17" ht="30" hidden="1">
      <c r="A160" s="17"/>
      <c r="B160" s="11"/>
      <c r="C160" s="11"/>
      <c r="D160" s="20" t="s">
        <v>79</v>
      </c>
      <c r="E160" s="20"/>
      <c r="F160" s="20"/>
      <c r="G160" s="20"/>
      <c r="H160" s="18">
        <v>24000</v>
      </c>
      <c r="N160" s="5"/>
      <c r="O160" s="5"/>
      <c r="P160" s="5"/>
      <c r="Q160" s="5"/>
    </row>
    <row r="161" spans="1:17" hidden="1">
      <c r="A161" s="17"/>
      <c r="B161" s="11"/>
      <c r="C161" s="11"/>
      <c r="D161" s="20" t="s">
        <v>88</v>
      </c>
      <c r="E161" s="20"/>
      <c r="F161" s="20"/>
      <c r="G161" s="20"/>
      <c r="H161" s="18">
        <v>6500</v>
      </c>
      <c r="N161" s="5"/>
      <c r="O161" s="5"/>
      <c r="P161" s="5"/>
      <c r="Q161" s="5"/>
    </row>
    <row r="162" spans="1:17" ht="29.25" hidden="1">
      <c r="A162" s="23"/>
      <c r="B162" s="24"/>
      <c r="C162" s="24"/>
      <c r="D162" s="21" t="s">
        <v>89</v>
      </c>
      <c r="E162" s="21"/>
      <c r="F162" s="21"/>
      <c r="G162" s="21"/>
      <c r="H162" s="22" t="e">
        <f>#REF!</f>
        <v>#REF!</v>
      </c>
      <c r="N162" s="5"/>
      <c r="O162" s="5"/>
      <c r="P162" s="5"/>
      <c r="Q162" s="5"/>
    </row>
    <row r="163" spans="1:17">
      <c r="D163" s="8"/>
      <c r="E163" s="8"/>
      <c r="F163" s="8"/>
      <c r="G163" s="8"/>
      <c r="N163" s="5"/>
      <c r="O163" s="5"/>
      <c r="P163" s="5"/>
      <c r="Q163" s="5"/>
    </row>
    <row r="164" spans="1:17">
      <c r="D164" s="8"/>
      <c r="E164" s="8"/>
      <c r="F164" s="8"/>
      <c r="G164" s="8"/>
      <c r="N164" s="5"/>
      <c r="O164" s="5"/>
      <c r="P164" s="5"/>
      <c r="Q164" s="5"/>
    </row>
    <row r="165" spans="1:17">
      <c r="D165" s="8"/>
      <c r="E165" s="8"/>
      <c r="F165" s="8"/>
      <c r="G165" s="8"/>
      <c r="N165" s="5"/>
      <c r="O165" s="5"/>
      <c r="P165" s="5"/>
      <c r="Q165" s="5"/>
    </row>
    <row r="166" spans="1:17">
      <c r="D166" s="8"/>
      <c r="E166" s="8"/>
      <c r="F166" s="8"/>
      <c r="G166" s="8"/>
      <c r="H166" s="25"/>
      <c r="N166" s="5"/>
      <c r="O166" s="5"/>
      <c r="P166" s="5"/>
      <c r="Q166" s="5"/>
    </row>
    <row r="167" spans="1:17">
      <c r="D167" s="8"/>
      <c r="E167" s="8"/>
      <c r="F167" s="8"/>
      <c r="G167" s="8"/>
      <c r="H167" s="4"/>
      <c r="N167" s="5"/>
      <c r="O167" s="5"/>
      <c r="P167" s="5"/>
      <c r="Q167" s="5"/>
    </row>
    <row r="168" spans="1:17">
      <c r="D168" s="8"/>
      <c r="E168" s="8"/>
      <c r="F168" s="8"/>
      <c r="G168" s="8"/>
      <c r="N168" s="5"/>
      <c r="O168" s="5"/>
      <c r="P168" s="5"/>
      <c r="Q168" s="5"/>
    </row>
    <row r="169" spans="1:17">
      <c r="D169" s="8"/>
      <c r="E169" s="8"/>
      <c r="F169" s="8"/>
      <c r="G169" s="8"/>
      <c r="N169" s="5"/>
      <c r="O169" s="5"/>
      <c r="P169" s="5"/>
      <c r="Q169" s="5"/>
    </row>
    <row r="170" spans="1:17">
      <c r="D170" s="8"/>
      <c r="E170" s="8"/>
      <c r="F170" s="8"/>
      <c r="G170" s="8"/>
      <c r="N170" s="5"/>
      <c r="O170" s="5"/>
      <c r="P170" s="5"/>
      <c r="Q170" s="5"/>
    </row>
    <row r="171" spans="1:17">
      <c r="D171" s="8"/>
      <c r="E171" s="8"/>
      <c r="F171" s="8"/>
      <c r="G171" s="8"/>
      <c r="N171" s="5"/>
      <c r="O171" s="5"/>
      <c r="P171" s="5"/>
      <c r="Q171" s="5"/>
    </row>
    <row r="172" spans="1:17">
      <c r="D172" s="8"/>
      <c r="E172" s="8"/>
      <c r="F172" s="8"/>
      <c r="G172" s="8"/>
      <c r="N172" s="5"/>
      <c r="O172" s="5"/>
      <c r="P172" s="5"/>
      <c r="Q172" s="5"/>
    </row>
    <row r="173" spans="1:17">
      <c r="D173" s="8"/>
      <c r="E173" s="8"/>
      <c r="F173" s="8"/>
      <c r="G173" s="8"/>
      <c r="N173" s="5"/>
      <c r="O173" s="5"/>
      <c r="P173" s="5"/>
      <c r="Q173" s="5"/>
    </row>
    <row r="174" spans="1:17">
      <c r="D174" s="8"/>
      <c r="E174" s="8"/>
      <c r="F174" s="8"/>
      <c r="G174" s="8"/>
      <c r="N174" s="5"/>
      <c r="O174" s="5"/>
      <c r="P174" s="5"/>
      <c r="Q174" s="5"/>
    </row>
    <row r="175" spans="1:17">
      <c r="D175" s="8"/>
      <c r="E175" s="8"/>
      <c r="F175" s="8"/>
      <c r="G175" s="8"/>
      <c r="N175" s="5"/>
      <c r="O175" s="5"/>
      <c r="P175" s="5"/>
      <c r="Q175" s="5"/>
    </row>
    <row r="176" spans="1:17">
      <c r="D176" s="8"/>
      <c r="E176" s="8"/>
      <c r="F176" s="8"/>
      <c r="G176" s="8"/>
      <c r="N176" s="5"/>
      <c r="O176" s="5"/>
      <c r="P176" s="5"/>
      <c r="Q176" s="5"/>
    </row>
    <row r="177" spans="4:17">
      <c r="D177" s="8"/>
      <c r="E177" s="8"/>
      <c r="F177" s="8"/>
      <c r="G177" s="8"/>
      <c r="N177" s="5"/>
      <c r="O177" s="5"/>
      <c r="P177" s="5"/>
      <c r="Q177" s="5"/>
    </row>
    <row r="178" spans="4:17">
      <c r="D178" s="8"/>
      <c r="E178" s="8"/>
      <c r="F178" s="8"/>
      <c r="G178" s="8"/>
      <c r="N178" s="5"/>
      <c r="O178" s="5"/>
      <c r="P178" s="5"/>
      <c r="Q178" s="5"/>
    </row>
    <row r="179" spans="4:17">
      <c r="D179" s="8"/>
      <c r="E179" s="8"/>
      <c r="F179" s="8"/>
      <c r="G179" s="8"/>
      <c r="N179" s="5"/>
      <c r="O179" s="5"/>
      <c r="P179" s="5"/>
      <c r="Q179" s="5"/>
    </row>
    <row r="180" spans="4:17">
      <c r="D180" s="8"/>
      <c r="E180" s="8"/>
      <c r="F180" s="8"/>
      <c r="G180" s="8"/>
      <c r="N180" s="5"/>
      <c r="O180" s="5"/>
      <c r="P180" s="5"/>
      <c r="Q180" s="5"/>
    </row>
    <row r="181" spans="4:17">
      <c r="D181" s="8"/>
      <c r="E181" s="8"/>
      <c r="F181" s="8"/>
      <c r="G181" s="8"/>
      <c r="N181" s="5"/>
      <c r="O181" s="5"/>
      <c r="P181" s="5"/>
      <c r="Q181" s="5"/>
    </row>
    <row r="182" spans="4:17">
      <c r="D182" s="8"/>
      <c r="E182" s="8"/>
      <c r="F182" s="8"/>
      <c r="G182" s="8"/>
      <c r="N182" s="5"/>
      <c r="O182" s="5"/>
      <c r="P182" s="5"/>
      <c r="Q182" s="5"/>
    </row>
    <row r="183" spans="4:17">
      <c r="D183" s="8"/>
      <c r="E183" s="8"/>
      <c r="F183" s="8"/>
      <c r="G183" s="8"/>
      <c r="N183" s="5"/>
      <c r="O183" s="5"/>
      <c r="P183" s="5"/>
      <c r="Q183" s="5"/>
    </row>
    <row r="184" spans="4:17">
      <c r="D184" s="8"/>
      <c r="E184" s="8"/>
      <c r="F184" s="8"/>
      <c r="G184" s="8"/>
      <c r="N184" s="5"/>
      <c r="O184" s="5"/>
      <c r="P184" s="5"/>
      <c r="Q184" s="5"/>
    </row>
    <row r="185" spans="4:17">
      <c r="D185" s="8"/>
      <c r="E185" s="8"/>
      <c r="F185" s="8"/>
      <c r="G185" s="8"/>
      <c r="N185" s="5"/>
      <c r="O185" s="5"/>
      <c r="P185" s="5"/>
      <c r="Q185" s="5"/>
    </row>
    <row r="186" spans="4:17">
      <c r="D186" s="8"/>
      <c r="E186" s="8"/>
      <c r="F186" s="8"/>
      <c r="G186" s="8"/>
      <c r="N186" s="5"/>
      <c r="O186" s="5"/>
      <c r="P186" s="5"/>
      <c r="Q186" s="5"/>
    </row>
    <row r="187" spans="4:17">
      <c r="D187" s="8"/>
      <c r="E187" s="8"/>
      <c r="F187" s="8"/>
      <c r="G187" s="8"/>
      <c r="N187" s="5"/>
      <c r="O187" s="5"/>
      <c r="P187" s="5"/>
      <c r="Q187" s="5"/>
    </row>
    <row r="188" spans="4:17">
      <c r="D188" s="8"/>
      <c r="E188" s="8"/>
      <c r="F188" s="8"/>
      <c r="G188" s="8"/>
      <c r="N188" s="5"/>
      <c r="O188" s="5"/>
      <c r="P188" s="5"/>
      <c r="Q188" s="5"/>
    </row>
    <row r="189" spans="4:17">
      <c r="D189" s="8"/>
      <c r="E189" s="8"/>
      <c r="F189" s="8"/>
      <c r="G189" s="8"/>
      <c r="N189" s="5"/>
      <c r="O189" s="5"/>
      <c r="P189" s="5"/>
      <c r="Q189" s="5"/>
    </row>
    <row r="190" spans="4:17">
      <c r="D190" s="8"/>
      <c r="E190" s="8"/>
      <c r="F190" s="8"/>
      <c r="G190" s="8"/>
      <c r="N190" s="5"/>
      <c r="O190" s="5"/>
      <c r="P190" s="5"/>
      <c r="Q190" s="5"/>
    </row>
    <row r="191" spans="4:17">
      <c r="D191" s="8"/>
      <c r="E191" s="8"/>
      <c r="F191" s="8"/>
      <c r="G191" s="8"/>
      <c r="N191" s="5"/>
      <c r="O191" s="5"/>
      <c r="P191" s="5"/>
      <c r="Q191" s="5"/>
    </row>
    <row r="192" spans="4:17">
      <c r="D192" s="8"/>
      <c r="E192" s="8"/>
      <c r="F192" s="8"/>
      <c r="G192" s="8"/>
      <c r="N192" s="5"/>
      <c r="O192" s="5"/>
      <c r="P192" s="5"/>
      <c r="Q192" s="5"/>
    </row>
    <row r="193" spans="4:17">
      <c r="D193" s="8"/>
      <c r="E193" s="8"/>
      <c r="F193" s="8"/>
      <c r="G193" s="8"/>
      <c r="N193" s="5"/>
      <c r="O193" s="5"/>
      <c r="P193" s="5"/>
      <c r="Q193" s="5"/>
    </row>
    <row r="194" spans="4:17">
      <c r="D194" s="8"/>
      <c r="E194" s="8"/>
      <c r="F194" s="8"/>
      <c r="G194" s="8"/>
      <c r="N194" s="5"/>
      <c r="O194" s="5"/>
      <c r="P194" s="5"/>
      <c r="Q194" s="5"/>
    </row>
    <row r="195" spans="4:17">
      <c r="D195" s="8"/>
      <c r="E195" s="8"/>
      <c r="F195" s="8"/>
      <c r="G195" s="8"/>
      <c r="N195" s="5"/>
      <c r="O195" s="5"/>
      <c r="P195" s="5"/>
      <c r="Q195" s="5"/>
    </row>
    <row r="196" spans="4:17">
      <c r="D196" s="8"/>
      <c r="E196" s="8"/>
      <c r="F196" s="8"/>
      <c r="G196" s="8"/>
      <c r="N196" s="5"/>
      <c r="O196" s="5"/>
      <c r="P196" s="5"/>
      <c r="Q196" s="5"/>
    </row>
    <row r="197" spans="4:17">
      <c r="D197" s="8"/>
      <c r="E197" s="8"/>
      <c r="F197" s="8"/>
      <c r="G197" s="8"/>
      <c r="N197" s="5"/>
      <c r="O197" s="5"/>
      <c r="P197" s="5"/>
      <c r="Q197" s="5"/>
    </row>
    <row r="198" spans="4:17">
      <c r="D198" s="8"/>
      <c r="E198" s="8"/>
      <c r="F198" s="8"/>
      <c r="G198" s="8"/>
      <c r="N198" s="5"/>
      <c r="O198" s="5"/>
      <c r="P198" s="5"/>
      <c r="Q198" s="5"/>
    </row>
    <row r="199" spans="4:17">
      <c r="D199" s="8"/>
      <c r="E199" s="8"/>
      <c r="F199" s="8"/>
      <c r="G199" s="8"/>
      <c r="N199" s="5"/>
      <c r="O199" s="5"/>
      <c r="P199" s="5"/>
      <c r="Q199" s="5"/>
    </row>
    <row r="200" spans="4:17">
      <c r="D200" s="8"/>
      <c r="E200" s="8"/>
      <c r="F200" s="8"/>
      <c r="G200" s="8"/>
      <c r="N200" s="5"/>
      <c r="O200" s="5"/>
      <c r="P200" s="5"/>
      <c r="Q200" s="5"/>
    </row>
    <row r="201" spans="4:17">
      <c r="D201" s="8"/>
      <c r="E201" s="8"/>
      <c r="F201" s="8"/>
      <c r="G201" s="8"/>
      <c r="N201" s="5"/>
      <c r="O201" s="5"/>
      <c r="P201" s="5"/>
      <c r="Q201" s="5"/>
    </row>
    <row r="202" spans="4:17">
      <c r="D202" s="8"/>
      <c r="E202" s="8"/>
      <c r="F202" s="8"/>
      <c r="G202" s="8"/>
      <c r="N202" s="5"/>
      <c r="O202" s="5"/>
      <c r="P202" s="5"/>
      <c r="Q202" s="5"/>
    </row>
    <row r="203" spans="4:17">
      <c r="D203" s="8"/>
      <c r="E203" s="8"/>
      <c r="F203" s="8"/>
      <c r="G203" s="8"/>
      <c r="N203" s="5"/>
      <c r="O203" s="5"/>
      <c r="P203" s="5"/>
      <c r="Q203" s="5"/>
    </row>
    <row r="204" spans="4:17">
      <c r="D204" s="8"/>
      <c r="E204" s="8"/>
      <c r="F204" s="8"/>
      <c r="G204" s="8"/>
      <c r="N204" s="5"/>
      <c r="O204" s="5"/>
      <c r="P204" s="5"/>
      <c r="Q204" s="5"/>
    </row>
    <row r="205" spans="4:17">
      <c r="D205" s="8"/>
      <c r="E205" s="8"/>
      <c r="F205" s="8"/>
      <c r="G205" s="8"/>
      <c r="N205" s="5"/>
      <c r="O205" s="5"/>
      <c r="P205" s="5"/>
      <c r="Q205" s="5"/>
    </row>
    <row r="206" spans="4:17">
      <c r="D206" s="8"/>
      <c r="E206" s="8"/>
      <c r="F206" s="8"/>
      <c r="G206" s="8"/>
      <c r="N206" s="5"/>
      <c r="O206" s="5"/>
      <c r="P206" s="5"/>
      <c r="Q206" s="5"/>
    </row>
    <row r="207" spans="4:17">
      <c r="D207" s="8"/>
      <c r="E207" s="8"/>
      <c r="F207" s="8"/>
      <c r="G207" s="8"/>
      <c r="N207" s="5"/>
      <c r="O207" s="5"/>
      <c r="P207" s="5"/>
      <c r="Q207" s="5"/>
    </row>
    <row r="208" spans="4:17">
      <c r="D208" s="8"/>
      <c r="E208" s="8"/>
      <c r="F208" s="8"/>
      <c r="G208" s="8"/>
      <c r="N208" s="5"/>
      <c r="O208" s="5"/>
      <c r="P208" s="5"/>
      <c r="Q208" s="5"/>
    </row>
    <row r="209" spans="4:17">
      <c r="D209" s="8"/>
      <c r="E209" s="8"/>
      <c r="F209" s="8"/>
      <c r="G209" s="8"/>
      <c r="N209" s="5"/>
      <c r="O209" s="5"/>
      <c r="P209" s="5"/>
      <c r="Q209" s="5"/>
    </row>
    <row r="210" spans="4:17">
      <c r="D210" s="8"/>
      <c r="E210" s="8"/>
      <c r="F210" s="8"/>
      <c r="G210" s="8"/>
      <c r="N210" s="5"/>
      <c r="O210" s="5"/>
      <c r="P210" s="5"/>
      <c r="Q210" s="5"/>
    </row>
    <row r="211" spans="4:17">
      <c r="D211" s="8"/>
      <c r="E211" s="8"/>
      <c r="F211" s="8"/>
      <c r="G211" s="8"/>
      <c r="N211" s="5"/>
      <c r="O211" s="5"/>
      <c r="P211" s="5"/>
      <c r="Q211" s="5"/>
    </row>
    <row r="212" spans="4:17">
      <c r="D212" s="8"/>
      <c r="E212" s="8"/>
      <c r="F212" s="8"/>
      <c r="G212" s="8"/>
      <c r="N212" s="5"/>
      <c r="O212" s="5"/>
      <c r="P212" s="5"/>
      <c r="Q212" s="5"/>
    </row>
    <row r="213" spans="4:17">
      <c r="D213" s="8"/>
      <c r="E213" s="8"/>
      <c r="F213" s="8"/>
      <c r="G213" s="8"/>
      <c r="N213" s="5"/>
      <c r="O213" s="5"/>
      <c r="P213" s="5"/>
      <c r="Q213" s="5"/>
    </row>
    <row r="214" spans="4:17">
      <c r="D214" s="8"/>
      <c r="E214" s="8"/>
      <c r="F214" s="8"/>
      <c r="G214" s="8"/>
      <c r="N214" s="5"/>
      <c r="O214" s="5"/>
      <c r="P214" s="5"/>
      <c r="Q214" s="5"/>
    </row>
    <row r="215" spans="4:17">
      <c r="D215" s="8"/>
      <c r="E215" s="8"/>
      <c r="F215" s="8"/>
      <c r="G215" s="8"/>
      <c r="N215" s="5"/>
      <c r="O215" s="5"/>
      <c r="P215" s="5"/>
      <c r="Q215" s="5"/>
    </row>
    <row r="216" spans="4:17">
      <c r="D216" s="8"/>
      <c r="E216" s="8"/>
      <c r="F216" s="8"/>
      <c r="G216" s="8"/>
      <c r="N216" s="5"/>
      <c r="O216" s="5"/>
      <c r="P216" s="5"/>
      <c r="Q216" s="5"/>
    </row>
    <row r="217" spans="4:17">
      <c r="D217" s="8"/>
      <c r="E217" s="8"/>
      <c r="F217" s="8"/>
      <c r="G217" s="8"/>
      <c r="N217" s="5"/>
      <c r="O217" s="5"/>
      <c r="P217" s="5"/>
      <c r="Q217" s="5"/>
    </row>
    <row r="218" spans="4:17">
      <c r="D218" s="8"/>
      <c r="E218" s="8"/>
      <c r="F218" s="8"/>
      <c r="G218" s="8"/>
      <c r="N218" s="5"/>
      <c r="O218" s="5"/>
      <c r="P218" s="5"/>
      <c r="Q218" s="5"/>
    </row>
    <row r="219" spans="4:17">
      <c r="D219" s="8"/>
      <c r="E219" s="8"/>
      <c r="F219" s="8"/>
      <c r="G219" s="8"/>
      <c r="N219" s="5"/>
      <c r="O219" s="5"/>
      <c r="P219" s="5"/>
      <c r="Q219" s="5"/>
    </row>
    <row r="220" spans="4:17">
      <c r="D220" s="8"/>
      <c r="E220" s="8"/>
      <c r="F220" s="8"/>
      <c r="G220" s="8"/>
      <c r="N220" s="5"/>
      <c r="O220" s="5"/>
      <c r="P220" s="5"/>
      <c r="Q220" s="5"/>
    </row>
    <row r="221" spans="4:17">
      <c r="D221" s="8"/>
      <c r="E221" s="8"/>
      <c r="F221" s="8"/>
      <c r="G221" s="8"/>
      <c r="N221" s="5"/>
      <c r="O221" s="5"/>
      <c r="P221" s="5"/>
      <c r="Q221" s="5"/>
    </row>
    <row r="222" spans="4:17">
      <c r="D222" s="8"/>
      <c r="E222" s="8"/>
      <c r="F222" s="8"/>
      <c r="G222" s="8"/>
      <c r="N222" s="5"/>
      <c r="O222" s="5"/>
      <c r="P222" s="5"/>
      <c r="Q222" s="5"/>
    </row>
    <row r="223" spans="4:17">
      <c r="D223" s="8"/>
      <c r="E223" s="8"/>
      <c r="F223" s="8"/>
      <c r="G223" s="8"/>
      <c r="N223" s="5"/>
      <c r="O223" s="5"/>
      <c r="P223" s="5"/>
      <c r="Q223" s="5"/>
    </row>
    <row r="224" spans="4:17">
      <c r="D224" s="8"/>
      <c r="E224" s="8"/>
      <c r="F224" s="8"/>
      <c r="G224" s="8"/>
      <c r="N224" s="5"/>
      <c r="O224" s="5"/>
      <c r="P224" s="5"/>
      <c r="Q224" s="5"/>
    </row>
    <row r="225" spans="4:17">
      <c r="D225" s="8"/>
      <c r="E225" s="8"/>
      <c r="F225" s="8"/>
      <c r="G225" s="8"/>
      <c r="N225" s="5"/>
      <c r="O225" s="5"/>
      <c r="P225" s="5"/>
      <c r="Q225" s="5"/>
    </row>
    <row r="226" spans="4:17">
      <c r="D226" s="8"/>
      <c r="E226" s="8"/>
      <c r="F226" s="8"/>
      <c r="G226" s="8"/>
      <c r="N226" s="5"/>
      <c r="O226" s="5"/>
      <c r="P226" s="5"/>
      <c r="Q226" s="5"/>
    </row>
    <row r="227" spans="4:17">
      <c r="D227" s="8"/>
      <c r="E227" s="8"/>
      <c r="F227" s="8"/>
      <c r="G227" s="8"/>
      <c r="N227" s="5"/>
      <c r="O227" s="5"/>
      <c r="P227" s="5"/>
      <c r="Q227" s="5"/>
    </row>
    <row r="228" spans="4:17">
      <c r="D228" s="8"/>
      <c r="E228" s="8"/>
      <c r="F228" s="8"/>
      <c r="G228" s="8"/>
      <c r="N228" s="5"/>
      <c r="O228" s="5"/>
      <c r="P228" s="5"/>
      <c r="Q228" s="5"/>
    </row>
    <row r="229" spans="4:17">
      <c r="D229" s="8"/>
      <c r="E229" s="8"/>
      <c r="F229" s="8"/>
      <c r="G229" s="8"/>
      <c r="N229" s="5"/>
      <c r="O229" s="5"/>
      <c r="P229" s="5"/>
      <c r="Q229" s="5"/>
    </row>
    <row r="230" spans="4:17">
      <c r="D230" s="8"/>
      <c r="E230" s="8"/>
      <c r="F230" s="8"/>
      <c r="G230" s="8"/>
      <c r="N230" s="5"/>
      <c r="O230" s="5"/>
      <c r="P230" s="5"/>
      <c r="Q230" s="5"/>
    </row>
    <row r="231" spans="4:17">
      <c r="D231" s="8"/>
      <c r="E231" s="8"/>
      <c r="F231" s="8"/>
      <c r="G231" s="8"/>
      <c r="N231" s="5"/>
      <c r="O231" s="5"/>
      <c r="P231" s="5"/>
      <c r="Q231" s="5"/>
    </row>
    <row r="232" spans="4:17">
      <c r="D232" s="8"/>
      <c r="E232" s="8"/>
      <c r="F232" s="8"/>
      <c r="G232" s="8"/>
      <c r="N232" s="5"/>
      <c r="O232" s="5"/>
      <c r="P232" s="5"/>
      <c r="Q232" s="5"/>
    </row>
    <row r="233" spans="4:17">
      <c r="D233" s="8"/>
      <c r="E233" s="8"/>
      <c r="F233" s="8"/>
      <c r="G233" s="8"/>
      <c r="N233" s="5"/>
      <c r="O233" s="5"/>
      <c r="P233" s="5"/>
      <c r="Q233" s="5"/>
    </row>
    <row r="234" spans="4:17">
      <c r="D234" s="8"/>
      <c r="E234" s="8"/>
      <c r="F234" s="8"/>
      <c r="G234" s="8"/>
      <c r="N234" s="5"/>
      <c r="O234" s="5"/>
      <c r="P234" s="5"/>
      <c r="Q234" s="5"/>
    </row>
    <row r="235" spans="4:17">
      <c r="D235" s="8"/>
      <c r="E235" s="8"/>
      <c r="F235" s="8"/>
      <c r="G235" s="8"/>
      <c r="N235" s="5"/>
      <c r="O235" s="5"/>
      <c r="P235" s="5"/>
      <c r="Q235" s="5"/>
    </row>
    <row r="236" spans="4:17">
      <c r="D236" s="8"/>
      <c r="E236" s="8"/>
      <c r="F236" s="8"/>
      <c r="G236" s="8"/>
      <c r="N236" s="5"/>
      <c r="O236" s="5"/>
      <c r="P236" s="5"/>
      <c r="Q236" s="5"/>
    </row>
    <row r="237" spans="4:17">
      <c r="D237" s="8"/>
      <c r="E237" s="8"/>
      <c r="F237" s="8"/>
      <c r="G237" s="8"/>
      <c r="N237" s="5"/>
      <c r="O237" s="5"/>
      <c r="P237" s="5"/>
      <c r="Q237" s="5"/>
    </row>
    <row r="238" spans="4:17">
      <c r="D238" s="8"/>
      <c r="E238" s="8"/>
      <c r="F238" s="8"/>
      <c r="G238" s="8"/>
      <c r="N238" s="5"/>
      <c r="O238" s="5"/>
      <c r="P238" s="5"/>
      <c r="Q238" s="5"/>
    </row>
    <row r="239" spans="4:17">
      <c r="D239" s="8"/>
      <c r="E239" s="8"/>
      <c r="F239" s="8"/>
      <c r="G239" s="8"/>
      <c r="N239" s="5"/>
      <c r="O239" s="5"/>
      <c r="P239" s="5"/>
      <c r="Q239" s="5"/>
    </row>
    <row r="240" spans="4:17">
      <c r="D240" s="8"/>
      <c r="E240" s="8"/>
      <c r="F240" s="8"/>
      <c r="G240" s="8"/>
      <c r="N240" s="5"/>
      <c r="O240" s="5"/>
      <c r="P240" s="5"/>
      <c r="Q240" s="5"/>
    </row>
    <row r="241" spans="4:17">
      <c r="D241" s="8"/>
      <c r="E241" s="8"/>
      <c r="F241" s="8"/>
      <c r="G241" s="8"/>
      <c r="N241" s="5"/>
      <c r="O241" s="5"/>
      <c r="P241" s="5"/>
      <c r="Q241" s="5"/>
    </row>
    <row r="242" spans="4:17">
      <c r="D242" s="8"/>
      <c r="E242" s="8"/>
      <c r="F242" s="8"/>
      <c r="G242" s="8"/>
      <c r="N242" s="5"/>
      <c r="O242" s="5"/>
      <c r="P242" s="5"/>
      <c r="Q242" s="5"/>
    </row>
    <row r="243" spans="4:17">
      <c r="D243" s="8"/>
      <c r="E243" s="8"/>
      <c r="F243" s="8"/>
      <c r="G243" s="8"/>
      <c r="N243" s="5"/>
      <c r="O243" s="5"/>
      <c r="P243" s="5"/>
      <c r="Q243" s="5"/>
    </row>
    <row r="244" spans="4:17">
      <c r="D244" s="8"/>
      <c r="E244" s="8"/>
      <c r="F244" s="8"/>
      <c r="G244" s="8"/>
      <c r="N244" s="5"/>
      <c r="O244" s="5"/>
      <c r="P244" s="5"/>
      <c r="Q244" s="5"/>
    </row>
    <row r="245" spans="4:17">
      <c r="D245" s="8"/>
      <c r="E245" s="8"/>
      <c r="F245" s="8"/>
      <c r="G245" s="8"/>
      <c r="N245" s="5"/>
      <c r="O245" s="5"/>
      <c r="P245" s="5"/>
      <c r="Q245" s="5"/>
    </row>
    <row r="246" spans="4:17">
      <c r="D246" s="8"/>
      <c r="E246" s="8"/>
      <c r="F246" s="8"/>
      <c r="G246" s="8"/>
      <c r="N246" s="5"/>
      <c r="O246" s="5"/>
      <c r="P246" s="5"/>
      <c r="Q246" s="5"/>
    </row>
    <row r="247" spans="4:17">
      <c r="D247" s="8"/>
      <c r="E247" s="8"/>
      <c r="F247" s="8"/>
      <c r="G247" s="8"/>
      <c r="N247" s="5"/>
      <c r="O247" s="5"/>
      <c r="P247" s="5"/>
      <c r="Q247" s="5"/>
    </row>
    <row r="248" spans="4:17">
      <c r="D248" s="8"/>
      <c r="E248" s="8"/>
      <c r="F248" s="8"/>
      <c r="G248" s="8"/>
      <c r="N248" s="5"/>
      <c r="O248" s="5"/>
      <c r="P248" s="5"/>
      <c r="Q248" s="5"/>
    </row>
    <row r="249" spans="4:17">
      <c r="D249" s="8"/>
      <c r="E249" s="8"/>
      <c r="F249" s="8"/>
      <c r="G249" s="8"/>
      <c r="N249" s="5"/>
      <c r="O249" s="5"/>
      <c r="P249" s="5"/>
      <c r="Q249" s="5"/>
    </row>
    <row r="250" spans="4:17">
      <c r="D250" s="8"/>
      <c r="E250" s="8"/>
      <c r="F250" s="8"/>
      <c r="G250" s="8"/>
      <c r="N250" s="5"/>
      <c r="O250" s="5"/>
      <c r="P250" s="5"/>
      <c r="Q250" s="5"/>
    </row>
    <row r="251" spans="4:17">
      <c r="D251" s="8"/>
      <c r="E251" s="8"/>
      <c r="F251" s="8"/>
      <c r="G251" s="8"/>
      <c r="N251" s="5"/>
      <c r="O251" s="5"/>
      <c r="P251" s="5"/>
      <c r="Q251" s="5"/>
    </row>
    <row r="252" spans="4:17">
      <c r="D252" s="8"/>
      <c r="E252" s="8"/>
      <c r="F252" s="8"/>
      <c r="G252" s="8"/>
      <c r="N252" s="5"/>
      <c r="O252" s="5"/>
      <c r="P252" s="5"/>
      <c r="Q252" s="5"/>
    </row>
    <row r="253" spans="4:17">
      <c r="D253" s="8"/>
      <c r="E253" s="8"/>
      <c r="F253" s="8"/>
      <c r="G253" s="8"/>
      <c r="N253" s="5"/>
      <c r="O253" s="5"/>
      <c r="P253" s="5"/>
      <c r="Q253" s="5"/>
    </row>
    <row r="254" spans="4:17">
      <c r="D254" s="8"/>
      <c r="E254" s="8"/>
      <c r="F254" s="8"/>
      <c r="G254" s="8"/>
      <c r="N254" s="5"/>
      <c r="O254" s="5"/>
      <c r="P254" s="5"/>
      <c r="Q254" s="5"/>
    </row>
    <row r="255" spans="4:17">
      <c r="D255" s="8"/>
      <c r="E255" s="8"/>
      <c r="F255" s="8"/>
      <c r="G255" s="8"/>
      <c r="N255" s="5"/>
      <c r="O255" s="5"/>
      <c r="P255" s="5"/>
      <c r="Q255" s="5"/>
    </row>
    <row r="256" spans="4:17">
      <c r="D256" s="8"/>
      <c r="E256" s="8"/>
      <c r="F256" s="8"/>
      <c r="G256" s="8"/>
      <c r="N256" s="5"/>
      <c r="O256" s="5"/>
      <c r="P256" s="5"/>
      <c r="Q256" s="5"/>
    </row>
    <row r="257" spans="4:17">
      <c r="D257" s="8"/>
      <c r="E257" s="8"/>
      <c r="F257" s="8"/>
      <c r="G257" s="8"/>
      <c r="N257" s="5"/>
      <c r="O257" s="5"/>
      <c r="P257" s="5"/>
      <c r="Q257" s="5"/>
    </row>
    <row r="258" spans="4:17">
      <c r="D258" s="8"/>
      <c r="E258" s="8"/>
      <c r="F258" s="8"/>
      <c r="G258" s="8"/>
      <c r="N258" s="5"/>
      <c r="O258" s="5"/>
      <c r="P258" s="5"/>
      <c r="Q258" s="5"/>
    </row>
    <row r="259" spans="4:17">
      <c r="D259" s="8"/>
      <c r="E259" s="8"/>
      <c r="F259" s="8"/>
      <c r="G259" s="8"/>
      <c r="N259" s="5"/>
      <c r="O259" s="5"/>
      <c r="P259" s="5"/>
      <c r="Q259" s="5"/>
    </row>
    <row r="260" spans="4:17">
      <c r="D260" s="8"/>
      <c r="E260" s="8"/>
      <c r="F260" s="8"/>
      <c r="G260" s="8"/>
      <c r="N260" s="5"/>
      <c r="O260" s="5"/>
      <c r="P260" s="5"/>
      <c r="Q260" s="5"/>
    </row>
    <row r="261" spans="4:17">
      <c r="D261" s="8"/>
      <c r="E261" s="8"/>
      <c r="F261" s="8"/>
      <c r="G261" s="8"/>
      <c r="N261" s="5"/>
      <c r="O261" s="5"/>
      <c r="P261" s="5"/>
      <c r="Q261" s="5"/>
    </row>
    <row r="262" spans="4:17">
      <c r="D262" s="8"/>
      <c r="E262" s="8"/>
      <c r="F262" s="8"/>
      <c r="G262" s="8"/>
      <c r="N262" s="5"/>
      <c r="O262" s="5"/>
      <c r="P262" s="5"/>
      <c r="Q262" s="5"/>
    </row>
    <row r="263" spans="4:17">
      <c r="D263" s="8"/>
      <c r="E263" s="8"/>
      <c r="F263" s="8"/>
      <c r="G263" s="8"/>
      <c r="N263" s="5"/>
      <c r="O263" s="5"/>
      <c r="P263" s="5"/>
      <c r="Q263" s="5"/>
    </row>
    <row r="264" spans="4:17">
      <c r="D264" s="8"/>
      <c r="E264" s="8"/>
      <c r="F264" s="8"/>
      <c r="G264" s="8"/>
      <c r="N264" s="5"/>
      <c r="O264" s="5"/>
      <c r="P264" s="5"/>
      <c r="Q264" s="5"/>
    </row>
    <row r="265" spans="4:17">
      <c r="D265" s="8"/>
      <c r="E265" s="8"/>
      <c r="F265" s="8"/>
      <c r="G265" s="8"/>
      <c r="N265" s="5"/>
      <c r="O265" s="5"/>
      <c r="P265" s="5"/>
      <c r="Q265" s="5"/>
    </row>
    <row r="266" spans="4:17">
      <c r="D266" s="8"/>
      <c r="E266" s="8"/>
      <c r="F266" s="8"/>
      <c r="G266" s="8"/>
      <c r="N266" s="5"/>
      <c r="O266" s="5"/>
      <c r="P266" s="5"/>
      <c r="Q266" s="5"/>
    </row>
    <row r="267" spans="4:17">
      <c r="D267" s="8"/>
      <c r="E267" s="8"/>
      <c r="F267" s="8"/>
      <c r="G267" s="8"/>
      <c r="N267" s="5"/>
      <c r="O267" s="5"/>
      <c r="P267" s="5"/>
      <c r="Q267" s="5"/>
    </row>
    <row r="268" spans="4:17">
      <c r="D268" s="8"/>
      <c r="E268" s="8"/>
      <c r="F268" s="8"/>
      <c r="G268" s="8"/>
      <c r="N268" s="5"/>
      <c r="O268" s="5"/>
      <c r="P268" s="5"/>
      <c r="Q268" s="5"/>
    </row>
    <row r="269" spans="4:17">
      <c r="D269" s="8"/>
      <c r="E269" s="8"/>
      <c r="F269" s="8"/>
      <c r="G269" s="8"/>
      <c r="N269" s="5"/>
      <c r="O269" s="5"/>
      <c r="P269" s="5"/>
      <c r="Q269" s="5"/>
    </row>
    <row r="270" spans="4:17">
      <c r="D270" s="8"/>
      <c r="E270" s="8"/>
      <c r="F270" s="8"/>
      <c r="G270" s="8"/>
      <c r="N270" s="5"/>
      <c r="O270" s="5"/>
      <c r="P270" s="5"/>
      <c r="Q270" s="5"/>
    </row>
    <row r="271" spans="4:17">
      <c r="D271" s="8"/>
      <c r="E271" s="8"/>
      <c r="F271" s="8"/>
      <c r="G271" s="8"/>
      <c r="N271" s="5"/>
      <c r="O271" s="5"/>
      <c r="P271" s="5"/>
      <c r="Q271" s="5"/>
    </row>
    <row r="272" spans="4:17">
      <c r="D272" s="8"/>
      <c r="E272" s="8"/>
      <c r="F272" s="8"/>
      <c r="G272" s="8"/>
      <c r="N272" s="5"/>
      <c r="O272" s="5"/>
      <c r="P272" s="5"/>
      <c r="Q272" s="5"/>
    </row>
    <row r="273" spans="4:17">
      <c r="D273" s="8"/>
      <c r="E273" s="8"/>
      <c r="F273" s="8"/>
      <c r="G273" s="8"/>
      <c r="N273" s="5"/>
      <c r="O273" s="5"/>
      <c r="P273" s="5"/>
      <c r="Q273" s="5"/>
    </row>
    <row r="274" spans="4:17">
      <c r="D274" s="8"/>
      <c r="E274" s="8"/>
      <c r="F274" s="8"/>
      <c r="G274" s="8"/>
      <c r="N274" s="5"/>
      <c r="O274" s="5"/>
      <c r="P274" s="5"/>
      <c r="Q274" s="5"/>
    </row>
    <row r="275" spans="4:17">
      <c r="D275" s="8"/>
      <c r="E275" s="8"/>
      <c r="F275" s="8"/>
      <c r="G275" s="8"/>
      <c r="N275" s="5"/>
      <c r="O275" s="5"/>
      <c r="P275" s="5"/>
      <c r="Q275" s="5"/>
    </row>
    <row r="276" spans="4:17">
      <c r="D276" s="8"/>
      <c r="E276" s="8"/>
      <c r="F276" s="8"/>
      <c r="G276" s="8"/>
      <c r="N276" s="5"/>
      <c r="O276" s="5"/>
      <c r="P276" s="5"/>
      <c r="Q276" s="5"/>
    </row>
    <row r="277" spans="4:17">
      <c r="D277" s="8"/>
      <c r="E277" s="8"/>
      <c r="F277" s="8"/>
      <c r="G277" s="8"/>
      <c r="N277" s="5"/>
      <c r="O277" s="5"/>
      <c r="P277" s="5"/>
      <c r="Q277" s="5"/>
    </row>
    <row r="278" spans="4:17">
      <c r="D278" s="8"/>
      <c r="E278" s="8"/>
      <c r="F278" s="8"/>
      <c r="G278" s="8"/>
      <c r="N278" s="5"/>
      <c r="O278" s="5"/>
      <c r="P278" s="5"/>
      <c r="Q278" s="5"/>
    </row>
    <row r="279" spans="4:17">
      <c r="D279" s="8"/>
      <c r="E279" s="8"/>
      <c r="F279" s="8"/>
      <c r="G279" s="8"/>
      <c r="N279" s="5"/>
      <c r="O279" s="5"/>
      <c r="P279" s="5"/>
      <c r="Q279" s="5"/>
    </row>
    <row r="280" spans="4:17">
      <c r="D280" s="8"/>
      <c r="E280" s="8"/>
      <c r="F280" s="8"/>
      <c r="G280" s="8"/>
      <c r="N280" s="5"/>
      <c r="O280" s="5"/>
      <c r="P280" s="5"/>
      <c r="Q280" s="5"/>
    </row>
    <row r="281" spans="4:17">
      <c r="D281" s="8"/>
      <c r="E281" s="8"/>
      <c r="F281" s="8"/>
      <c r="G281" s="8"/>
      <c r="N281" s="5"/>
      <c r="O281" s="5"/>
      <c r="P281" s="5"/>
      <c r="Q281" s="5"/>
    </row>
    <row r="282" spans="4:17">
      <c r="D282" s="8"/>
      <c r="E282" s="8"/>
      <c r="F282" s="8"/>
      <c r="G282" s="8"/>
      <c r="N282" s="5"/>
      <c r="O282" s="5"/>
      <c r="P282" s="5"/>
      <c r="Q282" s="5"/>
    </row>
    <row r="283" spans="4:17">
      <c r="D283" s="8"/>
      <c r="E283" s="8"/>
      <c r="F283" s="8"/>
      <c r="G283" s="8"/>
      <c r="N283" s="5"/>
      <c r="O283" s="5"/>
      <c r="P283" s="5"/>
      <c r="Q283" s="5"/>
    </row>
    <row r="284" spans="4:17">
      <c r="D284" s="8"/>
      <c r="E284" s="8"/>
      <c r="F284" s="8"/>
      <c r="G284" s="8"/>
      <c r="N284" s="5"/>
      <c r="O284" s="5"/>
      <c r="P284" s="5"/>
      <c r="Q284" s="5"/>
    </row>
    <row r="285" spans="4:17">
      <c r="D285" s="8"/>
      <c r="E285" s="8"/>
      <c r="F285" s="8"/>
      <c r="G285" s="8"/>
      <c r="N285" s="5"/>
      <c r="O285" s="5"/>
      <c r="P285" s="5"/>
      <c r="Q285" s="5"/>
    </row>
    <row r="286" spans="4:17">
      <c r="D286" s="8"/>
      <c r="E286" s="8"/>
      <c r="F286" s="8"/>
      <c r="G286" s="8"/>
      <c r="N286" s="5"/>
      <c r="O286" s="5"/>
      <c r="P286" s="5"/>
      <c r="Q286" s="5"/>
    </row>
    <row r="287" spans="4:17">
      <c r="D287" s="8"/>
      <c r="E287" s="8"/>
      <c r="F287" s="8"/>
      <c r="G287" s="8"/>
      <c r="N287" s="5"/>
      <c r="O287" s="5"/>
      <c r="P287" s="5"/>
      <c r="Q287" s="5"/>
    </row>
    <row r="288" spans="4:17">
      <c r="D288" s="8"/>
      <c r="E288" s="8"/>
      <c r="F288" s="8"/>
      <c r="G288" s="8"/>
      <c r="N288" s="5"/>
      <c r="O288" s="5"/>
      <c r="P288" s="5"/>
      <c r="Q288" s="5"/>
    </row>
    <row r="289" spans="4:17">
      <c r="D289" s="8"/>
      <c r="E289" s="8"/>
      <c r="F289" s="8"/>
      <c r="G289" s="8"/>
      <c r="N289" s="5"/>
      <c r="O289" s="5"/>
      <c r="P289" s="5"/>
      <c r="Q289" s="5"/>
    </row>
    <row r="290" spans="4:17">
      <c r="D290" s="8"/>
      <c r="E290" s="8"/>
      <c r="F290" s="8"/>
      <c r="G290" s="8"/>
      <c r="N290" s="5"/>
      <c r="O290" s="5"/>
      <c r="P290" s="5"/>
      <c r="Q290" s="5"/>
    </row>
    <row r="291" spans="4:17">
      <c r="D291" s="8"/>
      <c r="E291" s="8"/>
      <c r="F291" s="8"/>
      <c r="G291" s="8"/>
      <c r="N291" s="5"/>
      <c r="O291" s="5"/>
      <c r="P291" s="5"/>
      <c r="Q291" s="5"/>
    </row>
    <row r="292" spans="4:17">
      <c r="D292" s="8"/>
      <c r="E292" s="8"/>
      <c r="F292" s="8"/>
      <c r="G292" s="8"/>
      <c r="N292" s="5"/>
      <c r="O292" s="5"/>
      <c r="P292" s="5"/>
      <c r="Q292" s="5"/>
    </row>
    <row r="293" spans="4:17">
      <c r="D293" s="8"/>
      <c r="E293" s="8"/>
      <c r="F293" s="8"/>
      <c r="G293" s="8"/>
      <c r="N293" s="5"/>
      <c r="O293" s="5"/>
      <c r="P293" s="5"/>
      <c r="Q293" s="5"/>
    </row>
    <row r="294" spans="4:17">
      <c r="D294" s="8"/>
      <c r="E294" s="8"/>
      <c r="F294" s="8"/>
      <c r="G294" s="8"/>
      <c r="N294" s="5"/>
      <c r="O294" s="5"/>
      <c r="P294" s="5"/>
      <c r="Q294" s="5"/>
    </row>
    <row r="295" spans="4:17">
      <c r="D295" s="8"/>
      <c r="E295" s="8"/>
      <c r="F295" s="8"/>
      <c r="G295" s="8"/>
      <c r="N295" s="5"/>
      <c r="O295" s="5"/>
      <c r="P295" s="5"/>
      <c r="Q295" s="5"/>
    </row>
    <row r="296" spans="4:17">
      <c r="D296" s="8"/>
      <c r="E296" s="8"/>
      <c r="F296" s="8"/>
      <c r="G296" s="8"/>
      <c r="N296" s="5"/>
      <c r="O296" s="5"/>
      <c r="P296" s="5"/>
      <c r="Q296" s="5"/>
    </row>
    <row r="297" spans="4:17">
      <c r="D297" s="8"/>
      <c r="E297" s="8"/>
      <c r="F297" s="8"/>
      <c r="G297" s="8"/>
      <c r="N297" s="5"/>
      <c r="O297" s="5"/>
      <c r="P297" s="5"/>
      <c r="Q297" s="5"/>
    </row>
    <row r="298" spans="4:17">
      <c r="D298" s="8"/>
      <c r="E298" s="8"/>
      <c r="F298" s="8"/>
      <c r="G298" s="8"/>
      <c r="N298" s="5"/>
      <c r="O298" s="5"/>
      <c r="P298" s="5"/>
      <c r="Q298" s="5"/>
    </row>
    <row r="299" spans="4:17">
      <c r="D299" s="8"/>
      <c r="E299" s="8"/>
      <c r="F299" s="8"/>
      <c r="G299" s="8"/>
      <c r="N299" s="5"/>
      <c r="O299" s="5"/>
      <c r="P299" s="5"/>
      <c r="Q299" s="5"/>
    </row>
    <row r="300" spans="4:17">
      <c r="D300" s="8"/>
      <c r="E300" s="8"/>
      <c r="F300" s="8"/>
      <c r="G300" s="8"/>
      <c r="N300" s="5"/>
      <c r="O300" s="5"/>
      <c r="P300" s="5"/>
      <c r="Q300" s="5"/>
    </row>
    <row r="301" spans="4:17">
      <c r="D301" s="8"/>
      <c r="E301" s="8"/>
      <c r="F301" s="8"/>
      <c r="G301" s="8"/>
      <c r="N301" s="5"/>
      <c r="O301" s="5"/>
      <c r="P301" s="5"/>
      <c r="Q301" s="5"/>
    </row>
    <row r="302" spans="4:17">
      <c r="D302" s="8"/>
      <c r="E302" s="8"/>
      <c r="F302" s="8"/>
      <c r="G302" s="8"/>
      <c r="N302" s="5"/>
      <c r="O302" s="5"/>
      <c r="P302" s="5"/>
      <c r="Q302" s="5"/>
    </row>
    <row r="303" spans="4:17">
      <c r="D303" s="8"/>
      <c r="E303" s="8"/>
      <c r="F303" s="8"/>
      <c r="G303" s="8"/>
      <c r="N303" s="5"/>
      <c r="O303" s="5"/>
      <c r="P303" s="5"/>
      <c r="Q303" s="5"/>
    </row>
    <row r="304" spans="4:17">
      <c r="D304" s="8"/>
      <c r="E304" s="8"/>
      <c r="F304" s="8"/>
      <c r="G304" s="8"/>
      <c r="N304" s="5"/>
      <c r="O304" s="5"/>
      <c r="P304" s="5"/>
      <c r="Q304" s="5"/>
    </row>
    <row r="305" spans="4:17">
      <c r="D305" s="8"/>
      <c r="E305" s="8"/>
      <c r="F305" s="8"/>
      <c r="G305" s="8"/>
      <c r="N305" s="5"/>
      <c r="O305" s="5"/>
      <c r="P305" s="5"/>
      <c r="Q305" s="5"/>
    </row>
    <row r="306" spans="4:17">
      <c r="D306" s="8"/>
      <c r="E306" s="8"/>
      <c r="F306" s="8"/>
      <c r="G306" s="8"/>
      <c r="N306" s="5"/>
      <c r="O306" s="5"/>
      <c r="P306" s="5"/>
      <c r="Q306" s="5"/>
    </row>
    <row r="307" spans="4:17">
      <c r="D307" s="8"/>
      <c r="E307" s="8"/>
      <c r="F307" s="8"/>
      <c r="G307" s="8"/>
      <c r="N307" s="5"/>
      <c r="O307" s="5"/>
      <c r="P307" s="5"/>
      <c r="Q307" s="5"/>
    </row>
    <row r="308" spans="4:17">
      <c r="D308" s="8"/>
      <c r="E308" s="8"/>
      <c r="F308" s="8"/>
      <c r="G308" s="8"/>
      <c r="N308" s="5"/>
      <c r="O308" s="5"/>
      <c r="P308" s="5"/>
      <c r="Q308" s="5"/>
    </row>
    <row r="309" spans="4:17">
      <c r="D309" s="8"/>
      <c r="E309" s="8"/>
      <c r="F309" s="8"/>
      <c r="G309" s="8"/>
      <c r="N309" s="5"/>
      <c r="O309" s="5"/>
      <c r="P309" s="5"/>
      <c r="Q309" s="5"/>
    </row>
    <row r="310" spans="4:17">
      <c r="D310" s="8"/>
      <c r="E310" s="8"/>
      <c r="F310" s="8"/>
      <c r="G310" s="8"/>
      <c r="N310" s="5"/>
      <c r="O310" s="5"/>
      <c r="P310" s="5"/>
      <c r="Q310" s="5"/>
    </row>
    <row r="311" spans="4:17">
      <c r="D311" s="8"/>
      <c r="E311" s="8"/>
      <c r="F311" s="8"/>
      <c r="G311" s="8"/>
      <c r="N311" s="5"/>
      <c r="O311" s="5"/>
      <c r="P311" s="5"/>
      <c r="Q311" s="5"/>
    </row>
    <row r="312" spans="4:17">
      <c r="D312" s="8"/>
      <c r="E312" s="8"/>
      <c r="F312" s="8"/>
      <c r="G312" s="8"/>
      <c r="N312" s="5"/>
      <c r="O312" s="5"/>
      <c r="P312" s="5"/>
      <c r="Q312" s="5"/>
    </row>
    <row r="313" spans="4:17">
      <c r="D313" s="8"/>
      <c r="E313" s="8"/>
      <c r="F313" s="8"/>
      <c r="G313" s="8"/>
      <c r="N313" s="5"/>
      <c r="O313" s="5"/>
      <c r="P313" s="5"/>
      <c r="Q313" s="5"/>
    </row>
    <row r="314" spans="4:17">
      <c r="D314" s="8"/>
      <c r="E314" s="8"/>
      <c r="F314" s="8"/>
      <c r="G314" s="8"/>
      <c r="N314" s="5"/>
      <c r="O314" s="5"/>
      <c r="P314" s="5"/>
      <c r="Q314" s="5"/>
    </row>
    <row r="315" spans="4:17">
      <c r="D315" s="8"/>
      <c r="E315" s="8"/>
      <c r="F315" s="8"/>
      <c r="G315" s="8"/>
      <c r="N315" s="5"/>
      <c r="O315" s="5"/>
      <c r="P315" s="5"/>
      <c r="Q315" s="5"/>
    </row>
    <row r="316" spans="4:17">
      <c r="D316" s="8"/>
      <c r="E316" s="8"/>
      <c r="F316" s="8"/>
      <c r="G316" s="8"/>
      <c r="N316" s="5"/>
      <c r="O316" s="5"/>
      <c r="P316" s="5"/>
      <c r="Q316" s="5"/>
    </row>
    <row r="317" spans="4:17">
      <c r="D317" s="8"/>
      <c r="E317" s="8"/>
      <c r="F317" s="8"/>
      <c r="G317" s="8"/>
      <c r="N317" s="5"/>
      <c r="O317" s="5"/>
      <c r="P317" s="5"/>
      <c r="Q317" s="5"/>
    </row>
    <row r="318" spans="4:17">
      <c r="D318" s="8"/>
      <c r="E318" s="8"/>
      <c r="F318" s="8"/>
      <c r="G318" s="8"/>
      <c r="N318" s="5"/>
      <c r="O318" s="5"/>
      <c r="P318" s="5"/>
      <c r="Q318" s="5"/>
    </row>
    <row r="319" spans="4:17">
      <c r="D319" s="8"/>
      <c r="E319" s="8"/>
      <c r="F319" s="8"/>
      <c r="G319" s="8"/>
      <c r="N319" s="5"/>
      <c r="O319" s="5"/>
      <c r="P319" s="5"/>
      <c r="Q319" s="5"/>
    </row>
    <row r="320" spans="4:17">
      <c r="D320" s="8"/>
      <c r="E320" s="8"/>
      <c r="F320" s="8"/>
      <c r="G320" s="8"/>
      <c r="N320" s="5"/>
      <c r="O320" s="5"/>
      <c r="P320" s="5"/>
      <c r="Q320" s="5"/>
    </row>
    <row r="321" spans="4:17">
      <c r="D321" s="8"/>
      <c r="E321" s="8"/>
      <c r="F321" s="8"/>
      <c r="G321" s="8"/>
      <c r="N321" s="5"/>
      <c r="O321" s="5"/>
      <c r="P321" s="5"/>
      <c r="Q321" s="5"/>
    </row>
    <row r="322" spans="4:17">
      <c r="D322" s="8"/>
      <c r="E322" s="8"/>
      <c r="F322" s="8"/>
      <c r="G322" s="8"/>
      <c r="N322" s="5"/>
      <c r="O322" s="5"/>
      <c r="P322" s="5"/>
      <c r="Q322" s="5"/>
    </row>
    <row r="323" spans="4:17">
      <c r="D323" s="8"/>
      <c r="E323" s="8"/>
      <c r="F323" s="8"/>
      <c r="G323" s="8"/>
      <c r="N323" s="5"/>
      <c r="O323" s="5"/>
      <c r="P323" s="5"/>
      <c r="Q323" s="5"/>
    </row>
    <row r="324" spans="4:17">
      <c r="D324" s="8"/>
      <c r="E324" s="8"/>
      <c r="F324" s="8"/>
      <c r="G324" s="8"/>
      <c r="N324" s="5"/>
      <c r="O324" s="5"/>
      <c r="P324" s="5"/>
      <c r="Q324" s="5"/>
    </row>
    <row r="325" spans="4:17">
      <c r="D325" s="8"/>
      <c r="E325" s="8"/>
      <c r="F325" s="8"/>
      <c r="G325" s="8"/>
      <c r="N325" s="5"/>
      <c r="O325" s="5"/>
      <c r="P325" s="5"/>
      <c r="Q325" s="5"/>
    </row>
    <row r="326" spans="4:17">
      <c r="D326" s="8"/>
      <c r="E326" s="8"/>
      <c r="F326" s="8"/>
      <c r="G326" s="8"/>
      <c r="N326" s="5"/>
      <c r="O326" s="5"/>
      <c r="P326" s="5"/>
      <c r="Q326" s="5"/>
    </row>
    <row r="327" spans="4:17">
      <c r="D327" s="8"/>
      <c r="E327" s="8"/>
      <c r="F327" s="8"/>
      <c r="G327" s="8"/>
      <c r="N327" s="5"/>
      <c r="O327" s="5"/>
      <c r="P327" s="5"/>
      <c r="Q327" s="5"/>
    </row>
    <row r="328" spans="4:17">
      <c r="D328" s="8"/>
      <c r="E328" s="8"/>
      <c r="F328" s="8"/>
      <c r="G328" s="8"/>
      <c r="N328" s="5"/>
      <c r="O328" s="5"/>
      <c r="P328" s="5"/>
      <c r="Q328" s="5"/>
    </row>
    <row r="329" spans="4:17">
      <c r="D329" s="8"/>
      <c r="E329" s="8"/>
      <c r="F329" s="8"/>
      <c r="G329" s="8"/>
      <c r="N329" s="5"/>
      <c r="O329" s="5"/>
      <c r="P329" s="5"/>
      <c r="Q329" s="5"/>
    </row>
    <row r="330" spans="4:17">
      <c r="D330" s="8"/>
      <c r="E330" s="8"/>
      <c r="F330" s="8"/>
      <c r="G330" s="8"/>
      <c r="N330" s="5"/>
      <c r="O330" s="5"/>
      <c r="P330" s="5"/>
      <c r="Q330" s="5"/>
    </row>
    <row r="331" spans="4:17">
      <c r="D331" s="8"/>
      <c r="E331" s="8"/>
      <c r="F331" s="8"/>
      <c r="G331" s="8"/>
      <c r="N331" s="5"/>
      <c r="O331" s="5"/>
      <c r="P331" s="5"/>
      <c r="Q331" s="5"/>
    </row>
    <row r="332" spans="4:17">
      <c r="D332" s="8"/>
      <c r="E332" s="8"/>
      <c r="F332" s="8"/>
      <c r="G332" s="8"/>
      <c r="N332" s="5"/>
      <c r="O332" s="5"/>
      <c r="P332" s="5"/>
      <c r="Q332" s="5"/>
    </row>
    <row r="333" spans="4:17">
      <c r="D333" s="8"/>
      <c r="E333" s="8"/>
      <c r="F333" s="8"/>
      <c r="G333" s="8"/>
      <c r="N333" s="5"/>
      <c r="O333" s="5"/>
      <c r="P333" s="5"/>
      <c r="Q333" s="5"/>
    </row>
    <row r="334" spans="4:17">
      <c r="D334" s="8"/>
      <c r="E334" s="8"/>
      <c r="F334" s="8"/>
      <c r="G334" s="8"/>
      <c r="N334" s="5"/>
      <c r="O334" s="5"/>
      <c r="P334" s="5"/>
      <c r="Q334" s="5"/>
    </row>
    <row r="335" spans="4:17">
      <c r="D335" s="8"/>
      <c r="E335" s="8"/>
      <c r="F335" s="8"/>
      <c r="G335" s="8"/>
      <c r="N335" s="5"/>
      <c r="O335" s="5"/>
      <c r="P335" s="5"/>
      <c r="Q335" s="5"/>
    </row>
    <row r="336" spans="4:17">
      <c r="D336" s="8"/>
      <c r="E336" s="8"/>
      <c r="F336" s="8"/>
      <c r="G336" s="8"/>
      <c r="N336" s="5"/>
      <c r="O336" s="5"/>
      <c r="P336" s="5"/>
      <c r="Q336" s="5"/>
    </row>
    <row r="337" spans="4:17">
      <c r="D337" s="8"/>
      <c r="E337" s="8"/>
      <c r="F337" s="8"/>
      <c r="G337" s="8"/>
      <c r="N337" s="5"/>
      <c r="O337" s="5"/>
      <c r="P337" s="5"/>
      <c r="Q337" s="5"/>
    </row>
    <row r="338" spans="4:17">
      <c r="D338" s="8"/>
      <c r="E338" s="8"/>
      <c r="F338" s="8"/>
      <c r="G338" s="8"/>
      <c r="N338" s="5"/>
      <c r="O338" s="5"/>
      <c r="P338" s="5"/>
      <c r="Q338" s="5"/>
    </row>
    <row r="339" spans="4:17">
      <c r="D339" s="8"/>
      <c r="E339" s="8"/>
      <c r="F339" s="8"/>
      <c r="G339" s="8"/>
      <c r="N339" s="5"/>
      <c r="O339" s="5"/>
      <c r="P339" s="5"/>
      <c r="Q339" s="5"/>
    </row>
    <row r="340" spans="4:17">
      <c r="D340" s="8"/>
      <c r="E340" s="8"/>
      <c r="F340" s="8"/>
      <c r="G340" s="8"/>
      <c r="N340" s="5"/>
      <c r="O340" s="5"/>
      <c r="P340" s="5"/>
      <c r="Q340" s="5"/>
    </row>
    <row r="341" spans="4:17">
      <c r="D341" s="8"/>
      <c r="E341" s="8"/>
      <c r="F341" s="8"/>
      <c r="G341" s="8"/>
      <c r="N341" s="5"/>
      <c r="O341" s="5"/>
      <c r="P341" s="5"/>
      <c r="Q341" s="5"/>
    </row>
    <row r="342" spans="4:17">
      <c r="D342" s="8"/>
      <c r="E342" s="8"/>
      <c r="F342" s="8"/>
      <c r="G342" s="8"/>
      <c r="N342" s="5"/>
      <c r="O342" s="5"/>
      <c r="P342" s="5"/>
      <c r="Q342" s="5"/>
    </row>
    <row r="343" spans="4:17">
      <c r="D343" s="8"/>
      <c r="E343" s="8"/>
      <c r="F343" s="8"/>
      <c r="G343" s="8"/>
      <c r="N343" s="5"/>
      <c r="O343" s="5"/>
      <c r="P343" s="5"/>
      <c r="Q343" s="5"/>
    </row>
    <row r="344" spans="4:17">
      <c r="D344" s="8"/>
      <c r="E344" s="8"/>
      <c r="F344" s="8"/>
      <c r="G344" s="8"/>
      <c r="N344" s="5"/>
      <c r="O344" s="5"/>
      <c r="P344" s="5"/>
      <c r="Q344" s="5"/>
    </row>
    <row r="345" spans="4:17">
      <c r="D345" s="8"/>
      <c r="E345" s="8"/>
      <c r="F345" s="8"/>
      <c r="G345" s="8"/>
      <c r="N345" s="5"/>
      <c r="O345" s="5"/>
      <c r="P345" s="5"/>
      <c r="Q345" s="5"/>
    </row>
    <row r="346" spans="4:17">
      <c r="D346" s="8"/>
      <c r="E346" s="8"/>
      <c r="F346" s="8"/>
      <c r="G346" s="8"/>
      <c r="N346" s="5"/>
      <c r="O346" s="5"/>
      <c r="P346" s="5"/>
      <c r="Q346" s="5"/>
    </row>
    <row r="347" spans="4:17">
      <c r="D347" s="8"/>
      <c r="E347" s="8"/>
      <c r="F347" s="8"/>
      <c r="G347" s="8"/>
      <c r="N347" s="5"/>
      <c r="O347" s="5"/>
      <c r="P347" s="5"/>
      <c r="Q347" s="5"/>
    </row>
    <row r="348" spans="4:17">
      <c r="D348" s="8"/>
      <c r="E348" s="8"/>
      <c r="F348" s="8"/>
      <c r="G348" s="8"/>
      <c r="N348" s="5"/>
      <c r="O348" s="5"/>
      <c r="P348" s="5"/>
      <c r="Q348" s="5"/>
    </row>
    <row r="349" spans="4:17">
      <c r="D349" s="8"/>
      <c r="E349" s="8"/>
      <c r="F349" s="8"/>
      <c r="G349" s="8"/>
      <c r="N349" s="5"/>
      <c r="O349" s="5"/>
      <c r="P349" s="5"/>
      <c r="Q349" s="5"/>
    </row>
    <row r="350" spans="4:17">
      <c r="D350" s="8"/>
      <c r="E350" s="8"/>
      <c r="F350" s="8"/>
      <c r="G350" s="8"/>
      <c r="N350" s="5"/>
      <c r="O350" s="5"/>
      <c r="P350" s="5"/>
      <c r="Q350" s="5"/>
    </row>
    <row r="351" spans="4:17">
      <c r="D351" s="8"/>
      <c r="E351" s="8"/>
      <c r="F351" s="8"/>
      <c r="G351" s="8"/>
      <c r="N351" s="5"/>
      <c r="O351" s="5"/>
      <c r="P351" s="5"/>
      <c r="Q351" s="5"/>
    </row>
    <row r="352" spans="4:17">
      <c r="D352" s="8"/>
      <c r="E352" s="8"/>
      <c r="F352" s="8"/>
      <c r="G352" s="8"/>
      <c r="N352" s="5"/>
      <c r="O352" s="5"/>
      <c r="P352" s="5"/>
      <c r="Q352" s="5"/>
    </row>
    <row r="353" spans="4:17">
      <c r="D353" s="8"/>
      <c r="E353" s="8"/>
      <c r="F353" s="8"/>
      <c r="G353" s="8"/>
      <c r="N353" s="5"/>
      <c r="O353" s="5"/>
      <c r="P353" s="5"/>
      <c r="Q353" s="5"/>
    </row>
    <row r="354" spans="4:17">
      <c r="D354" s="8"/>
      <c r="E354" s="8"/>
      <c r="F354" s="8"/>
      <c r="G354" s="8"/>
      <c r="N354" s="5"/>
      <c r="O354" s="5"/>
      <c r="P354" s="5"/>
      <c r="Q354" s="5"/>
    </row>
    <row r="355" spans="4:17">
      <c r="D355" s="8"/>
      <c r="E355" s="8"/>
      <c r="F355" s="8"/>
      <c r="G355" s="8"/>
      <c r="N355" s="5"/>
      <c r="O355" s="5"/>
      <c r="P355" s="5"/>
      <c r="Q355" s="5"/>
    </row>
    <row r="356" spans="4:17">
      <c r="D356" s="8"/>
      <c r="E356" s="8"/>
      <c r="F356" s="8"/>
      <c r="G356" s="8"/>
      <c r="N356" s="5"/>
      <c r="O356" s="5"/>
      <c r="P356" s="5"/>
      <c r="Q356" s="5"/>
    </row>
    <row r="357" spans="4:17">
      <c r="D357" s="8"/>
      <c r="E357" s="8"/>
      <c r="F357" s="8"/>
      <c r="G357" s="8"/>
      <c r="N357" s="5"/>
      <c r="O357" s="5"/>
      <c r="P357" s="5"/>
      <c r="Q357" s="5"/>
    </row>
    <row r="358" spans="4:17">
      <c r="D358" s="8"/>
      <c r="E358" s="8"/>
      <c r="F358" s="8"/>
      <c r="G358" s="8"/>
      <c r="N358" s="5"/>
      <c r="O358" s="5"/>
      <c r="P358" s="5"/>
      <c r="Q358" s="5"/>
    </row>
    <row r="359" spans="4:17">
      <c r="D359" s="8"/>
      <c r="E359" s="8"/>
      <c r="F359" s="8"/>
      <c r="G359" s="8"/>
      <c r="N359" s="5"/>
      <c r="O359" s="5"/>
      <c r="P359" s="5"/>
      <c r="Q359" s="5"/>
    </row>
    <row r="360" spans="4:17">
      <c r="D360" s="8"/>
      <c r="E360" s="8"/>
      <c r="F360" s="8"/>
      <c r="G360" s="8"/>
      <c r="N360" s="5"/>
      <c r="O360" s="5"/>
      <c r="P360" s="5"/>
      <c r="Q360" s="5"/>
    </row>
    <row r="361" spans="4:17">
      <c r="D361" s="8"/>
      <c r="E361" s="8"/>
      <c r="F361" s="8"/>
      <c r="G361" s="8"/>
      <c r="N361" s="5"/>
      <c r="O361" s="5"/>
      <c r="P361" s="5"/>
      <c r="Q361" s="5"/>
    </row>
    <row r="362" spans="4:17">
      <c r="D362" s="8"/>
      <c r="E362" s="8"/>
      <c r="F362" s="8"/>
      <c r="G362" s="8"/>
      <c r="N362" s="5"/>
      <c r="O362" s="5"/>
      <c r="P362" s="5"/>
      <c r="Q362" s="5"/>
    </row>
    <row r="363" spans="4:17">
      <c r="D363" s="8"/>
      <c r="E363" s="8"/>
      <c r="F363" s="8"/>
      <c r="G363" s="8"/>
      <c r="N363" s="5"/>
      <c r="O363" s="5"/>
      <c r="P363" s="5"/>
      <c r="Q363" s="5"/>
    </row>
    <row r="364" spans="4:17">
      <c r="D364" s="8"/>
      <c r="E364" s="8"/>
      <c r="F364" s="8"/>
      <c r="G364" s="8"/>
      <c r="N364" s="5"/>
      <c r="O364" s="5"/>
      <c r="P364" s="5"/>
      <c r="Q364" s="5"/>
    </row>
    <row r="365" spans="4:17">
      <c r="D365" s="8"/>
      <c r="E365" s="8"/>
      <c r="F365" s="8"/>
      <c r="G365" s="8"/>
      <c r="N365" s="5"/>
      <c r="O365" s="5"/>
      <c r="P365" s="5"/>
      <c r="Q365" s="5"/>
    </row>
    <row r="366" spans="4:17">
      <c r="D366" s="8"/>
      <c r="E366" s="8"/>
      <c r="F366" s="8"/>
      <c r="G366" s="8"/>
      <c r="N366" s="5"/>
      <c r="O366" s="5"/>
      <c r="P366" s="5"/>
      <c r="Q366" s="5"/>
    </row>
    <row r="367" spans="4:17">
      <c r="D367" s="8"/>
      <c r="E367" s="8"/>
      <c r="F367" s="8"/>
      <c r="G367" s="8"/>
      <c r="N367" s="5"/>
      <c r="O367" s="5"/>
      <c r="P367" s="5"/>
      <c r="Q367" s="5"/>
    </row>
    <row r="368" spans="4:17">
      <c r="D368" s="8"/>
      <c r="E368" s="8"/>
      <c r="F368" s="8"/>
      <c r="G368" s="8"/>
      <c r="N368" s="5"/>
      <c r="O368" s="5"/>
      <c r="P368" s="5"/>
      <c r="Q368" s="5"/>
    </row>
    <row r="369" spans="4:17">
      <c r="D369" s="8"/>
      <c r="E369" s="8"/>
      <c r="F369" s="8"/>
      <c r="G369" s="8"/>
      <c r="N369" s="5"/>
      <c r="O369" s="5"/>
      <c r="P369" s="5"/>
      <c r="Q369" s="5"/>
    </row>
    <row r="370" spans="4:17">
      <c r="D370" s="8"/>
      <c r="E370" s="8"/>
      <c r="F370" s="8"/>
      <c r="G370" s="8"/>
      <c r="N370" s="5"/>
      <c r="O370" s="5"/>
      <c r="P370" s="5"/>
      <c r="Q370" s="5"/>
    </row>
    <row r="371" spans="4:17">
      <c r="D371" s="8"/>
      <c r="E371" s="8"/>
      <c r="F371" s="8"/>
      <c r="G371" s="8"/>
      <c r="N371" s="5"/>
      <c r="O371" s="5"/>
      <c r="P371" s="5"/>
      <c r="Q371" s="5"/>
    </row>
    <row r="372" spans="4:17">
      <c r="D372" s="8"/>
      <c r="E372" s="8"/>
      <c r="F372" s="8"/>
      <c r="G372" s="8"/>
      <c r="N372" s="5"/>
      <c r="O372" s="5"/>
      <c r="P372" s="5"/>
      <c r="Q372" s="5"/>
    </row>
    <row r="373" spans="4:17">
      <c r="D373" s="8"/>
      <c r="E373" s="8"/>
      <c r="F373" s="8"/>
      <c r="G373" s="8"/>
      <c r="N373" s="5"/>
      <c r="O373" s="5"/>
      <c r="P373" s="5"/>
      <c r="Q373" s="5"/>
    </row>
    <row r="374" spans="4:17">
      <c r="D374" s="8"/>
      <c r="E374" s="8"/>
      <c r="F374" s="8"/>
      <c r="G374" s="8"/>
      <c r="N374" s="5"/>
      <c r="O374" s="5"/>
      <c r="P374" s="5"/>
      <c r="Q374" s="5"/>
    </row>
    <row r="375" spans="4:17">
      <c r="D375" s="8"/>
      <c r="E375" s="8"/>
      <c r="F375" s="8"/>
      <c r="G375" s="8"/>
      <c r="N375" s="5"/>
      <c r="O375" s="5"/>
      <c r="P375" s="5"/>
      <c r="Q375" s="5"/>
    </row>
    <row r="376" spans="4:17">
      <c r="D376" s="8"/>
      <c r="E376" s="8"/>
      <c r="F376" s="8"/>
      <c r="G376" s="8"/>
      <c r="N376" s="5"/>
      <c r="O376" s="5"/>
      <c r="P376" s="5"/>
      <c r="Q376" s="5"/>
    </row>
    <row r="377" spans="4:17">
      <c r="D377" s="8"/>
      <c r="E377" s="8"/>
      <c r="F377" s="8"/>
      <c r="G377" s="8"/>
      <c r="N377" s="5"/>
      <c r="O377" s="5"/>
      <c r="P377" s="5"/>
      <c r="Q377" s="5"/>
    </row>
    <row r="378" spans="4:17">
      <c r="D378" s="8"/>
      <c r="E378" s="8"/>
      <c r="F378" s="8"/>
      <c r="G378" s="8"/>
      <c r="N378" s="5"/>
      <c r="O378" s="5"/>
      <c r="P378" s="5"/>
      <c r="Q378" s="5"/>
    </row>
    <row r="379" spans="4:17">
      <c r="D379" s="8"/>
      <c r="E379" s="8"/>
      <c r="F379" s="8"/>
      <c r="G379" s="8"/>
      <c r="N379" s="5"/>
      <c r="O379" s="5"/>
      <c r="P379" s="5"/>
      <c r="Q379" s="5"/>
    </row>
    <row r="380" spans="4:17">
      <c r="D380" s="8"/>
      <c r="E380" s="8"/>
      <c r="F380" s="8"/>
      <c r="G380" s="8"/>
      <c r="N380" s="5"/>
      <c r="O380" s="5"/>
      <c r="P380" s="5"/>
      <c r="Q380" s="5"/>
    </row>
    <row r="381" spans="4:17">
      <c r="D381" s="8"/>
      <c r="E381" s="8"/>
      <c r="F381" s="8"/>
      <c r="G381" s="8"/>
      <c r="N381" s="5"/>
      <c r="O381" s="5"/>
      <c r="P381" s="5"/>
      <c r="Q381" s="5"/>
    </row>
    <row r="382" spans="4:17">
      <c r="D382" s="8"/>
      <c r="E382" s="8"/>
      <c r="F382" s="8"/>
      <c r="G382" s="8"/>
      <c r="N382" s="5"/>
      <c r="O382" s="5"/>
      <c r="P382" s="5"/>
      <c r="Q382" s="5"/>
    </row>
    <row r="383" spans="4:17">
      <c r="D383" s="8"/>
      <c r="E383" s="8"/>
      <c r="F383" s="8"/>
      <c r="G383" s="8"/>
      <c r="N383" s="5"/>
      <c r="O383" s="5"/>
      <c r="P383" s="5"/>
      <c r="Q383" s="5"/>
    </row>
    <row r="384" spans="4:17">
      <c r="D384" s="8"/>
      <c r="E384" s="8"/>
      <c r="F384" s="8"/>
      <c r="G384" s="8"/>
      <c r="N384" s="5"/>
      <c r="O384" s="5"/>
      <c r="P384" s="5"/>
      <c r="Q384" s="5"/>
    </row>
    <row r="385" spans="4:17">
      <c r="D385" s="8"/>
      <c r="E385" s="8"/>
      <c r="F385" s="8"/>
      <c r="G385" s="8"/>
      <c r="N385" s="5"/>
      <c r="O385" s="5"/>
      <c r="P385" s="5"/>
      <c r="Q385" s="5"/>
    </row>
    <row r="386" spans="4:17">
      <c r="D386" s="8"/>
      <c r="E386" s="8"/>
      <c r="F386" s="8"/>
      <c r="G386" s="8"/>
      <c r="N386" s="5"/>
      <c r="O386" s="5"/>
      <c r="P386" s="5"/>
      <c r="Q386" s="5"/>
    </row>
    <row r="387" spans="4:17">
      <c r="D387" s="8"/>
      <c r="E387" s="8"/>
      <c r="F387" s="8"/>
      <c r="G387" s="8"/>
      <c r="N387" s="5"/>
      <c r="O387" s="5"/>
      <c r="P387" s="5"/>
      <c r="Q387" s="5"/>
    </row>
    <row r="388" spans="4:17">
      <c r="D388" s="8"/>
      <c r="E388" s="8"/>
      <c r="F388" s="8"/>
      <c r="G388" s="8"/>
      <c r="N388" s="5"/>
      <c r="O388" s="5"/>
      <c r="P388" s="5"/>
      <c r="Q388" s="5"/>
    </row>
    <row r="389" spans="4:17">
      <c r="D389" s="8"/>
      <c r="E389" s="8"/>
      <c r="F389" s="8"/>
      <c r="G389" s="8"/>
      <c r="N389" s="5"/>
      <c r="O389" s="5"/>
      <c r="P389" s="5"/>
      <c r="Q389" s="5"/>
    </row>
    <row r="390" spans="4:17">
      <c r="D390" s="8"/>
      <c r="E390" s="8"/>
      <c r="F390" s="8"/>
      <c r="G390" s="8"/>
      <c r="N390" s="5"/>
      <c r="O390" s="5"/>
      <c r="P390" s="5"/>
      <c r="Q390" s="5"/>
    </row>
    <row r="391" spans="4:17">
      <c r="D391" s="8"/>
      <c r="E391" s="8"/>
      <c r="F391" s="8"/>
      <c r="G391" s="8"/>
      <c r="N391" s="5"/>
      <c r="O391" s="5"/>
      <c r="P391" s="5"/>
      <c r="Q391" s="5"/>
    </row>
    <row r="392" spans="4:17">
      <c r="D392" s="8"/>
      <c r="E392" s="8"/>
      <c r="F392" s="8"/>
      <c r="G392" s="8"/>
      <c r="N392" s="5"/>
      <c r="O392" s="5"/>
      <c r="P392" s="5"/>
      <c r="Q392" s="5"/>
    </row>
    <row r="393" spans="4:17">
      <c r="D393" s="8"/>
      <c r="E393" s="8"/>
      <c r="F393" s="8"/>
      <c r="G393" s="8"/>
      <c r="N393" s="5"/>
      <c r="O393" s="5"/>
      <c r="P393" s="5"/>
      <c r="Q393" s="5"/>
    </row>
    <row r="394" spans="4:17">
      <c r="D394" s="8"/>
      <c r="E394" s="8"/>
      <c r="F394" s="8"/>
      <c r="G394" s="8"/>
      <c r="N394" s="5"/>
      <c r="O394" s="5"/>
      <c r="P394" s="5"/>
      <c r="Q394" s="5"/>
    </row>
    <row r="395" spans="4:17">
      <c r="D395" s="8"/>
      <c r="E395" s="8"/>
      <c r="F395" s="8"/>
      <c r="G395" s="8"/>
      <c r="N395" s="5"/>
      <c r="O395" s="5"/>
      <c r="P395" s="5"/>
      <c r="Q395" s="5"/>
    </row>
    <row r="396" spans="4:17">
      <c r="D396" s="8"/>
      <c r="E396" s="8"/>
      <c r="F396" s="8"/>
      <c r="G396" s="8"/>
      <c r="N396" s="5"/>
      <c r="O396" s="5"/>
      <c r="P396" s="5"/>
      <c r="Q396" s="5"/>
    </row>
    <row r="397" spans="4:17">
      <c r="D397" s="8"/>
      <c r="E397" s="8"/>
      <c r="F397" s="8"/>
      <c r="G397" s="8"/>
      <c r="N397" s="5"/>
      <c r="O397" s="5"/>
      <c r="P397" s="5"/>
      <c r="Q397" s="5"/>
    </row>
    <row r="398" spans="4:17">
      <c r="D398" s="8"/>
      <c r="E398" s="8"/>
      <c r="F398" s="8"/>
      <c r="G398" s="8"/>
      <c r="N398" s="5"/>
      <c r="O398" s="5"/>
      <c r="P398" s="5"/>
      <c r="Q398" s="5"/>
    </row>
    <row r="399" spans="4:17">
      <c r="D399" s="8"/>
      <c r="E399" s="8"/>
      <c r="F399" s="8"/>
      <c r="G399" s="8"/>
      <c r="N399" s="5"/>
      <c r="O399" s="5"/>
      <c r="P399" s="5"/>
      <c r="Q399" s="5"/>
    </row>
    <row r="400" spans="4:17">
      <c r="D400" s="8"/>
      <c r="E400" s="8"/>
      <c r="F400" s="8"/>
      <c r="G400" s="8"/>
      <c r="N400" s="5"/>
      <c r="O400" s="5"/>
      <c r="P400" s="5"/>
      <c r="Q400" s="5"/>
    </row>
    <row r="401" spans="4:17">
      <c r="D401" s="8"/>
      <c r="E401" s="8"/>
      <c r="F401" s="8"/>
      <c r="G401" s="8"/>
      <c r="N401" s="5"/>
      <c r="O401" s="5"/>
      <c r="P401" s="5"/>
      <c r="Q401" s="5"/>
    </row>
    <row r="402" spans="4:17">
      <c r="D402" s="8"/>
      <c r="E402" s="8"/>
      <c r="F402" s="8"/>
      <c r="G402" s="8"/>
      <c r="N402" s="5"/>
      <c r="O402" s="5"/>
      <c r="P402" s="5"/>
      <c r="Q402" s="5"/>
    </row>
    <row r="403" spans="4:17">
      <c r="D403" s="8"/>
      <c r="E403" s="8"/>
      <c r="F403" s="8"/>
      <c r="G403" s="8"/>
      <c r="N403" s="5"/>
      <c r="O403" s="5"/>
      <c r="P403" s="5"/>
      <c r="Q403" s="5"/>
    </row>
    <row r="404" spans="4:17">
      <c r="D404" s="8"/>
      <c r="E404" s="8"/>
      <c r="F404" s="8"/>
      <c r="G404" s="8"/>
      <c r="N404" s="5"/>
      <c r="O404" s="5"/>
      <c r="P404" s="5"/>
      <c r="Q404" s="5"/>
    </row>
    <row r="405" spans="4:17">
      <c r="D405" s="8"/>
      <c r="E405" s="8"/>
      <c r="F405" s="8"/>
      <c r="G405" s="8"/>
      <c r="N405" s="5"/>
      <c r="O405" s="5"/>
      <c r="P405" s="5"/>
      <c r="Q405" s="5"/>
    </row>
    <row r="406" spans="4:17">
      <c r="D406" s="8"/>
      <c r="E406" s="8"/>
      <c r="F406" s="8"/>
      <c r="G406" s="8"/>
      <c r="N406" s="5"/>
      <c r="O406" s="5"/>
      <c r="P406" s="5"/>
      <c r="Q406" s="5"/>
    </row>
    <row r="407" spans="4:17">
      <c r="D407" s="8"/>
      <c r="E407" s="8"/>
      <c r="F407" s="8"/>
      <c r="G407" s="8"/>
      <c r="N407" s="5"/>
      <c r="O407" s="5"/>
      <c r="P407" s="5"/>
      <c r="Q407" s="5"/>
    </row>
    <row r="408" spans="4:17">
      <c r="D408" s="8"/>
      <c r="E408" s="8"/>
      <c r="F408" s="8"/>
      <c r="G408" s="8"/>
      <c r="N408" s="5"/>
      <c r="O408" s="5"/>
      <c r="P408" s="5"/>
      <c r="Q408" s="5"/>
    </row>
    <row r="409" spans="4:17">
      <c r="D409" s="8"/>
      <c r="E409" s="8"/>
      <c r="F409" s="8"/>
      <c r="G409" s="8"/>
      <c r="N409" s="5"/>
      <c r="O409" s="5"/>
      <c r="P409" s="5"/>
      <c r="Q409" s="5"/>
    </row>
    <row r="410" spans="4:17">
      <c r="D410" s="8"/>
      <c r="E410" s="8"/>
      <c r="F410" s="8"/>
      <c r="G410" s="8"/>
      <c r="N410" s="5"/>
      <c r="O410" s="5"/>
      <c r="P410" s="5"/>
      <c r="Q410" s="5"/>
    </row>
    <row r="411" spans="4:17">
      <c r="D411" s="8"/>
      <c r="E411" s="8"/>
      <c r="F411" s="8"/>
      <c r="G411" s="8"/>
      <c r="N411" s="5"/>
      <c r="O411" s="5"/>
      <c r="P411" s="5"/>
      <c r="Q411" s="5"/>
    </row>
    <row r="412" spans="4:17">
      <c r="D412" s="8"/>
      <c r="E412" s="8"/>
      <c r="F412" s="8"/>
      <c r="G412" s="8"/>
      <c r="N412" s="5"/>
      <c r="O412" s="5"/>
      <c r="P412" s="5"/>
      <c r="Q412" s="5"/>
    </row>
    <row r="413" spans="4:17">
      <c r="D413" s="8"/>
      <c r="E413" s="8"/>
      <c r="F413" s="8"/>
      <c r="G413" s="8"/>
      <c r="N413" s="5"/>
      <c r="O413" s="5"/>
      <c r="P413" s="5"/>
      <c r="Q413" s="5"/>
    </row>
    <row r="414" spans="4:17">
      <c r="D414" s="8"/>
      <c r="E414" s="8"/>
      <c r="F414" s="8"/>
      <c r="G414" s="8"/>
      <c r="N414" s="5"/>
      <c r="O414" s="5"/>
      <c r="P414" s="5"/>
      <c r="Q414" s="5"/>
    </row>
    <row r="415" spans="4:17">
      <c r="D415" s="8"/>
      <c r="E415" s="8"/>
      <c r="F415" s="8"/>
      <c r="G415" s="8"/>
      <c r="N415" s="5"/>
      <c r="O415" s="5"/>
      <c r="P415" s="5"/>
      <c r="Q415" s="5"/>
    </row>
    <row r="416" spans="4:17">
      <c r="D416" s="8"/>
      <c r="E416" s="8"/>
      <c r="F416" s="8"/>
      <c r="G416" s="8"/>
      <c r="N416" s="5"/>
      <c r="O416" s="5"/>
      <c r="P416" s="5"/>
      <c r="Q416" s="5"/>
    </row>
    <row r="417" spans="4:17">
      <c r="D417" s="8"/>
      <c r="E417" s="8"/>
      <c r="F417" s="8"/>
      <c r="G417" s="8"/>
      <c r="N417" s="5"/>
      <c r="O417" s="5"/>
      <c r="P417" s="5"/>
      <c r="Q417" s="5"/>
    </row>
    <row r="418" spans="4:17">
      <c r="D418" s="8"/>
      <c r="E418" s="8"/>
      <c r="F418" s="8"/>
      <c r="G418" s="8"/>
      <c r="N418" s="5"/>
      <c r="O418" s="5"/>
      <c r="P418" s="5"/>
      <c r="Q418" s="5"/>
    </row>
    <row r="419" spans="4:17">
      <c r="D419" s="8"/>
      <c r="E419" s="8"/>
      <c r="F419" s="8"/>
      <c r="G419" s="8"/>
      <c r="N419" s="5"/>
      <c r="O419" s="5"/>
      <c r="P419" s="5"/>
      <c r="Q419" s="5"/>
    </row>
    <row r="420" spans="4:17">
      <c r="D420" s="8"/>
      <c r="E420" s="8"/>
      <c r="F420" s="8"/>
      <c r="G420" s="8"/>
      <c r="N420" s="5"/>
      <c r="O420" s="5"/>
      <c r="P420" s="5"/>
      <c r="Q420" s="5"/>
    </row>
    <row r="421" spans="4:17">
      <c r="D421" s="8"/>
      <c r="E421" s="8"/>
      <c r="F421" s="8"/>
      <c r="G421" s="8"/>
      <c r="N421" s="5"/>
      <c r="O421" s="5"/>
      <c r="P421" s="5"/>
      <c r="Q421" s="5"/>
    </row>
    <row r="422" spans="4:17">
      <c r="D422" s="8"/>
      <c r="E422" s="8"/>
      <c r="F422" s="8"/>
      <c r="G422" s="8"/>
      <c r="N422" s="5"/>
      <c r="O422" s="5"/>
      <c r="P422" s="5"/>
      <c r="Q422" s="5"/>
    </row>
    <row r="423" spans="4:17">
      <c r="D423" s="8"/>
      <c r="E423" s="8"/>
      <c r="F423" s="8"/>
      <c r="G423" s="8"/>
      <c r="N423" s="5"/>
      <c r="O423" s="5"/>
      <c r="P423" s="5"/>
      <c r="Q423" s="5"/>
    </row>
    <row r="424" spans="4:17">
      <c r="D424" s="8"/>
      <c r="E424" s="8"/>
      <c r="F424" s="8"/>
      <c r="G424" s="8"/>
      <c r="N424" s="5"/>
      <c r="O424" s="5"/>
      <c r="P424" s="5"/>
      <c r="Q424" s="5"/>
    </row>
    <row r="425" spans="4:17">
      <c r="D425" s="8"/>
      <c r="E425" s="8"/>
      <c r="F425" s="8"/>
      <c r="G425" s="8"/>
      <c r="N425" s="5"/>
      <c r="O425" s="5"/>
      <c r="P425" s="5"/>
      <c r="Q425" s="5"/>
    </row>
    <row r="426" spans="4:17">
      <c r="D426" s="8"/>
      <c r="E426" s="8"/>
      <c r="F426" s="8"/>
      <c r="G426" s="8"/>
      <c r="N426" s="5"/>
      <c r="O426" s="5"/>
      <c r="P426" s="5"/>
      <c r="Q426" s="5"/>
    </row>
    <row r="427" spans="4:17">
      <c r="D427" s="8"/>
      <c r="E427" s="8"/>
      <c r="F427" s="8"/>
      <c r="G427" s="8"/>
      <c r="N427" s="5"/>
      <c r="O427" s="5"/>
      <c r="P427" s="5"/>
      <c r="Q427" s="5"/>
    </row>
    <row r="428" spans="4:17">
      <c r="D428" s="8"/>
      <c r="E428" s="8"/>
      <c r="F428" s="8"/>
      <c r="G428" s="8"/>
      <c r="N428" s="5"/>
      <c r="O428" s="5"/>
      <c r="P428" s="5"/>
      <c r="Q428" s="5"/>
    </row>
    <row r="429" spans="4:17">
      <c r="D429" s="8"/>
      <c r="E429" s="8"/>
      <c r="F429" s="8"/>
      <c r="G429" s="8"/>
      <c r="N429" s="5"/>
      <c r="O429" s="5"/>
      <c r="P429" s="5"/>
      <c r="Q429" s="5"/>
    </row>
    <row r="430" spans="4:17">
      <c r="D430" s="8"/>
      <c r="E430" s="8"/>
      <c r="F430" s="8"/>
      <c r="G430" s="8"/>
      <c r="N430" s="5"/>
      <c r="O430" s="5"/>
      <c r="P430" s="5"/>
      <c r="Q430" s="5"/>
    </row>
    <row r="431" spans="4:17">
      <c r="D431" s="8"/>
      <c r="E431" s="8"/>
      <c r="F431" s="8"/>
      <c r="G431" s="8"/>
      <c r="N431" s="5"/>
      <c r="O431" s="5"/>
      <c r="P431" s="5"/>
      <c r="Q431" s="5"/>
    </row>
    <row r="432" spans="4:17">
      <c r="D432" s="8"/>
      <c r="E432" s="8"/>
      <c r="F432" s="8"/>
      <c r="G432" s="8"/>
      <c r="N432" s="5"/>
      <c r="O432" s="5"/>
      <c r="P432" s="5"/>
      <c r="Q432" s="5"/>
    </row>
    <row r="433" spans="4:17">
      <c r="D433" s="8"/>
      <c r="E433" s="8"/>
      <c r="F433" s="8"/>
      <c r="G433" s="8"/>
      <c r="N433" s="5"/>
      <c r="O433" s="5"/>
      <c r="P433" s="5"/>
      <c r="Q433" s="5"/>
    </row>
    <row r="434" spans="4:17">
      <c r="D434" s="8"/>
      <c r="E434" s="8"/>
      <c r="F434" s="8"/>
      <c r="G434" s="8"/>
      <c r="N434" s="5"/>
      <c r="O434" s="5"/>
      <c r="P434" s="5"/>
      <c r="Q434" s="5"/>
    </row>
    <row r="435" spans="4:17">
      <c r="D435" s="8"/>
      <c r="E435" s="8"/>
      <c r="F435" s="8"/>
      <c r="G435" s="8"/>
      <c r="N435" s="5"/>
      <c r="O435" s="5"/>
      <c r="P435" s="5"/>
      <c r="Q435" s="5"/>
    </row>
    <row r="436" spans="4:17">
      <c r="D436" s="8"/>
      <c r="E436" s="8"/>
      <c r="F436" s="8"/>
      <c r="G436" s="8"/>
      <c r="N436" s="5"/>
      <c r="O436" s="5"/>
      <c r="P436" s="5"/>
      <c r="Q436" s="5"/>
    </row>
    <row r="437" spans="4:17">
      <c r="D437" s="8"/>
      <c r="E437" s="8"/>
      <c r="F437" s="8"/>
      <c r="G437" s="8"/>
      <c r="N437" s="5"/>
      <c r="O437" s="5"/>
      <c r="P437" s="5"/>
      <c r="Q437" s="5"/>
    </row>
    <row r="438" spans="4:17">
      <c r="D438" s="8"/>
      <c r="E438" s="8"/>
      <c r="F438" s="8"/>
      <c r="G438" s="8"/>
      <c r="N438" s="5"/>
      <c r="O438" s="5"/>
      <c r="P438" s="5"/>
      <c r="Q438" s="5"/>
    </row>
    <row r="439" spans="4:17">
      <c r="D439" s="8"/>
      <c r="E439" s="8"/>
      <c r="F439" s="8"/>
      <c r="G439" s="8"/>
      <c r="N439" s="5"/>
      <c r="O439" s="5"/>
      <c r="P439" s="5"/>
      <c r="Q439" s="5"/>
    </row>
    <row r="440" spans="4:17">
      <c r="D440" s="8"/>
      <c r="E440" s="8"/>
      <c r="F440" s="8"/>
      <c r="G440" s="8"/>
      <c r="N440" s="5"/>
      <c r="O440" s="5"/>
      <c r="P440" s="5"/>
      <c r="Q440" s="5"/>
    </row>
    <row r="441" spans="4:17">
      <c r="D441" s="8"/>
      <c r="E441" s="8"/>
      <c r="F441" s="8"/>
      <c r="G441" s="8"/>
      <c r="N441" s="5"/>
      <c r="O441" s="5"/>
      <c r="P441" s="5"/>
      <c r="Q441" s="5"/>
    </row>
    <row r="442" spans="4:17">
      <c r="D442" s="8"/>
      <c r="E442" s="8"/>
      <c r="F442" s="8"/>
      <c r="G442" s="8"/>
      <c r="N442" s="5"/>
      <c r="O442" s="5"/>
      <c r="P442" s="5"/>
      <c r="Q442" s="5"/>
    </row>
    <row r="443" spans="4:17">
      <c r="D443" s="8"/>
      <c r="E443" s="8"/>
      <c r="F443" s="8"/>
      <c r="G443" s="8"/>
      <c r="N443" s="5"/>
      <c r="O443" s="5"/>
      <c r="P443" s="5"/>
      <c r="Q443" s="5"/>
    </row>
    <row r="444" spans="4:17">
      <c r="D444" s="8"/>
      <c r="E444" s="8"/>
      <c r="F444" s="8"/>
      <c r="G444" s="8"/>
      <c r="N444" s="5"/>
      <c r="O444" s="5"/>
      <c r="P444" s="5"/>
      <c r="Q444" s="5"/>
    </row>
    <row r="445" spans="4:17">
      <c r="D445" s="8"/>
      <c r="E445" s="8"/>
      <c r="F445" s="8"/>
      <c r="G445" s="8"/>
      <c r="N445" s="5"/>
      <c r="O445" s="5"/>
      <c r="P445" s="5"/>
      <c r="Q445" s="5"/>
    </row>
    <row r="446" spans="4:17">
      <c r="D446" s="8"/>
      <c r="E446" s="8"/>
      <c r="F446" s="8"/>
      <c r="G446" s="8"/>
      <c r="N446" s="5"/>
      <c r="O446" s="5"/>
      <c r="P446" s="5"/>
      <c r="Q446" s="5"/>
    </row>
    <row r="447" spans="4:17">
      <c r="D447" s="8"/>
      <c r="E447" s="8"/>
      <c r="F447" s="8"/>
      <c r="G447" s="8"/>
      <c r="N447" s="5"/>
      <c r="O447" s="5"/>
      <c r="P447" s="5"/>
      <c r="Q447" s="5"/>
    </row>
    <row r="448" spans="4:17">
      <c r="D448" s="8"/>
      <c r="E448" s="8"/>
      <c r="F448" s="8"/>
      <c r="G448" s="8"/>
      <c r="N448" s="5"/>
      <c r="O448" s="5"/>
      <c r="P448" s="5"/>
      <c r="Q448" s="5"/>
    </row>
    <row r="449" spans="4:17">
      <c r="D449" s="8"/>
      <c r="E449" s="8"/>
      <c r="F449" s="8"/>
      <c r="G449" s="8"/>
      <c r="N449" s="5"/>
      <c r="O449" s="5"/>
      <c r="P449" s="5"/>
      <c r="Q449" s="5"/>
    </row>
    <row r="450" spans="4:17">
      <c r="D450" s="8"/>
      <c r="E450" s="8"/>
      <c r="F450" s="8"/>
      <c r="G450" s="8"/>
      <c r="N450" s="5"/>
      <c r="O450" s="5"/>
      <c r="P450" s="5"/>
      <c r="Q450" s="5"/>
    </row>
    <row r="451" spans="4:17">
      <c r="D451" s="8"/>
      <c r="E451" s="8"/>
      <c r="F451" s="8"/>
      <c r="G451" s="8"/>
      <c r="N451" s="5"/>
      <c r="O451" s="5"/>
      <c r="P451" s="5"/>
      <c r="Q451" s="5"/>
    </row>
  </sheetData>
  <mergeCells count="8">
    <mergeCell ref="G1:H1"/>
    <mergeCell ref="A5:H5"/>
    <mergeCell ref="E7:H7"/>
    <mergeCell ref="G6:H6"/>
    <mergeCell ref="A7:A8"/>
    <mergeCell ref="B7:B8"/>
    <mergeCell ref="C7:C8"/>
    <mergeCell ref="D7:D8"/>
  </mergeCells>
  <phoneticPr fontId="0" type="noConversion"/>
  <printOptions horizontalCentered="1"/>
  <pageMargins left="0.15748031496062992" right="0.23622047244094491" top="0.35433070866141736" bottom="0.31496062992125984" header="0.19685039370078741" footer="0.15748031496062992"/>
  <pageSetup paperSize="9" firstPageNumber="4"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dimension ref="A1:AC103"/>
  <sheetViews>
    <sheetView view="pageBreakPreview" topLeftCell="B1" zoomScale="60" zoomScaleNormal="100" workbookViewId="0">
      <selection activeCell="B1" sqref="B1:F97"/>
    </sheetView>
  </sheetViews>
  <sheetFormatPr defaultColWidth="9.140625" defaultRowHeight="17.25"/>
  <cols>
    <col min="1" max="1" width="0.140625" style="250" hidden="1" customWidth="1"/>
    <col min="2" max="2" width="45.5703125" style="250" customWidth="1"/>
    <col min="3" max="3" width="12.42578125" style="250" hidden="1" customWidth="1"/>
    <col min="4" max="5" width="16.28515625" style="250" customWidth="1"/>
    <col min="6" max="6" width="16.42578125" style="250" customWidth="1"/>
    <col min="7" max="7" width="15" style="252" customWidth="1"/>
    <col min="8" max="8" width="14" style="250" bestFit="1" customWidth="1"/>
    <col min="9" max="9" width="12.28515625" style="250" bestFit="1" customWidth="1"/>
    <col min="10" max="16384" width="9.140625" style="250"/>
  </cols>
  <sheetData>
    <row r="1" spans="2:29" ht="18" customHeight="1">
      <c r="F1" s="524" t="s">
        <v>923</v>
      </c>
      <c r="G1" s="268"/>
    </row>
    <row r="2" spans="2:29" ht="18" customHeight="1">
      <c r="F2" s="71" t="s">
        <v>630</v>
      </c>
      <c r="G2" s="268"/>
    </row>
    <row r="3" spans="2:29" ht="18" customHeight="1">
      <c r="E3" s="71"/>
      <c r="F3" s="319" t="s">
        <v>828</v>
      </c>
    </row>
    <row r="4" spans="2:29" ht="18" customHeight="1">
      <c r="F4" s="71" t="s">
        <v>631</v>
      </c>
      <c r="G4" s="268"/>
    </row>
    <row r="5" spans="2:29" ht="18" customHeight="1">
      <c r="B5" s="625" t="s">
        <v>924</v>
      </c>
      <c r="C5" s="625"/>
      <c r="D5" s="625"/>
      <c r="E5" s="625"/>
      <c r="F5" s="625"/>
      <c r="G5" s="267"/>
    </row>
    <row r="6" spans="2:29" s="252" customFormat="1" ht="78.75" customHeight="1">
      <c r="B6" s="625"/>
      <c r="C6" s="625"/>
      <c r="D6" s="625"/>
      <c r="E6" s="625"/>
      <c r="F6" s="625"/>
      <c r="G6" s="267"/>
      <c r="H6" s="251"/>
      <c r="I6" s="251"/>
      <c r="J6" s="251"/>
    </row>
    <row r="7" spans="2:29" s="252" customFormat="1" ht="14.25" customHeight="1">
      <c r="B7" s="253"/>
      <c r="C7" s="253"/>
      <c r="D7" s="253"/>
      <c r="E7" s="253"/>
      <c r="F7" s="253"/>
    </row>
    <row r="8" spans="2:29" s="252" customFormat="1" ht="22.5" customHeight="1" thickBot="1">
      <c r="B8" s="90"/>
      <c r="C8" s="90"/>
      <c r="D8" s="90"/>
      <c r="E8" s="626" t="s">
        <v>1</v>
      </c>
      <c r="F8" s="626"/>
    </row>
    <row r="9" spans="2:29" s="252" customFormat="1" ht="39" customHeight="1">
      <c r="B9" s="621" t="s">
        <v>605</v>
      </c>
      <c r="C9" s="623" t="s">
        <v>534</v>
      </c>
      <c r="D9" s="623"/>
      <c r="E9" s="623"/>
      <c r="F9" s="624"/>
      <c r="G9" s="254"/>
      <c r="H9" s="254"/>
      <c r="I9" s="254"/>
      <c r="J9" s="254"/>
    </row>
    <row r="10" spans="2:29" s="256" customFormat="1" ht="43.5" customHeight="1">
      <c r="B10" s="622"/>
      <c r="C10" s="318" t="s">
        <v>133</v>
      </c>
      <c r="D10" s="318" t="s">
        <v>535</v>
      </c>
      <c r="E10" s="318" t="s">
        <v>536</v>
      </c>
      <c r="F10" s="91" t="s">
        <v>537</v>
      </c>
      <c r="G10" s="255"/>
      <c r="H10" s="255"/>
      <c r="I10" s="255"/>
      <c r="J10" s="255"/>
    </row>
    <row r="11" spans="2:29" s="260" customFormat="1" ht="21" customHeight="1">
      <c r="B11" s="445" t="s">
        <v>103</v>
      </c>
      <c r="C11" s="257">
        <f>SUM(C13+C80)</f>
        <v>1879317.7999999998</v>
      </c>
      <c r="D11" s="257">
        <f>SUM(D13+D80)</f>
        <v>3671637.6999999997</v>
      </c>
      <c r="E11" s="257">
        <f>SUM(E13+E80)</f>
        <v>5485059.9000000004</v>
      </c>
      <c r="F11" s="376">
        <f>SUM(F13+F80)</f>
        <v>7287983.899588421</v>
      </c>
      <c r="G11" s="258">
        <f>F11/4</f>
        <v>1821995.9748971052</v>
      </c>
      <c r="H11" s="259">
        <f>G11*2</f>
        <v>3643991.9497942105</v>
      </c>
      <c r="I11" s="259">
        <f>G11+H11</f>
        <v>5465987.9246913157</v>
      </c>
      <c r="J11" s="259"/>
    </row>
    <row r="12" spans="2:29">
      <c r="B12" s="445" t="s">
        <v>12</v>
      </c>
      <c r="C12" s="438"/>
      <c r="D12" s="438"/>
      <c r="E12" s="438"/>
      <c r="F12" s="439"/>
      <c r="G12" s="258">
        <f t="shared" ref="G12:G75" si="0">F12/4</f>
        <v>0</v>
      </c>
      <c r="H12" s="259">
        <f t="shared" ref="H12:H75" si="1">G12*2</f>
        <v>0</v>
      </c>
      <c r="I12" s="259">
        <f>G12+H12</f>
        <v>0</v>
      </c>
      <c r="J12" s="258"/>
    </row>
    <row r="13" spans="2:29" s="262" customFormat="1" ht="21.75" customHeight="1">
      <c r="B13" s="445" t="s">
        <v>632</v>
      </c>
      <c r="C13" s="438">
        <f>SUM(C15+C20+C36+C54+C72+C77)</f>
        <v>1816837.4</v>
      </c>
      <c r="D13" s="438">
        <f>SUM(D15+D20+D36+D54+D72+D77)</f>
        <v>3580413.4</v>
      </c>
      <c r="E13" s="438">
        <f>SUM(E15+E20+E36+E54+E72+E77)</f>
        <v>5369630.5</v>
      </c>
      <c r="F13" s="439">
        <f>SUM(F15+F20+F36+F54+F72+F77+F76)</f>
        <v>7139239.0995884212</v>
      </c>
      <c r="G13" s="258">
        <f t="shared" si="0"/>
        <v>1784809.7748971053</v>
      </c>
      <c r="H13" s="259">
        <f t="shared" si="1"/>
        <v>3569619.5497942106</v>
      </c>
      <c r="I13" s="259">
        <f>G13+H13</f>
        <v>5354429.3246913161</v>
      </c>
      <c r="J13" s="261"/>
    </row>
    <row r="14" spans="2:29" ht="15" customHeight="1">
      <c r="B14" s="445" t="s">
        <v>12</v>
      </c>
      <c r="C14" s="438"/>
      <c r="D14" s="438"/>
      <c r="E14" s="438"/>
      <c r="F14" s="439"/>
      <c r="G14" s="258">
        <f>F14/4</f>
        <v>0</v>
      </c>
      <c r="H14" s="259">
        <f>G14*2</f>
        <v>0</v>
      </c>
      <c r="I14" s="259">
        <f>G14+H14</f>
        <v>0</v>
      </c>
      <c r="J14" s="258"/>
    </row>
    <row r="15" spans="2:29" ht="23.25" customHeight="1">
      <c r="B15" s="445" t="s">
        <v>107</v>
      </c>
      <c r="C15" s="438">
        <f>SUM(C17)</f>
        <v>1606018.1</v>
      </c>
      <c r="D15" s="438">
        <f>SUM(D17)</f>
        <v>3190336</v>
      </c>
      <c r="E15" s="438">
        <f>SUM(E17)</f>
        <v>4774654.0999999996</v>
      </c>
      <c r="F15" s="439">
        <f>SUM(F17)</f>
        <v>6358971.9000000013</v>
      </c>
      <c r="G15" s="258">
        <f t="shared" si="0"/>
        <v>1589742.9750000003</v>
      </c>
      <c r="H15" s="259">
        <f t="shared" si="1"/>
        <v>3179485.9500000007</v>
      </c>
      <c r="I15" s="259">
        <f>G15+H15</f>
        <v>4769228.9250000007</v>
      </c>
      <c r="J15" s="258"/>
    </row>
    <row r="16" spans="2:29">
      <c r="B16" s="445" t="s">
        <v>12</v>
      </c>
      <c r="C16" s="438"/>
      <c r="D16" s="438"/>
      <c r="E16" s="438"/>
      <c r="F16" s="439"/>
      <c r="G16" s="258">
        <f t="shared" si="0"/>
        <v>0</v>
      </c>
      <c r="H16" s="259">
        <f t="shared" si="1"/>
        <v>0</v>
      </c>
      <c r="I16" s="259">
        <f t="shared" ref="I16:I80" si="2">G16+H16</f>
        <v>0</v>
      </c>
      <c r="J16" s="254"/>
      <c r="K16" s="252"/>
      <c r="L16" s="252"/>
      <c r="M16" s="252"/>
      <c r="N16" s="252"/>
      <c r="O16" s="252"/>
      <c r="P16" s="252"/>
      <c r="Q16" s="252"/>
      <c r="R16" s="252"/>
      <c r="S16" s="252"/>
      <c r="T16" s="252"/>
      <c r="U16" s="252"/>
      <c r="V16" s="252"/>
      <c r="W16" s="252"/>
      <c r="X16" s="252"/>
      <c r="Y16" s="252"/>
      <c r="Z16" s="252"/>
      <c r="AA16" s="252"/>
      <c r="AB16" s="252"/>
      <c r="AC16" s="252"/>
    </row>
    <row r="17" spans="2:29" ht="40.5" customHeight="1">
      <c r="B17" s="445" t="s">
        <v>225</v>
      </c>
      <c r="C17" s="438">
        <f>'N 6,1'!E25</f>
        <v>1606018.1</v>
      </c>
      <c r="D17" s="438">
        <f>'N 6,1'!F25</f>
        <v>3190336</v>
      </c>
      <c r="E17" s="438">
        <f>'N 6,1'!G25</f>
        <v>4774654.0999999996</v>
      </c>
      <c r="F17" s="439">
        <f>'N 6,1'!H25</f>
        <v>6358971.9000000013</v>
      </c>
      <c r="G17" s="258">
        <f t="shared" si="0"/>
        <v>1589742.9750000003</v>
      </c>
      <c r="H17" s="259">
        <f t="shared" si="1"/>
        <v>3179485.9500000007</v>
      </c>
      <c r="I17" s="259">
        <f t="shared" si="2"/>
        <v>4769228.9250000007</v>
      </c>
      <c r="J17" s="263"/>
      <c r="K17" s="264"/>
      <c r="L17" s="264"/>
      <c r="M17" s="264"/>
      <c r="N17" s="264"/>
      <c r="O17" s="264"/>
      <c r="P17" s="264"/>
      <c r="Q17" s="264"/>
      <c r="R17" s="264"/>
      <c r="S17" s="264"/>
      <c r="T17" s="264"/>
      <c r="U17" s="264"/>
      <c r="V17" s="264"/>
      <c r="W17" s="264"/>
      <c r="X17" s="264"/>
      <c r="Y17" s="264"/>
      <c r="Z17" s="264"/>
      <c r="AA17" s="264"/>
      <c r="AB17" s="264"/>
      <c r="AC17" s="252"/>
    </row>
    <row r="18" spans="2:29" s="85" customFormat="1" ht="26.25" hidden="1" customHeight="1">
      <c r="B18" s="446" t="s">
        <v>606</v>
      </c>
      <c r="C18" s="438">
        <f>1637336.95+0.05</f>
        <v>1637337</v>
      </c>
      <c r="D18" s="438">
        <v>3274673.9</v>
      </c>
      <c r="E18" s="438">
        <f>4912010.85+0.05</f>
        <v>4912010.8999999994</v>
      </c>
      <c r="F18" s="439">
        <f>'[4]N 6,1'!I25</f>
        <v>6549347.7000000002</v>
      </c>
      <c r="G18" s="258">
        <f t="shared" si="0"/>
        <v>1637336.925</v>
      </c>
      <c r="H18" s="259">
        <f t="shared" si="1"/>
        <v>3274673.85</v>
      </c>
      <c r="I18" s="259">
        <f t="shared" si="2"/>
        <v>4912010.7750000004</v>
      </c>
      <c r="J18" s="263"/>
      <c r="K18" s="264"/>
      <c r="L18" s="264"/>
      <c r="M18" s="264"/>
      <c r="N18" s="264"/>
      <c r="O18" s="264"/>
      <c r="P18" s="264"/>
      <c r="Q18" s="264"/>
      <c r="R18" s="264"/>
      <c r="S18" s="264"/>
      <c r="T18" s="264"/>
      <c r="U18" s="264"/>
      <c r="V18" s="264"/>
      <c r="W18" s="264"/>
      <c r="X18" s="264"/>
      <c r="Y18" s="264"/>
      <c r="Z18" s="264"/>
      <c r="AA18" s="264"/>
      <c r="AB18" s="264"/>
      <c r="AC18" s="266"/>
    </row>
    <row r="19" spans="2:29" s="85" customFormat="1" ht="18" hidden="1" customHeight="1">
      <c r="B19" s="446" t="s">
        <v>607</v>
      </c>
      <c r="C19" s="438">
        <v>38800</v>
      </c>
      <c r="D19" s="438">
        <v>77600</v>
      </c>
      <c r="E19" s="438">
        <v>116400</v>
      </c>
      <c r="F19" s="440">
        <f>'[4]N 6,1'!I27</f>
        <v>155200</v>
      </c>
      <c r="G19" s="258">
        <f t="shared" si="0"/>
        <v>38800</v>
      </c>
      <c r="H19" s="259">
        <f t="shared" si="1"/>
        <v>77600</v>
      </c>
      <c r="I19" s="259">
        <f t="shared" si="2"/>
        <v>116400</v>
      </c>
      <c r="J19" s="263"/>
      <c r="K19" s="264"/>
      <c r="L19" s="264"/>
      <c r="M19" s="264"/>
      <c r="N19" s="264"/>
      <c r="O19" s="264"/>
      <c r="P19" s="264"/>
      <c r="Q19" s="264"/>
      <c r="R19" s="264"/>
      <c r="S19" s="264"/>
      <c r="T19" s="264"/>
      <c r="U19" s="264"/>
      <c r="V19" s="264"/>
      <c r="W19" s="264"/>
      <c r="X19" s="264"/>
      <c r="Y19" s="264"/>
      <c r="Z19" s="264"/>
      <c r="AA19" s="264"/>
      <c r="AB19" s="264"/>
      <c r="AC19" s="266"/>
    </row>
    <row r="20" spans="2:29" ht="38.25" customHeight="1">
      <c r="B20" s="445" t="s">
        <v>864</v>
      </c>
      <c r="C20" s="438">
        <f>SUM(C22:C27)</f>
        <v>189672.4</v>
      </c>
      <c r="D20" s="438">
        <f>SUM(D22:D27)</f>
        <v>349172.29999999993</v>
      </c>
      <c r="E20" s="438">
        <f>SUM(E22:E27)</f>
        <v>533701.39999999991</v>
      </c>
      <c r="F20" s="439">
        <f>SUM(F22:F27)</f>
        <v>682636.39958841994</v>
      </c>
      <c r="G20" s="258">
        <f t="shared" si="0"/>
        <v>170659.09989710498</v>
      </c>
      <c r="H20" s="259">
        <f t="shared" si="1"/>
        <v>341318.19979420997</v>
      </c>
      <c r="I20" s="259">
        <f t="shared" si="2"/>
        <v>511977.29969131493</v>
      </c>
      <c r="J20" s="263"/>
      <c r="K20" s="264"/>
      <c r="L20" s="264"/>
      <c r="M20" s="264"/>
      <c r="N20" s="264"/>
      <c r="O20" s="264"/>
      <c r="P20" s="264"/>
      <c r="Q20" s="264"/>
      <c r="R20" s="264"/>
      <c r="S20" s="264"/>
      <c r="T20" s="264"/>
      <c r="U20" s="264"/>
      <c r="V20" s="264"/>
      <c r="W20" s="264"/>
      <c r="X20" s="264"/>
      <c r="Y20" s="264"/>
      <c r="Z20" s="264"/>
      <c r="AA20" s="264"/>
      <c r="AB20" s="264"/>
      <c r="AC20" s="252"/>
    </row>
    <row r="21" spans="2:29" ht="26.25" customHeight="1">
      <c r="B21" s="445" t="s">
        <v>12</v>
      </c>
      <c r="C21" s="438"/>
      <c r="D21" s="438"/>
      <c r="E21" s="438"/>
      <c r="F21" s="440"/>
      <c r="G21" s="258">
        <f t="shared" si="0"/>
        <v>0</v>
      </c>
      <c r="H21" s="259">
        <f t="shared" si="1"/>
        <v>0</v>
      </c>
      <c r="I21" s="259">
        <f t="shared" si="2"/>
        <v>0</v>
      </c>
      <c r="J21" s="263"/>
      <c r="K21" s="264"/>
      <c r="L21" s="264"/>
      <c r="M21" s="264"/>
      <c r="N21" s="264"/>
      <c r="O21" s="264"/>
      <c r="P21" s="264"/>
      <c r="Q21" s="264"/>
      <c r="R21" s="264"/>
      <c r="S21" s="264"/>
      <c r="T21" s="264"/>
      <c r="U21" s="264"/>
      <c r="V21" s="264"/>
      <c r="W21" s="264"/>
      <c r="X21" s="264"/>
      <c r="Y21" s="264"/>
      <c r="Z21" s="264"/>
      <c r="AA21" s="264"/>
      <c r="AB21" s="264"/>
      <c r="AC21" s="252"/>
    </row>
    <row r="22" spans="2:29" ht="20.25" customHeight="1">
      <c r="B22" s="445" t="s">
        <v>143</v>
      </c>
      <c r="C22" s="436">
        <f>'N 6,1'!E29</f>
        <v>48944.4</v>
      </c>
      <c r="D22" s="436">
        <f>'N 6,1'!F29</f>
        <v>82757</v>
      </c>
      <c r="E22" s="436">
        <f>'N 6,1'!G29</f>
        <v>130014.8</v>
      </c>
      <c r="F22" s="440">
        <f>'N 6,1'!H29</f>
        <v>174414.99998842002</v>
      </c>
      <c r="G22" s="258">
        <f t="shared" si="0"/>
        <v>43603.749997105006</v>
      </c>
      <c r="H22" s="259">
        <f t="shared" si="1"/>
        <v>87207.499994210011</v>
      </c>
      <c r="I22" s="259">
        <f t="shared" si="2"/>
        <v>130811.24999131501</v>
      </c>
      <c r="J22" s="263"/>
      <c r="K22" s="264"/>
      <c r="L22" s="264"/>
      <c r="M22" s="264"/>
      <c r="N22" s="264"/>
      <c r="O22" s="264"/>
      <c r="P22" s="264"/>
      <c r="Q22" s="264"/>
      <c r="R22" s="264"/>
      <c r="S22" s="264"/>
      <c r="T22" s="264"/>
      <c r="U22" s="264"/>
      <c r="V22" s="264"/>
      <c r="W22" s="264"/>
      <c r="X22" s="264"/>
      <c r="Y22" s="264"/>
      <c r="Z22" s="264"/>
      <c r="AA22" s="264"/>
      <c r="AB22" s="264"/>
      <c r="AC22" s="252"/>
    </row>
    <row r="23" spans="2:29" ht="38.25" customHeight="1">
      <c r="B23" s="445" t="s">
        <v>550</v>
      </c>
      <c r="C23" s="438">
        <f>'N 6,1'!E38</f>
        <v>11560</v>
      </c>
      <c r="D23" s="438">
        <f>'N 6,1'!F38</f>
        <v>20174.5</v>
      </c>
      <c r="E23" s="438">
        <f>'N 6,1'!G38</f>
        <v>29831.7</v>
      </c>
      <c r="F23" s="439">
        <f>'N 6,1'!H38</f>
        <v>39488.9</v>
      </c>
      <c r="G23" s="258">
        <f t="shared" si="0"/>
        <v>9872.2250000000004</v>
      </c>
      <c r="H23" s="259">
        <f t="shared" si="1"/>
        <v>19744.45</v>
      </c>
      <c r="I23" s="259">
        <f t="shared" si="2"/>
        <v>29616.675000000003</v>
      </c>
      <c r="J23" s="254"/>
      <c r="K23" s="252"/>
      <c r="L23" s="252"/>
      <c r="M23" s="252"/>
      <c r="N23" s="252"/>
      <c r="O23" s="252"/>
      <c r="P23" s="252"/>
      <c r="Q23" s="252"/>
      <c r="R23" s="252"/>
      <c r="S23" s="252"/>
      <c r="T23" s="252"/>
      <c r="U23" s="252"/>
      <c r="V23" s="252"/>
      <c r="W23" s="252"/>
      <c r="X23" s="252"/>
      <c r="Y23" s="252"/>
      <c r="Z23" s="252"/>
      <c r="AA23" s="252"/>
      <c r="AB23" s="252"/>
      <c r="AC23" s="252"/>
    </row>
    <row r="24" spans="2:29" ht="35.25" customHeight="1">
      <c r="B24" s="445" t="s">
        <v>608</v>
      </c>
      <c r="C24" s="438">
        <f>'N 6,1'!E42</f>
        <v>12707.9</v>
      </c>
      <c r="D24" s="438">
        <f>'N 6,1'!F42</f>
        <v>18349</v>
      </c>
      <c r="E24" s="438">
        <f>'N 6,1'!G42</f>
        <v>23990.2</v>
      </c>
      <c r="F24" s="439">
        <f>'N 6,1'!H42</f>
        <v>29631.3</v>
      </c>
      <c r="G24" s="258">
        <f t="shared" si="0"/>
        <v>7407.8249999999998</v>
      </c>
      <c r="H24" s="259">
        <f t="shared" si="1"/>
        <v>14815.65</v>
      </c>
      <c r="I24" s="259">
        <f t="shared" si="2"/>
        <v>22223.474999999999</v>
      </c>
      <c r="J24" s="258"/>
    </row>
    <row r="25" spans="2:29" ht="37.5" customHeight="1">
      <c r="B25" s="445" t="s">
        <v>609</v>
      </c>
      <c r="C25" s="436">
        <f>'N 6,1'!E52</f>
        <v>878</v>
      </c>
      <c r="D25" s="436">
        <f>'N 6,1'!F52</f>
        <v>878</v>
      </c>
      <c r="E25" s="436">
        <f>'N 6,1'!G52</f>
        <v>878</v>
      </c>
      <c r="F25" s="440">
        <f>'N 6,1'!H52</f>
        <v>878</v>
      </c>
      <c r="G25" s="258">
        <f t="shared" si="0"/>
        <v>219.5</v>
      </c>
      <c r="H25" s="259">
        <f t="shared" si="1"/>
        <v>439</v>
      </c>
      <c r="I25" s="259">
        <f t="shared" si="2"/>
        <v>658.5</v>
      </c>
      <c r="J25" s="258"/>
    </row>
    <row r="26" spans="2:29" ht="45" customHeight="1">
      <c r="B26" s="445" t="s">
        <v>108</v>
      </c>
      <c r="C26" s="438">
        <f>'N 6,1'!E55</f>
        <v>6813.7</v>
      </c>
      <c r="D26" s="438">
        <f>'N 6,1'!F55</f>
        <v>11627.3</v>
      </c>
      <c r="E26" s="438">
        <f>'N 6,1'!G55</f>
        <v>17201</v>
      </c>
      <c r="F26" s="439">
        <f>'N 6,1'!H55</f>
        <v>23254.6</v>
      </c>
      <c r="G26" s="258">
        <f t="shared" si="0"/>
        <v>5813.65</v>
      </c>
      <c r="H26" s="259">
        <f t="shared" si="1"/>
        <v>11627.3</v>
      </c>
      <c r="I26" s="259">
        <f t="shared" si="2"/>
        <v>17440.949999999997</v>
      </c>
      <c r="J26" s="258"/>
    </row>
    <row r="27" spans="2:29" ht="20.25" customHeight="1">
      <c r="B27" s="445" t="s">
        <v>109</v>
      </c>
      <c r="C27" s="438">
        <f>'N 6,1'!E59</f>
        <v>108768.4</v>
      </c>
      <c r="D27" s="438">
        <f>'N 6,1'!F59</f>
        <v>215386.49999999997</v>
      </c>
      <c r="E27" s="438">
        <f>'N 6,1'!G59</f>
        <v>331785.69999999995</v>
      </c>
      <c r="F27" s="439">
        <f>'N 6,1'!H59</f>
        <v>414968.59959999996</v>
      </c>
      <c r="G27" s="258">
        <f t="shared" si="0"/>
        <v>103742.14989999999</v>
      </c>
      <c r="H27" s="259">
        <f t="shared" si="1"/>
        <v>207484.29979999998</v>
      </c>
      <c r="I27" s="259">
        <f t="shared" si="2"/>
        <v>311226.4497</v>
      </c>
      <c r="J27" s="258"/>
    </row>
    <row r="28" spans="2:29" ht="15.75" hidden="1" customHeight="1">
      <c r="B28" s="445" t="s">
        <v>57</v>
      </c>
      <c r="C28" s="438">
        <v>0</v>
      </c>
      <c r="D28" s="438">
        <v>0</v>
      </c>
      <c r="E28" s="438">
        <v>0</v>
      </c>
      <c r="F28" s="440"/>
      <c r="G28" s="258">
        <f t="shared" si="0"/>
        <v>0</v>
      </c>
      <c r="H28" s="259">
        <f t="shared" si="1"/>
        <v>0</v>
      </c>
      <c r="I28" s="259">
        <f t="shared" si="2"/>
        <v>0</v>
      </c>
      <c r="J28" s="258"/>
    </row>
    <row r="29" spans="2:29" ht="15" hidden="1" customHeight="1">
      <c r="B29" s="445" t="s">
        <v>55</v>
      </c>
      <c r="C29" s="438">
        <v>0</v>
      </c>
      <c r="D29" s="438">
        <v>0</v>
      </c>
      <c r="E29" s="438">
        <v>0</v>
      </c>
      <c r="F29" s="440"/>
      <c r="G29" s="258">
        <f t="shared" si="0"/>
        <v>0</v>
      </c>
      <c r="H29" s="259">
        <f t="shared" si="1"/>
        <v>0</v>
      </c>
      <c r="I29" s="259">
        <f t="shared" si="2"/>
        <v>0</v>
      </c>
      <c r="J29" s="258"/>
    </row>
    <row r="30" spans="2:29" ht="15" hidden="1" customHeight="1">
      <c r="B30" s="445" t="s">
        <v>28</v>
      </c>
      <c r="C30" s="438">
        <v>0</v>
      </c>
      <c r="D30" s="438">
        <v>0</v>
      </c>
      <c r="E30" s="438">
        <v>0</v>
      </c>
      <c r="F30" s="440"/>
      <c r="G30" s="258">
        <f t="shared" si="0"/>
        <v>0</v>
      </c>
      <c r="H30" s="259">
        <f t="shared" si="1"/>
        <v>0</v>
      </c>
      <c r="I30" s="259">
        <f t="shared" si="2"/>
        <v>0</v>
      </c>
      <c r="J30" s="258"/>
    </row>
    <row r="31" spans="2:29" ht="15" hidden="1" customHeight="1">
      <c r="B31" s="445" t="s">
        <v>29</v>
      </c>
      <c r="C31" s="438">
        <v>0</v>
      </c>
      <c r="D31" s="438">
        <v>0</v>
      </c>
      <c r="E31" s="438">
        <v>0</v>
      </c>
      <c r="F31" s="440"/>
      <c r="G31" s="258">
        <f t="shared" si="0"/>
        <v>0</v>
      </c>
      <c r="H31" s="259">
        <f t="shared" si="1"/>
        <v>0</v>
      </c>
      <c r="I31" s="259">
        <f t="shared" si="2"/>
        <v>0</v>
      </c>
      <c r="J31" s="258"/>
    </row>
    <row r="32" spans="2:29" ht="15" hidden="1" customHeight="1">
      <c r="B32" s="445" t="s">
        <v>30</v>
      </c>
      <c r="C32" s="441">
        <v>0</v>
      </c>
      <c r="D32" s="441">
        <v>0</v>
      </c>
      <c r="E32" s="441">
        <v>0</v>
      </c>
      <c r="F32" s="442"/>
      <c r="G32" s="258">
        <f t="shared" si="0"/>
        <v>0</v>
      </c>
      <c r="H32" s="259">
        <f t="shared" si="1"/>
        <v>0</v>
      </c>
      <c r="I32" s="259">
        <f t="shared" si="2"/>
        <v>0</v>
      </c>
      <c r="J32" s="258"/>
    </row>
    <row r="33" spans="2:10" ht="15" hidden="1" customHeight="1">
      <c r="B33" s="445" t="s">
        <v>55</v>
      </c>
      <c r="C33" s="441">
        <v>0</v>
      </c>
      <c r="D33" s="441">
        <v>0</v>
      </c>
      <c r="E33" s="441">
        <v>0</v>
      </c>
      <c r="F33" s="442"/>
      <c r="G33" s="258">
        <f t="shared" si="0"/>
        <v>0</v>
      </c>
      <c r="H33" s="259">
        <f t="shared" si="1"/>
        <v>0</v>
      </c>
      <c r="I33" s="259">
        <f t="shared" si="2"/>
        <v>0</v>
      </c>
      <c r="J33" s="258"/>
    </row>
    <row r="34" spans="2:10" ht="15" hidden="1" customHeight="1">
      <c r="B34" s="445" t="s">
        <v>31</v>
      </c>
      <c r="C34" s="441">
        <v>0</v>
      </c>
      <c r="D34" s="441">
        <v>0</v>
      </c>
      <c r="E34" s="441">
        <v>0</v>
      </c>
      <c r="F34" s="442"/>
      <c r="G34" s="258">
        <f t="shared" si="0"/>
        <v>0</v>
      </c>
      <c r="H34" s="259">
        <f t="shared" si="1"/>
        <v>0</v>
      </c>
      <c r="I34" s="259">
        <f t="shared" si="2"/>
        <v>0</v>
      </c>
      <c r="J34" s="258"/>
    </row>
    <row r="35" spans="2:10" ht="23.25" hidden="1" customHeight="1">
      <c r="B35" s="445" t="s">
        <v>32</v>
      </c>
      <c r="C35" s="441">
        <v>0</v>
      </c>
      <c r="D35" s="441">
        <v>0</v>
      </c>
      <c r="E35" s="441">
        <v>0</v>
      </c>
      <c r="F35" s="442"/>
      <c r="G35" s="258">
        <f t="shared" si="0"/>
        <v>0</v>
      </c>
      <c r="H35" s="259">
        <f t="shared" si="1"/>
        <v>0</v>
      </c>
      <c r="I35" s="259">
        <f t="shared" si="2"/>
        <v>0</v>
      </c>
      <c r="J35" s="258"/>
    </row>
    <row r="36" spans="2:10" ht="17.25" customHeight="1">
      <c r="B36" s="445" t="s">
        <v>575</v>
      </c>
      <c r="C36" s="436">
        <f>C44</f>
        <v>5500</v>
      </c>
      <c r="D36" s="436">
        <f>D44</f>
        <v>11000</v>
      </c>
      <c r="E36" s="436">
        <f>E44</f>
        <v>16500</v>
      </c>
      <c r="F36" s="440">
        <f>F44</f>
        <v>22000</v>
      </c>
      <c r="G36" s="258">
        <f t="shared" si="0"/>
        <v>5500</v>
      </c>
      <c r="H36" s="259">
        <f t="shared" si="1"/>
        <v>11000</v>
      </c>
      <c r="I36" s="259">
        <f t="shared" si="2"/>
        <v>16500</v>
      </c>
      <c r="J36" s="258"/>
    </row>
    <row r="37" spans="2:10" ht="18.75" customHeight="1">
      <c r="B37" s="445" t="s">
        <v>12</v>
      </c>
      <c r="C37" s="438"/>
      <c r="D37" s="438"/>
      <c r="E37" s="438"/>
      <c r="F37" s="439"/>
      <c r="G37" s="258">
        <f t="shared" si="0"/>
        <v>0</v>
      </c>
      <c r="H37" s="259">
        <f t="shared" si="1"/>
        <v>0</v>
      </c>
      <c r="I37" s="259">
        <f t="shared" si="2"/>
        <v>0</v>
      </c>
      <c r="J37" s="258"/>
    </row>
    <row r="38" spans="2:10" ht="15" hidden="1" customHeight="1">
      <c r="B38" s="447" t="s">
        <v>576</v>
      </c>
      <c r="C38" s="438">
        <v>0</v>
      </c>
      <c r="D38" s="438">
        <v>0</v>
      </c>
      <c r="E38" s="438">
        <v>0</v>
      </c>
      <c r="F38" s="439"/>
      <c r="G38" s="258">
        <f t="shared" si="0"/>
        <v>0</v>
      </c>
      <c r="H38" s="259">
        <f t="shared" si="1"/>
        <v>0</v>
      </c>
      <c r="I38" s="259">
        <f t="shared" si="2"/>
        <v>0</v>
      </c>
      <c r="J38" s="258"/>
    </row>
    <row r="39" spans="2:10" ht="15" hidden="1" customHeight="1">
      <c r="B39" s="447" t="s">
        <v>577</v>
      </c>
      <c r="C39" s="438">
        <v>0</v>
      </c>
      <c r="D39" s="438">
        <v>0</v>
      </c>
      <c r="E39" s="438">
        <v>0</v>
      </c>
      <c r="F39" s="439"/>
      <c r="G39" s="258">
        <f t="shared" si="0"/>
        <v>0</v>
      </c>
      <c r="H39" s="259">
        <f t="shared" si="1"/>
        <v>0</v>
      </c>
      <c r="I39" s="259">
        <f t="shared" si="2"/>
        <v>0</v>
      </c>
      <c r="J39" s="258"/>
    </row>
    <row r="40" spans="2:10" ht="15" hidden="1" customHeight="1">
      <c r="B40" s="447" t="s">
        <v>578</v>
      </c>
      <c r="C40" s="438">
        <v>0</v>
      </c>
      <c r="D40" s="438">
        <v>0</v>
      </c>
      <c r="E40" s="438">
        <v>0</v>
      </c>
      <c r="F40" s="439"/>
      <c r="G40" s="258">
        <f t="shared" si="0"/>
        <v>0</v>
      </c>
      <c r="H40" s="259">
        <f t="shared" si="1"/>
        <v>0</v>
      </c>
      <c r="I40" s="259">
        <f t="shared" si="2"/>
        <v>0</v>
      </c>
      <c r="J40" s="258"/>
    </row>
    <row r="41" spans="2:10" ht="34.5" hidden="1">
      <c r="B41" s="447" t="s">
        <v>34</v>
      </c>
      <c r="C41" s="438">
        <v>0</v>
      </c>
      <c r="D41" s="438">
        <v>0</v>
      </c>
      <c r="E41" s="438">
        <v>0</v>
      </c>
      <c r="F41" s="439"/>
      <c r="G41" s="258">
        <f t="shared" si="0"/>
        <v>0</v>
      </c>
      <c r="H41" s="259">
        <f t="shared" si="1"/>
        <v>0</v>
      </c>
      <c r="I41" s="259">
        <f t="shared" si="2"/>
        <v>0</v>
      </c>
      <c r="J41" s="258"/>
    </row>
    <row r="42" spans="2:10" ht="16.5" hidden="1" customHeight="1">
      <c r="B42" s="447" t="s">
        <v>579</v>
      </c>
      <c r="C42" s="438">
        <v>0</v>
      </c>
      <c r="D42" s="438">
        <v>0</v>
      </c>
      <c r="E42" s="438">
        <v>0</v>
      </c>
      <c r="F42" s="439"/>
      <c r="G42" s="258">
        <f t="shared" si="0"/>
        <v>0</v>
      </c>
      <c r="H42" s="259">
        <f t="shared" si="1"/>
        <v>0</v>
      </c>
      <c r="I42" s="259">
        <f t="shared" si="2"/>
        <v>0</v>
      </c>
      <c r="J42" s="258"/>
    </row>
    <row r="43" spans="2:10" ht="15" hidden="1" customHeight="1">
      <c r="B43" s="447" t="s">
        <v>580</v>
      </c>
      <c r="C43" s="438">
        <v>0</v>
      </c>
      <c r="D43" s="438">
        <v>0</v>
      </c>
      <c r="E43" s="438">
        <v>0</v>
      </c>
      <c r="F43" s="439"/>
      <c r="G43" s="258">
        <f t="shared" si="0"/>
        <v>0</v>
      </c>
      <c r="H43" s="259">
        <f t="shared" si="1"/>
        <v>0</v>
      </c>
      <c r="I43" s="259">
        <f t="shared" si="2"/>
        <v>0</v>
      </c>
      <c r="J43" s="258"/>
    </row>
    <row r="44" spans="2:10" ht="39" customHeight="1">
      <c r="B44" s="447" t="s">
        <v>150</v>
      </c>
      <c r="C44" s="438">
        <f>SUM(C46)</f>
        <v>5500</v>
      </c>
      <c r="D44" s="438">
        <f>SUM(D46)</f>
        <v>11000</v>
      </c>
      <c r="E44" s="438">
        <f>SUM(E46)</f>
        <v>16500</v>
      </c>
      <c r="F44" s="439">
        <f>SUM(F46)</f>
        <v>22000</v>
      </c>
      <c r="G44" s="258">
        <f t="shared" si="0"/>
        <v>5500</v>
      </c>
      <c r="H44" s="259">
        <f t="shared" si="1"/>
        <v>11000</v>
      </c>
      <c r="I44" s="259">
        <f t="shared" si="2"/>
        <v>16500</v>
      </c>
      <c r="J44" s="258"/>
    </row>
    <row r="45" spans="2:10">
      <c r="B45" s="447" t="s">
        <v>11</v>
      </c>
      <c r="C45" s="438"/>
      <c r="D45" s="438"/>
      <c r="E45" s="438"/>
      <c r="F45" s="439"/>
      <c r="G45" s="258">
        <f t="shared" si="0"/>
        <v>0</v>
      </c>
      <c r="H45" s="259">
        <f t="shared" si="1"/>
        <v>0</v>
      </c>
      <c r="I45" s="259">
        <f t="shared" si="2"/>
        <v>0</v>
      </c>
      <c r="J45" s="258"/>
    </row>
    <row r="46" spans="2:10" ht="21" customHeight="1">
      <c r="B46" s="447" t="s">
        <v>164</v>
      </c>
      <c r="C46" s="438">
        <f>'N 6,1'!E85</f>
        <v>5500</v>
      </c>
      <c r="D46" s="438">
        <f>'N 6,1'!F85</f>
        <v>11000</v>
      </c>
      <c r="E46" s="438">
        <f>'N 6,1'!G85</f>
        <v>16500</v>
      </c>
      <c r="F46" s="439">
        <f>'N 6,1'!H85</f>
        <v>22000</v>
      </c>
      <c r="G46" s="258">
        <f t="shared" si="0"/>
        <v>5500</v>
      </c>
      <c r="H46" s="259">
        <f t="shared" si="1"/>
        <v>11000</v>
      </c>
      <c r="I46" s="259">
        <f t="shared" si="2"/>
        <v>16500</v>
      </c>
      <c r="J46" s="258"/>
    </row>
    <row r="47" spans="2:10" ht="39" hidden="1" customHeight="1">
      <c r="B47" s="447" t="s">
        <v>610</v>
      </c>
      <c r="C47" s="436">
        <v>0</v>
      </c>
      <c r="D47" s="436">
        <v>0</v>
      </c>
      <c r="E47" s="436">
        <v>0</v>
      </c>
      <c r="F47" s="440"/>
      <c r="G47" s="258">
        <f t="shared" si="0"/>
        <v>0</v>
      </c>
      <c r="H47" s="259">
        <f t="shared" si="1"/>
        <v>0</v>
      </c>
      <c r="I47" s="259">
        <f t="shared" si="2"/>
        <v>0</v>
      </c>
      <c r="J47" s="258"/>
    </row>
    <row r="48" spans="2:10" ht="34.5" hidden="1">
      <c r="B48" s="447" t="s">
        <v>611</v>
      </c>
      <c r="C48" s="438">
        <v>0</v>
      </c>
      <c r="D48" s="438">
        <v>0</v>
      </c>
      <c r="E48" s="438">
        <v>0</v>
      </c>
      <c r="F48" s="439"/>
      <c r="G48" s="258">
        <f t="shared" si="0"/>
        <v>0</v>
      </c>
      <c r="H48" s="259">
        <f t="shared" si="1"/>
        <v>0</v>
      </c>
      <c r="I48" s="259">
        <f t="shared" si="2"/>
        <v>0</v>
      </c>
      <c r="J48" s="258"/>
    </row>
    <row r="49" spans="2:10" hidden="1">
      <c r="B49" s="447" t="s">
        <v>612</v>
      </c>
      <c r="C49" s="438">
        <v>0</v>
      </c>
      <c r="D49" s="438">
        <v>0</v>
      </c>
      <c r="E49" s="438">
        <v>0</v>
      </c>
      <c r="F49" s="439"/>
      <c r="G49" s="258">
        <f t="shared" si="0"/>
        <v>0</v>
      </c>
      <c r="H49" s="259">
        <f t="shared" si="1"/>
        <v>0</v>
      </c>
      <c r="I49" s="259">
        <f t="shared" si="2"/>
        <v>0</v>
      </c>
      <c r="J49" s="258"/>
    </row>
    <row r="50" spans="2:10" ht="34.5" hidden="1">
      <c r="B50" s="447" t="s">
        <v>613</v>
      </c>
      <c r="C50" s="438">
        <v>0</v>
      </c>
      <c r="D50" s="438">
        <v>0</v>
      </c>
      <c r="E50" s="438">
        <v>0</v>
      </c>
      <c r="F50" s="439"/>
      <c r="G50" s="258">
        <f t="shared" si="0"/>
        <v>0</v>
      </c>
      <c r="H50" s="259">
        <f t="shared" si="1"/>
        <v>0</v>
      </c>
      <c r="I50" s="259">
        <f t="shared" si="2"/>
        <v>0</v>
      </c>
      <c r="J50" s="258"/>
    </row>
    <row r="51" spans="2:10" ht="38.25" hidden="1" customHeight="1">
      <c r="B51" s="447" t="s">
        <v>614</v>
      </c>
      <c r="C51" s="438">
        <v>0</v>
      </c>
      <c r="D51" s="438">
        <v>0</v>
      </c>
      <c r="E51" s="438">
        <v>0</v>
      </c>
      <c r="F51" s="439"/>
      <c r="G51" s="258">
        <f t="shared" si="0"/>
        <v>0</v>
      </c>
      <c r="H51" s="259">
        <f t="shared" si="1"/>
        <v>0</v>
      </c>
      <c r="I51" s="259">
        <f t="shared" si="2"/>
        <v>0</v>
      </c>
      <c r="J51" s="258"/>
    </row>
    <row r="52" spans="2:10" ht="51.75" hidden="1">
      <c r="B52" s="447" t="s">
        <v>615</v>
      </c>
      <c r="C52" s="438">
        <v>0</v>
      </c>
      <c r="D52" s="438">
        <v>0</v>
      </c>
      <c r="E52" s="438">
        <v>0</v>
      </c>
      <c r="F52" s="439"/>
      <c r="G52" s="258">
        <f t="shared" si="0"/>
        <v>0</v>
      </c>
      <c r="H52" s="259">
        <f t="shared" si="1"/>
        <v>0</v>
      </c>
      <c r="I52" s="259">
        <f t="shared" si="2"/>
        <v>0</v>
      </c>
      <c r="J52" s="258"/>
    </row>
    <row r="53" spans="2:10" ht="15" hidden="1" customHeight="1">
      <c r="B53" s="447" t="s">
        <v>616</v>
      </c>
      <c r="C53" s="438">
        <v>0</v>
      </c>
      <c r="D53" s="438">
        <v>0</v>
      </c>
      <c r="E53" s="438">
        <v>0</v>
      </c>
      <c r="F53" s="439"/>
      <c r="G53" s="258">
        <f t="shared" si="0"/>
        <v>0</v>
      </c>
      <c r="H53" s="259">
        <f t="shared" si="1"/>
        <v>0</v>
      </c>
      <c r="I53" s="259">
        <f t="shared" si="2"/>
        <v>0</v>
      </c>
      <c r="J53" s="258"/>
    </row>
    <row r="54" spans="2:10" ht="42" customHeight="1">
      <c r="B54" s="445" t="s">
        <v>589</v>
      </c>
      <c r="C54" s="438">
        <f>SUM(C57)</f>
        <v>14258.2</v>
      </c>
      <c r="D54" s="438">
        <f>SUM(D57)</f>
        <v>28516.400000000001</v>
      </c>
      <c r="E54" s="438">
        <f>SUM(E57)</f>
        <v>42774.5</v>
      </c>
      <c r="F54" s="439">
        <f>SUM(F57)</f>
        <v>73028.5</v>
      </c>
      <c r="G54" s="258">
        <f t="shared" si="0"/>
        <v>18257.125</v>
      </c>
      <c r="H54" s="259">
        <f t="shared" si="1"/>
        <v>36514.25</v>
      </c>
      <c r="I54" s="259">
        <f t="shared" si="2"/>
        <v>54771.375</v>
      </c>
      <c r="J54" s="258"/>
    </row>
    <row r="55" spans="2:10" ht="27.75" customHeight="1">
      <c r="B55" s="445" t="s">
        <v>12</v>
      </c>
      <c r="C55" s="438"/>
      <c r="D55" s="438"/>
      <c r="E55" s="438"/>
      <c r="F55" s="439"/>
      <c r="G55" s="258">
        <f t="shared" si="0"/>
        <v>0</v>
      </c>
      <c r="H55" s="259">
        <f t="shared" si="1"/>
        <v>0</v>
      </c>
      <c r="I55" s="259">
        <f t="shared" si="2"/>
        <v>0</v>
      </c>
      <c r="J55" s="258"/>
    </row>
    <row r="56" spans="2:10" ht="15" hidden="1" customHeight="1">
      <c r="B56" s="445" t="s">
        <v>617</v>
      </c>
      <c r="C56" s="438">
        <v>0</v>
      </c>
      <c r="D56" s="438">
        <v>0</v>
      </c>
      <c r="E56" s="438">
        <v>0</v>
      </c>
      <c r="F56" s="439"/>
      <c r="G56" s="258">
        <f t="shared" si="0"/>
        <v>0</v>
      </c>
      <c r="H56" s="259">
        <f t="shared" si="1"/>
        <v>0</v>
      </c>
      <c r="I56" s="259">
        <f t="shared" si="2"/>
        <v>0</v>
      </c>
      <c r="J56" s="258"/>
    </row>
    <row r="57" spans="2:10" ht="55.5" customHeight="1">
      <c r="B57" s="445" t="s">
        <v>590</v>
      </c>
      <c r="C57" s="438">
        <f>SUM(C66)</f>
        <v>14258.2</v>
      </c>
      <c r="D57" s="438">
        <f>SUM(D66)</f>
        <v>28516.400000000001</v>
      </c>
      <c r="E57" s="438">
        <f>SUM(E66)</f>
        <v>42774.5</v>
      </c>
      <c r="F57" s="439">
        <f>SUM(F66)</f>
        <v>73028.5</v>
      </c>
      <c r="G57" s="258">
        <f t="shared" si="0"/>
        <v>18257.125</v>
      </c>
      <c r="H57" s="259">
        <f t="shared" si="1"/>
        <v>36514.25</v>
      </c>
      <c r="I57" s="259">
        <f t="shared" si="2"/>
        <v>54771.375</v>
      </c>
      <c r="J57" s="258"/>
    </row>
    <row r="58" spans="2:10" ht="21" customHeight="1">
      <c r="B58" s="445" t="s">
        <v>12</v>
      </c>
      <c r="C58" s="438"/>
      <c r="D58" s="438"/>
      <c r="E58" s="438"/>
      <c r="F58" s="439"/>
      <c r="G58" s="258">
        <f t="shared" si="0"/>
        <v>0</v>
      </c>
      <c r="H58" s="259">
        <f t="shared" si="1"/>
        <v>0</v>
      </c>
      <c r="I58" s="259">
        <f t="shared" si="2"/>
        <v>0</v>
      </c>
      <c r="J58" s="258"/>
    </row>
    <row r="59" spans="2:10" ht="15" hidden="1" customHeight="1">
      <c r="B59" s="445" t="s">
        <v>38</v>
      </c>
      <c r="C59" s="438">
        <v>0</v>
      </c>
      <c r="D59" s="438">
        <v>0</v>
      </c>
      <c r="E59" s="438">
        <v>0</v>
      </c>
      <c r="F59" s="439"/>
      <c r="G59" s="258">
        <f t="shared" si="0"/>
        <v>0</v>
      </c>
      <c r="H59" s="259">
        <f t="shared" si="1"/>
        <v>0</v>
      </c>
      <c r="I59" s="259">
        <f t="shared" si="2"/>
        <v>0</v>
      </c>
      <c r="J59" s="258"/>
    </row>
    <row r="60" spans="2:10" ht="15" hidden="1" customHeight="1">
      <c r="B60" s="445" t="s">
        <v>39</v>
      </c>
      <c r="C60" s="438">
        <v>0</v>
      </c>
      <c r="D60" s="438">
        <v>0</v>
      </c>
      <c r="E60" s="438">
        <v>0</v>
      </c>
      <c r="F60" s="439"/>
      <c r="G60" s="258">
        <f t="shared" si="0"/>
        <v>0</v>
      </c>
      <c r="H60" s="259">
        <f t="shared" si="1"/>
        <v>0</v>
      </c>
      <c r="I60" s="259">
        <f t="shared" si="2"/>
        <v>0</v>
      </c>
      <c r="J60" s="258"/>
    </row>
    <row r="61" spans="2:10" ht="15" hidden="1" customHeight="1">
      <c r="B61" s="445" t="s">
        <v>40</v>
      </c>
      <c r="C61" s="438">
        <v>0</v>
      </c>
      <c r="D61" s="438">
        <v>0</v>
      </c>
      <c r="E61" s="438">
        <v>0</v>
      </c>
      <c r="F61" s="439"/>
      <c r="G61" s="258">
        <f t="shared" si="0"/>
        <v>0</v>
      </c>
      <c r="H61" s="259">
        <f t="shared" si="1"/>
        <v>0</v>
      </c>
      <c r="I61" s="259">
        <f t="shared" si="2"/>
        <v>0</v>
      </c>
      <c r="J61" s="258"/>
    </row>
    <row r="62" spans="2:10" ht="15.75" hidden="1" customHeight="1">
      <c r="B62" s="445" t="s">
        <v>41</v>
      </c>
      <c r="C62" s="438">
        <v>0</v>
      </c>
      <c r="D62" s="438">
        <v>0</v>
      </c>
      <c r="E62" s="438">
        <v>0</v>
      </c>
      <c r="F62" s="439"/>
      <c r="G62" s="258">
        <f t="shared" si="0"/>
        <v>0</v>
      </c>
      <c r="H62" s="259">
        <f t="shared" si="1"/>
        <v>0</v>
      </c>
      <c r="I62" s="259">
        <f t="shared" si="2"/>
        <v>0</v>
      </c>
      <c r="J62" s="258"/>
    </row>
    <row r="63" spans="2:10" ht="34.5" hidden="1">
      <c r="B63" s="445" t="s">
        <v>42</v>
      </c>
      <c r="C63" s="438">
        <v>0</v>
      </c>
      <c r="D63" s="438">
        <v>0</v>
      </c>
      <c r="E63" s="438">
        <v>0</v>
      </c>
      <c r="F63" s="439"/>
      <c r="G63" s="258">
        <f t="shared" si="0"/>
        <v>0</v>
      </c>
      <c r="H63" s="259">
        <f t="shared" si="1"/>
        <v>0</v>
      </c>
      <c r="I63" s="259">
        <f t="shared" si="2"/>
        <v>0</v>
      </c>
      <c r="J63" s="258"/>
    </row>
    <row r="64" spans="2:10" ht="12" hidden="1" customHeight="1">
      <c r="B64" s="445" t="s">
        <v>43</v>
      </c>
      <c r="C64" s="438">
        <v>0</v>
      </c>
      <c r="D64" s="438">
        <v>0</v>
      </c>
      <c r="E64" s="438">
        <v>0</v>
      </c>
      <c r="F64" s="439"/>
      <c r="G64" s="258">
        <f t="shared" si="0"/>
        <v>0</v>
      </c>
      <c r="H64" s="259">
        <f t="shared" si="1"/>
        <v>0</v>
      </c>
      <c r="I64" s="259">
        <f t="shared" si="2"/>
        <v>0</v>
      </c>
      <c r="J64" s="258"/>
    </row>
    <row r="65" spans="2:10" ht="34.5" hidden="1">
      <c r="B65" s="445" t="s">
        <v>44</v>
      </c>
      <c r="C65" s="438">
        <v>0</v>
      </c>
      <c r="D65" s="438">
        <v>0</v>
      </c>
      <c r="E65" s="438">
        <v>0</v>
      </c>
      <c r="F65" s="439"/>
      <c r="G65" s="258">
        <f t="shared" si="0"/>
        <v>0</v>
      </c>
      <c r="H65" s="259">
        <f t="shared" si="1"/>
        <v>0</v>
      </c>
      <c r="I65" s="259">
        <f t="shared" si="2"/>
        <v>0</v>
      </c>
      <c r="J65" s="258"/>
    </row>
    <row r="66" spans="2:10" ht="26.25" customHeight="1">
      <c r="B66" s="445" t="s">
        <v>618</v>
      </c>
      <c r="C66" s="438">
        <f>'N 6,1'!E89</f>
        <v>14258.2</v>
      </c>
      <c r="D66" s="438">
        <f>'N 6,1'!F89</f>
        <v>28516.400000000001</v>
      </c>
      <c r="E66" s="438">
        <f>'N 6,1'!G89</f>
        <v>42774.5</v>
      </c>
      <c r="F66" s="439">
        <f>'N 6,1'!H89</f>
        <v>73028.5</v>
      </c>
      <c r="G66" s="258">
        <f t="shared" si="0"/>
        <v>18257.125</v>
      </c>
      <c r="H66" s="259">
        <f t="shared" si="1"/>
        <v>36514.25</v>
      </c>
      <c r="I66" s="259">
        <f t="shared" si="2"/>
        <v>54771.375</v>
      </c>
      <c r="J66" s="258"/>
    </row>
    <row r="67" spans="2:10" ht="15" hidden="1" customHeight="1">
      <c r="B67" s="445" t="s">
        <v>46</v>
      </c>
      <c r="C67" s="438">
        <v>0</v>
      </c>
      <c r="D67" s="438">
        <v>0</v>
      </c>
      <c r="E67" s="438">
        <v>0</v>
      </c>
      <c r="F67" s="440"/>
      <c r="G67" s="258">
        <f t="shared" si="0"/>
        <v>0</v>
      </c>
      <c r="H67" s="259">
        <f t="shared" si="1"/>
        <v>0</v>
      </c>
      <c r="I67" s="259">
        <f t="shared" si="2"/>
        <v>0</v>
      </c>
      <c r="J67" s="258"/>
    </row>
    <row r="68" spans="2:10" ht="15" hidden="1" customHeight="1">
      <c r="B68" s="445" t="s">
        <v>55</v>
      </c>
      <c r="C68" s="438">
        <v>0</v>
      </c>
      <c r="D68" s="438">
        <v>0</v>
      </c>
      <c r="E68" s="438">
        <v>0</v>
      </c>
      <c r="F68" s="440"/>
      <c r="G68" s="258">
        <f t="shared" si="0"/>
        <v>0</v>
      </c>
      <c r="H68" s="259">
        <f t="shared" si="1"/>
        <v>0</v>
      </c>
      <c r="I68" s="259">
        <f t="shared" si="2"/>
        <v>0</v>
      </c>
      <c r="J68" s="258"/>
    </row>
    <row r="69" spans="2:10" ht="15" hidden="1" customHeight="1">
      <c r="B69" s="445" t="s">
        <v>46</v>
      </c>
      <c r="C69" s="438">
        <v>0</v>
      </c>
      <c r="D69" s="438">
        <v>0</v>
      </c>
      <c r="E69" s="438">
        <v>0</v>
      </c>
      <c r="F69" s="440"/>
      <c r="G69" s="258">
        <f t="shared" si="0"/>
        <v>0</v>
      </c>
      <c r="H69" s="259">
        <f t="shared" si="1"/>
        <v>0</v>
      </c>
      <c r="I69" s="259">
        <f t="shared" si="2"/>
        <v>0</v>
      </c>
      <c r="J69" s="258"/>
    </row>
    <row r="70" spans="2:10" ht="24.75" customHeight="1">
      <c r="B70" s="445" t="s">
        <v>165</v>
      </c>
      <c r="C70" s="436">
        <f>C72+C77</f>
        <v>1388.7</v>
      </c>
      <c r="D70" s="436">
        <f>D72+D77</f>
        <v>1388.7</v>
      </c>
      <c r="E70" s="436">
        <f>E72+E77</f>
        <v>2000.5</v>
      </c>
      <c r="F70" s="440">
        <f>F72+F77+F76</f>
        <v>2602.3000000000002</v>
      </c>
      <c r="G70" s="258">
        <f t="shared" si="0"/>
        <v>650.57500000000005</v>
      </c>
      <c r="H70" s="259">
        <f t="shared" si="1"/>
        <v>1301.1500000000001</v>
      </c>
      <c r="I70" s="259">
        <f t="shared" si="2"/>
        <v>1951.7250000000001</v>
      </c>
      <c r="J70" s="258"/>
    </row>
    <row r="71" spans="2:10" ht="21.75" customHeight="1">
      <c r="B71" s="445" t="s">
        <v>12</v>
      </c>
      <c r="C71" s="436"/>
      <c r="D71" s="436"/>
      <c r="E71" s="436"/>
      <c r="F71" s="440"/>
      <c r="G71" s="258">
        <f t="shared" si="0"/>
        <v>0</v>
      </c>
      <c r="H71" s="259">
        <f t="shared" si="1"/>
        <v>0</v>
      </c>
      <c r="I71" s="259">
        <f t="shared" si="2"/>
        <v>0</v>
      </c>
      <c r="J71" s="258"/>
    </row>
    <row r="72" spans="2:10" ht="75.75" customHeight="1">
      <c r="B72" s="445" t="s">
        <v>592</v>
      </c>
      <c r="C72" s="438">
        <f>'N 6,1'!E92</f>
        <v>1388.7</v>
      </c>
      <c r="D72" s="438">
        <f>'N 6,1'!F92</f>
        <v>1388.7</v>
      </c>
      <c r="E72" s="438">
        <f>'N 6,1'!G92</f>
        <v>2000.5</v>
      </c>
      <c r="F72" s="439">
        <f>'N 6,1'!H92</f>
        <v>2602.3000000000002</v>
      </c>
      <c r="G72" s="258">
        <f t="shared" si="0"/>
        <v>650.57500000000005</v>
      </c>
      <c r="H72" s="259">
        <f t="shared" si="1"/>
        <v>1301.1500000000001</v>
      </c>
      <c r="I72" s="259">
        <f t="shared" si="2"/>
        <v>1951.7250000000001</v>
      </c>
      <c r="J72" s="258"/>
    </row>
    <row r="73" spans="2:10" ht="77.25" hidden="1" customHeight="1">
      <c r="B73" s="445" t="s">
        <v>11</v>
      </c>
      <c r="C73" s="438"/>
      <c r="D73" s="438"/>
      <c r="E73" s="438"/>
      <c r="F73" s="440"/>
      <c r="G73" s="258">
        <f t="shared" si="0"/>
        <v>0</v>
      </c>
      <c r="H73" s="259">
        <f t="shared" si="1"/>
        <v>0</v>
      </c>
      <c r="I73" s="259">
        <f t="shared" si="2"/>
        <v>0</v>
      </c>
      <c r="J73" s="258"/>
    </row>
    <row r="74" spans="2:10" ht="77.25" hidden="1" customHeight="1">
      <c r="B74" s="445" t="s">
        <v>619</v>
      </c>
      <c r="C74" s="438"/>
      <c r="D74" s="438"/>
      <c r="E74" s="438"/>
      <c r="F74" s="439">
        <f>'N 6,1'!H94</f>
        <v>90</v>
      </c>
      <c r="G74" s="258">
        <f t="shared" si="0"/>
        <v>22.5</v>
      </c>
      <c r="H74" s="259">
        <f t="shared" si="1"/>
        <v>45</v>
      </c>
      <c r="I74" s="259">
        <f t="shared" si="2"/>
        <v>67.5</v>
      </c>
      <c r="J74" s="258"/>
    </row>
    <row r="75" spans="2:10" ht="77.25" hidden="1" customHeight="1">
      <c r="B75" s="445" t="s">
        <v>620</v>
      </c>
      <c r="C75" s="439">
        <f>'N 6,1'!E95</f>
        <v>1298.7</v>
      </c>
      <c r="D75" s="439">
        <f>'N 6,1'!F95</f>
        <v>1298.7</v>
      </c>
      <c r="E75" s="439">
        <f>'N 6,1'!G95</f>
        <v>1910.5</v>
      </c>
      <c r="F75" s="439">
        <f>'N 6,1'!H95</f>
        <v>2512.3000000000002</v>
      </c>
      <c r="G75" s="258">
        <f t="shared" si="0"/>
        <v>628.07500000000005</v>
      </c>
      <c r="H75" s="259">
        <f t="shared" si="1"/>
        <v>1256.1500000000001</v>
      </c>
      <c r="I75" s="259">
        <f t="shared" si="2"/>
        <v>1884.2250000000001</v>
      </c>
      <c r="J75" s="258"/>
    </row>
    <row r="76" spans="2:10" ht="77.25" hidden="1" customHeight="1">
      <c r="B76" s="445" t="s">
        <v>734</v>
      </c>
      <c r="C76" s="438"/>
      <c r="D76" s="438">
        <f>'N 6,1'!F98</f>
        <v>0</v>
      </c>
      <c r="E76" s="438">
        <f>'N 6,1'!G98</f>
        <v>0</v>
      </c>
      <c r="F76" s="439">
        <f>'N 6,1'!H98</f>
        <v>0</v>
      </c>
      <c r="G76" s="258"/>
      <c r="H76" s="259"/>
      <c r="I76" s="259"/>
      <c r="J76" s="258"/>
    </row>
    <row r="77" spans="2:10" ht="77.25" hidden="1" customHeight="1">
      <c r="B77" s="445" t="s">
        <v>165</v>
      </c>
      <c r="C77" s="436">
        <f>C79</f>
        <v>0</v>
      </c>
      <c r="D77" s="436">
        <f>D79</f>
        <v>0</v>
      </c>
      <c r="E77" s="436">
        <f>E79</f>
        <v>0</v>
      </c>
      <c r="F77" s="440">
        <f>F79</f>
        <v>0</v>
      </c>
      <c r="G77" s="258">
        <f t="shared" ref="G77:G97" si="3">F77/4</f>
        <v>0</v>
      </c>
      <c r="H77" s="259">
        <f t="shared" ref="H77:H97" si="4">G77*2</f>
        <v>0</v>
      </c>
      <c r="I77" s="259">
        <f t="shared" si="2"/>
        <v>0</v>
      </c>
      <c r="J77" s="258"/>
    </row>
    <row r="78" spans="2:10" ht="77.25" hidden="1" customHeight="1">
      <c r="B78" s="445" t="s">
        <v>11</v>
      </c>
      <c r="C78" s="436"/>
      <c r="D78" s="436"/>
      <c r="E78" s="436"/>
      <c r="F78" s="440"/>
      <c r="G78" s="258">
        <f t="shared" si="3"/>
        <v>0</v>
      </c>
      <c r="H78" s="259">
        <f t="shared" si="4"/>
        <v>0</v>
      </c>
      <c r="I78" s="259">
        <f t="shared" si="2"/>
        <v>0</v>
      </c>
      <c r="J78" s="258"/>
    </row>
    <row r="79" spans="2:10" ht="77.25" hidden="1" customHeight="1">
      <c r="B79" s="445" t="s">
        <v>13</v>
      </c>
      <c r="C79" s="438">
        <f>'N 6,1'!E101</f>
        <v>0</v>
      </c>
      <c r="D79" s="438">
        <f>'N 6,1'!F101</f>
        <v>0</v>
      </c>
      <c r="E79" s="438">
        <f>'N 6,1'!G101</f>
        <v>0</v>
      </c>
      <c r="F79" s="439">
        <f>'N 6,1'!H101</f>
        <v>0</v>
      </c>
      <c r="G79" s="258">
        <f t="shared" si="3"/>
        <v>0</v>
      </c>
      <c r="H79" s="259">
        <f t="shared" si="4"/>
        <v>0</v>
      </c>
      <c r="I79" s="259">
        <f t="shared" si="2"/>
        <v>0</v>
      </c>
      <c r="J79" s="258"/>
    </row>
    <row r="80" spans="2:10" s="262" customFormat="1" ht="41.25" customHeight="1">
      <c r="B80" s="445" t="s">
        <v>110</v>
      </c>
      <c r="C80" s="436">
        <f>SUM(C82)</f>
        <v>62480.4</v>
      </c>
      <c r="D80" s="436">
        <f>SUM(D82)</f>
        <v>91224.3</v>
      </c>
      <c r="E80" s="436">
        <f>SUM(E82)</f>
        <v>115429.4</v>
      </c>
      <c r="F80" s="440">
        <f>SUM(F82)</f>
        <v>148744.79999999999</v>
      </c>
      <c r="G80" s="258">
        <f t="shared" si="3"/>
        <v>37186.199999999997</v>
      </c>
      <c r="H80" s="259">
        <f t="shared" si="4"/>
        <v>74372.399999999994</v>
      </c>
      <c r="I80" s="259">
        <f t="shared" si="2"/>
        <v>111558.59999999999</v>
      </c>
      <c r="J80" s="261"/>
    </row>
    <row r="81" spans="2:10" ht="18.75" customHeight="1">
      <c r="B81" s="445" t="s">
        <v>12</v>
      </c>
      <c r="C81" s="438"/>
      <c r="D81" s="438"/>
      <c r="E81" s="438"/>
      <c r="F81" s="440"/>
      <c r="G81" s="258">
        <f t="shared" si="3"/>
        <v>0</v>
      </c>
      <c r="H81" s="259">
        <f t="shared" si="4"/>
        <v>0</v>
      </c>
      <c r="I81" s="259">
        <f t="shared" ref="I81:I97" si="5">G81+H81</f>
        <v>0</v>
      </c>
      <c r="J81" s="258"/>
    </row>
    <row r="82" spans="2:10" s="262" customFormat="1" ht="39.75" customHeight="1">
      <c r="B82" s="445" t="s">
        <v>111</v>
      </c>
      <c r="C82" s="436">
        <f>SUM(C84)</f>
        <v>62480.4</v>
      </c>
      <c r="D82" s="436">
        <f>SUM(D84)</f>
        <v>91224.3</v>
      </c>
      <c r="E82" s="436">
        <f>SUM(E84)</f>
        <v>115429.4</v>
      </c>
      <c r="F82" s="440">
        <f>SUM(F84)</f>
        <v>148744.79999999999</v>
      </c>
      <c r="G82" s="258">
        <f t="shared" si="3"/>
        <v>37186.199999999997</v>
      </c>
      <c r="H82" s="259">
        <f t="shared" si="4"/>
        <v>74372.399999999994</v>
      </c>
      <c r="I82" s="259">
        <f t="shared" si="5"/>
        <v>111558.59999999999</v>
      </c>
      <c r="J82" s="261"/>
    </row>
    <row r="83" spans="2:10" ht="24" customHeight="1">
      <c r="B83" s="445" t="s">
        <v>12</v>
      </c>
      <c r="C83" s="438"/>
      <c r="D83" s="438"/>
      <c r="E83" s="438"/>
      <c r="F83" s="440"/>
      <c r="G83" s="258">
        <f t="shared" si="3"/>
        <v>0</v>
      </c>
      <c r="H83" s="259">
        <f t="shared" si="4"/>
        <v>0</v>
      </c>
      <c r="I83" s="259">
        <f t="shared" si="5"/>
        <v>0</v>
      </c>
      <c r="J83" s="258"/>
    </row>
    <row r="84" spans="2:10" ht="23.25" customHeight="1">
      <c r="B84" s="445" t="s">
        <v>112</v>
      </c>
      <c r="C84" s="436">
        <f>C86+C90+C95</f>
        <v>62480.4</v>
      </c>
      <c r="D84" s="436">
        <f>D86+D90+D95</f>
        <v>91224.3</v>
      </c>
      <c r="E84" s="436">
        <f>E86+E90+E95</f>
        <v>115429.4</v>
      </c>
      <c r="F84" s="440">
        <f>F86+F90+F95</f>
        <v>148744.79999999999</v>
      </c>
      <c r="G84" s="258">
        <f t="shared" si="3"/>
        <v>37186.199999999997</v>
      </c>
      <c r="H84" s="259">
        <f t="shared" si="4"/>
        <v>74372.399999999994</v>
      </c>
      <c r="I84" s="259">
        <f t="shared" si="5"/>
        <v>111558.59999999999</v>
      </c>
      <c r="J84" s="258"/>
    </row>
    <row r="85" spans="2:10" ht="20.25" customHeight="1">
      <c r="B85" s="445" t="s">
        <v>12</v>
      </c>
      <c r="C85" s="438"/>
      <c r="D85" s="438"/>
      <c r="E85" s="438"/>
      <c r="F85" s="440"/>
      <c r="G85" s="258">
        <f t="shared" si="3"/>
        <v>0</v>
      </c>
      <c r="H85" s="259">
        <f t="shared" si="4"/>
        <v>0</v>
      </c>
      <c r="I85" s="259">
        <f t="shared" si="5"/>
        <v>0</v>
      </c>
      <c r="J85" s="258"/>
    </row>
    <row r="86" spans="2:10" ht="22.5" customHeight="1">
      <c r="B86" s="445" t="s">
        <v>113</v>
      </c>
      <c r="C86" s="436">
        <f>C88+C89</f>
        <v>22500</v>
      </c>
      <c r="D86" s="436">
        <f>D88+D89</f>
        <v>45000</v>
      </c>
      <c r="E86" s="436">
        <f>E88+E89</f>
        <v>60000</v>
      </c>
      <c r="F86" s="440">
        <f>F88+F89</f>
        <v>90728</v>
      </c>
      <c r="G86" s="258">
        <f t="shared" si="3"/>
        <v>22682</v>
      </c>
      <c r="H86" s="259">
        <f t="shared" si="4"/>
        <v>45364</v>
      </c>
      <c r="I86" s="259">
        <f t="shared" si="5"/>
        <v>68046</v>
      </c>
      <c r="J86" s="258"/>
    </row>
    <row r="87" spans="2:10" ht="19.5" customHeight="1">
      <c r="B87" s="445" t="s">
        <v>12</v>
      </c>
      <c r="C87" s="438"/>
      <c r="D87" s="438"/>
      <c r="E87" s="438"/>
      <c r="F87" s="440"/>
      <c r="G87" s="258">
        <f t="shared" si="3"/>
        <v>0</v>
      </c>
      <c r="H87" s="259">
        <f t="shared" si="4"/>
        <v>0</v>
      </c>
      <c r="I87" s="259">
        <f t="shared" si="5"/>
        <v>0</v>
      </c>
      <c r="J87" s="258"/>
    </row>
    <row r="88" spans="2:10" ht="42" customHeight="1">
      <c r="B88" s="447" t="s">
        <v>121</v>
      </c>
      <c r="C88" s="438">
        <f>'N 6,1'!E105</f>
        <v>22500</v>
      </c>
      <c r="D88" s="438">
        <f>'N 6,1'!F105</f>
        <v>45000</v>
      </c>
      <c r="E88" s="438">
        <f>'N 6,1'!G105</f>
        <v>60000</v>
      </c>
      <c r="F88" s="439">
        <f>'N 6,1'!H105</f>
        <v>90728</v>
      </c>
      <c r="G88" s="258">
        <f t="shared" si="3"/>
        <v>22682</v>
      </c>
      <c r="H88" s="259">
        <f t="shared" si="4"/>
        <v>45364</v>
      </c>
      <c r="I88" s="259">
        <f t="shared" si="5"/>
        <v>68046</v>
      </c>
      <c r="J88" s="258"/>
    </row>
    <row r="89" spans="2:10" ht="17.25" hidden="1" customHeight="1">
      <c r="B89" s="447" t="s">
        <v>122</v>
      </c>
      <c r="C89" s="438"/>
      <c r="D89" s="438"/>
      <c r="E89" s="438"/>
      <c r="F89" s="439"/>
      <c r="G89" s="258">
        <f t="shared" si="3"/>
        <v>0</v>
      </c>
      <c r="H89" s="259">
        <f t="shared" si="4"/>
        <v>0</v>
      </c>
      <c r="I89" s="259">
        <f t="shared" si="5"/>
        <v>0</v>
      </c>
      <c r="J89" s="258"/>
    </row>
    <row r="90" spans="2:10" ht="60" customHeight="1">
      <c r="B90" s="445" t="s">
        <v>621</v>
      </c>
      <c r="C90" s="438">
        <f>C92+C93+C94</f>
        <v>32672.400000000001</v>
      </c>
      <c r="D90" s="438">
        <f>D92+D93+D94</f>
        <v>38916.300000000003</v>
      </c>
      <c r="E90" s="438">
        <f>E92+E93+E94</f>
        <v>48121.4</v>
      </c>
      <c r="F90" s="439">
        <f>F92+F93+F94</f>
        <v>50708.800000000003</v>
      </c>
      <c r="G90" s="258">
        <f t="shared" si="3"/>
        <v>12677.2</v>
      </c>
      <c r="H90" s="259">
        <f t="shared" si="4"/>
        <v>25354.400000000001</v>
      </c>
      <c r="I90" s="259">
        <f t="shared" si="5"/>
        <v>38031.600000000006</v>
      </c>
      <c r="J90" s="258"/>
    </row>
    <row r="91" spans="2:10" ht="19.5" customHeight="1">
      <c r="B91" s="445" t="s">
        <v>12</v>
      </c>
      <c r="C91" s="438"/>
      <c r="D91" s="438"/>
      <c r="E91" s="438"/>
      <c r="F91" s="440"/>
      <c r="G91" s="258">
        <f t="shared" si="3"/>
        <v>0</v>
      </c>
      <c r="H91" s="259">
        <f t="shared" si="4"/>
        <v>0</v>
      </c>
      <c r="I91" s="259">
        <f t="shared" si="5"/>
        <v>0</v>
      </c>
      <c r="J91" s="258"/>
    </row>
    <row r="92" spans="2:10" ht="17.25" customHeight="1">
      <c r="B92" s="445" t="s">
        <v>10</v>
      </c>
      <c r="C92" s="438">
        <f>'N 6,1'!E107</f>
        <v>27038.9</v>
      </c>
      <c r="D92" s="438">
        <f>'N 6,1'!F107</f>
        <v>31229.3</v>
      </c>
      <c r="E92" s="438">
        <f>'N 6,1'!G107</f>
        <v>38400</v>
      </c>
      <c r="F92" s="439">
        <f>'N 6,1'!H107</f>
        <v>38400</v>
      </c>
      <c r="G92" s="258">
        <f t="shared" si="3"/>
        <v>9600</v>
      </c>
      <c r="H92" s="259">
        <f t="shared" si="4"/>
        <v>19200</v>
      </c>
      <c r="I92" s="259">
        <f t="shared" si="5"/>
        <v>28800</v>
      </c>
      <c r="J92" s="258"/>
    </row>
    <row r="93" spans="2:10" ht="17.25" customHeight="1">
      <c r="B93" s="445" t="s">
        <v>149</v>
      </c>
      <c r="C93" s="438">
        <f>'N 6,1'!E108</f>
        <v>5633.5</v>
      </c>
      <c r="D93" s="438">
        <f>'N 6,1'!F108</f>
        <v>7687</v>
      </c>
      <c r="E93" s="438">
        <f>'N 6,1'!G108</f>
        <v>9721.4</v>
      </c>
      <c r="F93" s="439">
        <f>'N 6,1'!H108</f>
        <v>12308.8</v>
      </c>
      <c r="G93" s="258">
        <f t="shared" si="3"/>
        <v>3077.2</v>
      </c>
      <c r="H93" s="259">
        <f t="shared" si="4"/>
        <v>6154.4</v>
      </c>
      <c r="I93" s="259">
        <f t="shared" si="5"/>
        <v>9231.5999999999985</v>
      </c>
      <c r="J93" s="258"/>
    </row>
    <row r="94" spans="2:10" ht="17.25" hidden="1" customHeight="1">
      <c r="B94" s="445" t="s">
        <v>622</v>
      </c>
      <c r="C94" s="438"/>
      <c r="D94" s="438"/>
      <c r="E94" s="438"/>
      <c r="F94" s="440">
        <f>'[4]N 6,1'!I106</f>
        <v>0</v>
      </c>
      <c r="G94" s="258">
        <f t="shared" si="3"/>
        <v>0</v>
      </c>
      <c r="H94" s="259">
        <f t="shared" si="4"/>
        <v>0</v>
      </c>
      <c r="I94" s="259">
        <f t="shared" si="5"/>
        <v>0</v>
      </c>
      <c r="J94" s="258"/>
    </row>
    <row r="95" spans="2:10" ht="17.25" customHeight="1">
      <c r="B95" s="445" t="s">
        <v>114</v>
      </c>
      <c r="C95" s="436">
        <f>C97</f>
        <v>7308</v>
      </c>
      <c r="D95" s="436">
        <f>D97</f>
        <v>7308</v>
      </c>
      <c r="E95" s="436">
        <f>E97</f>
        <v>7308</v>
      </c>
      <c r="F95" s="440">
        <f>F97</f>
        <v>7308</v>
      </c>
      <c r="G95" s="258">
        <f t="shared" si="3"/>
        <v>1827</v>
      </c>
      <c r="H95" s="259">
        <f t="shared" si="4"/>
        <v>3654</v>
      </c>
      <c r="I95" s="259">
        <f t="shared" si="5"/>
        <v>5481</v>
      </c>
      <c r="J95" s="258"/>
    </row>
    <row r="96" spans="2:10" ht="17.25" customHeight="1">
      <c r="B96" s="445" t="s">
        <v>12</v>
      </c>
      <c r="C96" s="438"/>
      <c r="D96" s="438"/>
      <c r="E96" s="438"/>
      <c r="F96" s="440"/>
      <c r="G96" s="258">
        <f t="shared" si="3"/>
        <v>0</v>
      </c>
      <c r="H96" s="259">
        <f t="shared" si="4"/>
        <v>0</v>
      </c>
      <c r="I96" s="259">
        <f t="shared" si="5"/>
        <v>0</v>
      </c>
      <c r="J96" s="258"/>
    </row>
    <row r="97" spans="1:13" ht="18" thickBot="1">
      <c r="A97" s="85"/>
      <c r="B97" s="448" t="s">
        <v>821</v>
      </c>
      <c r="C97" s="443">
        <f>+'N 6,1'!E110</f>
        <v>7308</v>
      </c>
      <c r="D97" s="443">
        <f>+'N 6,1'!F110</f>
        <v>7308</v>
      </c>
      <c r="E97" s="443">
        <f>+'N 6,1'!G110</f>
        <v>7308</v>
      </c>
      <c r="F97" s="444">
        <f>+'N 6,1'!H110</f>
        <v>7308</v>
      </c>
      <c r="G97" s="258">
        <f t="shared" si="3"/>
        <v>1827</v>
      </c>
      <c r="H97" s="259">
        <f t="shared" si="4"/>
        <v>3654</v>
      </c>
      <c r="I97" s="259">
        <f t="shared" si="5"/>
        <v>5481</v>
      </c>
      <c r="J97" s="265"/>
      <c r="K97" s="265"/>
      <c r="L97" s="265"/>
      <c r="M97" s="266"/>
    </row>
    <row r="98" spans="1:13" ht="15" customHeight="1"/>
    <row r="99" spans="1:13" ht="15" customHeight="1"/>
    <row r="100" spans="1:13" ht="15" customHeight="1"/>
    <row r="101" spans="1:13" ht="15" customHeight="1"/>
    <row r="102" spans="1:13" ht="15" customHeight="1"/>
    <row r="103" spans="1:13" ht="15" customHeight="1"/>
  </sheetData>
  <mergeCells count="4">
    <mergeCell ref="B9:B10"/>
    <mergeCell ref="C9:F9"/>
    <mergeCell ref="B5:F6"/>
    <mergeCell ref="E8:F8"/>
  </mergeCells>
  <printOptions horizontalCentered="1"/>
  <pageMargins left="0.25" right="0.21" top="0.32" bottom="0.37" header="0.17" footer="0.16"/>
  <pageSetup paperSize="9" firstPageNumber="5" orientation="portrait" useFirstPageNumber="1" r:id="rId1"/>
  <headerFooter alignWithMargins="0"/>
  <colBreaks count="1" manualBreakCount="1">
    <brk id="6" max="1048575" man="1"/>
  </colBreaks>
</worksheet>
</file>

<file path=xl/worksheets/sheet6.xml><?xml version="1.0" encoding="utf-8"?>
<worksheet xmlns="http://schemas.openxmlformats.org/spreadsheetml/2006/main" xmlns:r="http://schemas.openxmlformats.org/officeDocument/2006/relationships">
  <dimension ref="A1:L122"/>
  <sheetViews>
    <sheetView view="pageBreakPreview" zoomScale="80" zoomScaleNormal="100" zoomScaleSheetLayoutView="80" workbookViewId="0">
      <selection sqref="A1:H110"/>
    </sheetView>
  </sheetViews>
  <sheetFormatPr defaultColWidth="9.140625" defaultRowHeight="17.25"/>
  <cols>
    <col min="1" max="3" width="4.140625" style="236" customWidth="1"/>
    <col min="4" max="4" width="35.85546875" style="237" customWidth="1"/>
    <col min="5" max="5" width="12.28515625" style="237" hidden="1" customWidth="1"/>
    <col min="6" max="6" width="16.140625" style="237" customWidth="1"/>
    <col min="7" max="7" width="17.28515625" style="237" customWidth="1"/>
    <col min="8" max="8" width="16.28515625" style="236" customWidth="1"/>
    <col min="9" max="9" width="17.28515625" style="238" bestFit="1" customWidth="1"/>
    <col min="10" max="10" width="15.7109375" style="238" customWidth="1"/>
    <col min="11" max="11" width="17.7109375" style="238" bestFit="1" customWidth="1"/>
    <col min="12" max="12" width="9.140625" style="238"/>
    <col min="13" max="16384" width="9.140625" style="236"/>
  </cols>
  <sheetData>
    <row r="1" spans="1:11" ht="67.5" customHeight="1">
      <c r="B1" s="237"/>
      <c r="C1" s="237"/>
      <c r="E1" s="269"/>
      <c r="F1" s="627" t="s">
        <v>829</v>
      </c>
      <c r="G1" s="627"/>
      <c r="H1" s="627"/>
    </row>
    <row r="2" spans="1:11" ht="13.5" hidden="1" customHeight="1">
      <c r="B2" s="237"/>
      <c r="C2" s="237"/>
      <c r="E2" s="269"/>
      <c r="F2" s="589"/>
      <c r="G2" s="589"/>
      <c r="H2" s="589"/>
    </row>
    <row r="3" spans="1:11" ht="13.5" hidden="1" customHeight="1">
      <c r="B3" s="237"/>
      <c r="C3" s="237"/>
      <c r="E3" s="269"/>
      <c r="F3" s="589"/>
      <c r="G3" s="589"/>
      <c r="H3" s="589"/>
    </row>
    <row r="4" spans="1:11" ht="13.5" hidden="1" customHeight="1">
      <c r="B4" s="237"/>
      <c r="C4" s="237"/>
      <c r="E4" s="269"/>
      <c r="F4" s="589"/>
      <c r="G4" s="589"/>
      <c r="H4" s="589"/>
    </row>
    <row r="5" spans="1:11" ht="13.5" hidden="1" customHeight="1">
      <c r="B5" s="237"/>
      <c r="C5" s="237"/>
      <c r="E5" s="238"/>
      <c r="F5" s="590"/>
      <c r="G5" s="590"/>
      <c r="H5" s="590"/>
    </row>
    <row r="6" spans="1:11" ht="20.25" customHeight="1">
      <c r="B6" s="237"/>
      <c r="C6" s="237"/>
      <c r="E6" s="238"/>
      <c r="F6" s="590"/>
      <c r="G6" s="590"/>
      <c r="H6" s="591" t="s">
        <v>533</v>
      </c>
    </row>
    <row r="7" spans="1:11" ht="20.25" customHeight="1">
      <c r="B7" s="237"/>
      <c r="C7" s="237"/>
      <c r="E7" s="238"/>
      <c r="F7" s="238"/>
      <c r="G7" s="238"/>
      <c r="H7" s="238"/>
    </row>
    <row r="8" spans="1:11" ht="180" customHeight="1">
      <c r="A8" s="628" t="s">
        <v>925</v>
      </c>
      <c r="B8" s="628"/>
      <c r="C8" s="628"/>
      <c r="D8" s="628"/>
      <c r="E8" s="628"/>
      <c r="F8" s="628"/>
      <c r="G8" s="628"/>
      <c r="H8" s="628"/>
      <c r="I8" s="525"/>
    </row>
    <row r="9" spans="1:11" hidden="1">
      <c r="A9" s="239"/>
      <c r="B9" s="239"/>
      <c r="C9" s="239"/>
      <c r="D9" s="239"/>
      <c r="E9" s="239"/>
      <c r="F9" s="239"/>
      <c r="G9" s="239"/>
      <c r="H9" s="239"/>
    </row>
    <row r="10" spans="1:11" ht="21" customHeight="1" thickBot="1">
      <c r="A10" s="239"/>
      <c r="B10" s="239"/>
      <c r="C10" s="239"/>
      <c r="D10" s="239"/>
      <c r="E10" s="239"/>
      <c r="F10" s="239"/>
      <c r="G10" s="629" t="s">
        <v>1</v>
      </c>
      <c r="H10" s="629"/>
    </row>
    <row r="11" spans="1:11" ht="82.5" customHeight="1">
      <c r="A11" s="616" t="s">
        <v>861</v>
      </c>
      <c r="B11" s="618" t="s">
        <v>862</v>
      </c>
      <c r="C11" s="618" t="s">
        <v>863</v>
      </c>
      <c r="D11" s="630" t="s">
        <v>865</v>
      </c>
      <c r="E11" s="630" t="s">
        <v>534</v>
      </c>
      <c r="F11" s="630"/>
      <c r="G11" s="630"/>
      <c r="H11" s="632"/>
    </row>
    <row r="12" spans="1:11" ht="81.75" customHeight="1">
      <c r="A12" s="617"/>
      <c r="B12" s="619"/>
      <c r="C12" s="619"/>
      <c r="D12" s="631"/>
      <c r="E12" s="526" t="s">
        <v>133</v>
      </c>
      <c r="F12" s="526" t="s">
        <v>535</v>
      </c>
      <c r="G12" s="526" t="s">
        <v>536</v>
      </c>
      <c r="H12" s="370" t="s">
        <v>537</v>
      </c>
    </row>
    <row r="13" spans="1:11" ht="17.25" customHeight="1">
      <c r="A13" s="240"/>
      <c r="B13" s="241"/>
      <c r="C13" s="242"/>
      <c r="D13" s="371" t="s">
        <v>103</v>
      </c>
      <c r="E13" s="451">
        <f>E15</f>
        <v>1879317.7999999996</v>
      </c>
      <c r="F13" s="451">
        <f>F15</f>
        <v>3671637.6999999997</v>
      </c>
      <c r="G13" s="451">
        <f>G15</f>
        <v>5485059.9000000004</v>
      </c>
      <c r="H13" s="452">
        <f>H15</f>
        <v>7287983.899588421</v>
      </c>
      <c r="I13" s="316"/>
      <c r="J13" s="317"/>
      <c r="K13" s="316"/>
    </row>
    <row r="14" spans="1:11" ht="21" customHeight="1">
      <c r="A14" s="240"/>
      <c r="B14" s="242"/>
      <c r="C14" s="242"/>
      <c r="D14" s="371" t="s">
        <v>12</v>
      </c>
      <c r="E14" s="451"/>
      <c r="F14" s="451"/>
      <c r="G14" s="451"/>
      <c r="H14" s="452"/>
      <c r="I14" s="316"/>
      <c r="J14" s="317"/>
      <c r="K14" s="316"/>
    </row>
    <row r="15" spans="1:11" ht="75.75" customHeight="1">
      <c r="A15" s="243" t="s">
        <v>52</v>
      </c>
      <c r="B15" s="242"/>
      <c r="C15" s="242"/>
      <c r="D15" s="371" t="s">
        <v>104</v>
      </c>
      <c r="E15" s="451">
        <f>E17</f>
        <v>1879317.7999999996</v>
      </c>
      <c r="F15" s="451">
        <f>F17</f>
        <v>3671637.6999999997</v>
      </c>
      <c r="G15" s="451">
        <f>G17</f>
        <v>5485059.9000000004</v>
      </c>
      <c r="H15" s="452">
        <f>H17</f>
        <v>7287983.899588421</v>
      </c>
      <c r="I15" s="316"/>
      <c r="J15" s="317"/>
      <c r="K15" s="316"/>
    </row>
    <row r="16" spans="1:11">
      <c r="A16" s="240"/>
      <c r="B16" s="242"/>
      <c r="C16" s="242"/>
      <c r="D16" s="371" t="s">
        <v>12</v>
      </c>
      <c r="E16" s="454"/>
      <c r="F16" s="454"/>
      <c r="G16" s="454"/>
      <c r="H16" s="453"/>
      <c r="I16" s="316"/>
      <c r="J16" s="317"/>
      <c r="K16" s="316"/>
    </row>
    <row r="17" spans="1:11" ht="40.5" customHeight="1">
      <c r="A17" s="240"/>
      <c r="B17" s="242" t="s">
        <v>51</v>
      </c>
      <c r="C17" s="242"/>
      <c r="D17" s="371" t="s">
        <v>105</v>
      </c>
      <c r="E17" s="451">
        <f>E19</f>
        <v>1879317.7999999996</v>
      </c>
      <c r="F17" s="451">
        <f>F19</f>
        <v>3671637.6999999997</v>
      </c>
      <c r="G17" s="451">
        <f>G19</f>
        <v>5485059.9000000004</v>
      </c>
      <c r="H17" s="452">
        <f>H19</f>
        <v>7287983.899588421</v>
      </c>
      <c r="I17" s="316"/>
      <c r="J17" s="317"/>
      <c r="K17" s="316"/>
    </row>
    <row r="18" spans="1:11">
      <c r="A18" s="240"/>
      <c r="B18" s="242"/>
      <c r="C18" s="242"/>
      <c r="D18" s="371" t="s">
        <v>12</v>
      </c>
      <c r="E18" s="455"/>
      <c r="F18" s="455"/>
      <c r="G18" s="455"/>
      <c r="H18" s="453"/>
      <c r="I18" s="316"/>
      <c r="J18" s="317"/>
      <c r="K18" s="316"/>
    </row>
    <row r="19" spans="1:11" ht="21" customHeight="1">
      <c r="A19" s="240"/>
      <c r="B19" s="242"/>
      <c r="C19" s="242" t="s">
        <v>51</v>
      </c>
      <c r="D19" s="371" t="s">
        <v>106</v>
      </c>
      <c r="E19" s="451">
        <f t="shared" ref="E19:H20" si="0">E20</f>
        <v>1879317.7999999996</v>
      </c>
      <c r="F19" s="451">
        <f t="shared" si="0"/>
        <v>3671637.6999999997</v>
      </c>
      <c r="G19" s="451">
        <f t="shared" si="0"/>
        <v>5485059.9000000004</v>
      </c>
      <c r="H19" s="452">
        <f t="shared" si="0"/>
        <v>7287983.899588421</v>
      </c>
      <c r="I19" s="316"/>
      <c r="J19" s="317"/>
      <c r="K19" s="316"/>
    </row>
    <row r="20" spans="1:11" ht="149.25" customHeight="1">
      <c r="A20" s="240"/>
      <c r="B20" s="242"/>
      <c r="C20" s="242"/>
      <c r="D20" s="371" t="s">
        <v>538</v>
      </c>
      <c r="E20" s="451">
        <f t="shared" si="0"/>
        <v>1879317.7999999996</v>
      </c>
      <c r="F20" s="451">
        <f t="shared" si="0"/>
        <v>3671637.6999999997</v>
      </c>
      <c r="G20" s="451">
        <f t="shared" si="0"/>
        <v>5485059.9000000004</v>
      </c>
      <c r="H20" s="452">
        <f t="shared" si="0"/>
        <v>7287983.899588421</v>
      </c>
      <c r="I20" s="316"/>
      <c r="J20" s="317"/>
      <c r="K20" s="316"/>
    </row>
    <row r="21" spans="1:11" ht="39.75" customHeight="1">
      <c r="A21" s="240"/>
      <c r="B21" s="242"/>
      <c r="C21" s="242"/>
      <c r="D21" s="371" t="s">
        <v>710</v>
      </c>
      <c r="E21" s="451">
        <f>E23+E29+E38+E42+E55+E59+E69+E87+E90+E102+E52</f>
        <v>1879317.7999999996</v>
      </c>
      <c r="F21" s="451">
        <f>F23+F29+F38+F42+F55+F59+F69+F87+F90+F102+F52</f>
        <v>3671637.6999999997</v>
      </c>
      <c r="G21" s="451">
        <f>G23+G29+G38+G42+G55+G59+G69+G87+G90+G102+G52</f>
        <v>5485059.9000000004</v>
      </c>
      <c r="H21" s="452">
        <f>H23+H29+H38+H42+H55+H59+H69+H87+H90+H102+H52+H98</f>
        <v>7287983.899588421</v>
      </c>
      <c r="I21" s="316"/>
      <c r="J21" s="317"/>
      <c r="K21" s="316"/>
    </row>
    <row r="22" spans="1:11" ht="69">
      <c r="A22" s="240"/>
      <c r="B22" s="242"/>
      <c r="C22" s="242"/>
      <c r="D22" s="371" t="s">
        <v>539</v>
      </c>
      <c r="E22" s="455"/>
      <c r="F22" s="455"/>
      <c r="G22" s="455"/>
      <c r="H22" s="456"/>
      <c r="I22" s="316"/>
      <c r="J22" s="317"/>
      <c r="K22" s="316"/>
    </row>
    <row r="23" spans="1:11" ht="22.5" hidden="1" customHeight="1">
      <c r="A23" s="240"/>
      <c r="B23" s="242"/>
      <c r="C23" s="242"/>
      <c r="D23" s="371" t="s">
        <v>107</v>
      </c>
      <c r="E23" s="455">
        <f>SUM(E25+E27)</f>
        <v>1606018.1</v>
      </c>
      <c r="F23" s="455">
        <f>SUM(F25+F27)</f>
        <v>3190336</v>
      </c>
      <c r="G23" s="455">
        <f>SUM(G25+G27)</f>
        <v>4774654.0999999996</v>
      </c>
      <c r="H23" s="453">
        <f>SUM(H25+H27)</f>
        <v>6358971.9000000013</v>
      </c>
      <c r="I23" s="316"/>
      <c r="J23" s="317"/>
      <c r="K23" s="316"/>
    </row>
    <row r="24" spans="1:11" hidden="1">
      <c r="A24" s="240"/>
      <c r="B24" s="242"/>
      <c r="C24" s="242"/>
      <c r="D24" s="371" t="s">
        <v>12</v>
      </c>
      <c r="E24" s="455"/>
      <c r="F24" s="455"/>
      <c r="G24" s="455"/>
      <c r="H24" s="456"/>
      <c r="I24" s="316"/>
      <c r="J24" s="317"/>
      <c r="K24" s="316"/>
    </row>
    <row r="25" spans="1:11" ht="57" customHeight="1">
      <c r="A25" s="240"/>
      <c r="B25" s="242"/>
      <c r="C25" s="242"/>
      <c r="D25" s="371" t="s">
        <v>540</v>
      </c>
      <c r="E25" s="454">
        <v>1606018.1</v>
      </c>
      <c r="F25" s="454">
        <v>3190336</v>
      </c>
      <c r="G25" s="454">
        <v>4774654.0999999996</v>
      </c>
      <c r="H25" s="453">
        <f>8578.4+5973666.2+310626.9+66100.4</f>
        <v>6358971.9000000013</v>
      </c>
      <c r="I25" s="316"/>
      <c r="J25" s="317"/>
      <c r="K25" s="316"/>
    </row>
    <row r="26" spans="1:11" ht="51.75" hidden="1">
      <c r="A26" s="240"/>
      <c r="B26" s="242"/>
      <c r="C26" s="242"/>
      <c r="D26" s="371" t="s">
        <v>541</v>
      </c>
      <c r="E26" s="454"/>
      <c r="F26" s="454">
        <v>0</v>
      </c>
      <c r="G26" s="454">
        <v>0</v>
      </c>
      <c r="H26" s="453"/>
      <c r="I26" s="316"/>
      <c r="J26" s="317"/>
      <c r="K26" s="316"/>
    </row>
    <row r="27" spans="1:11" ht="21.75" hidden="1" customHeight="1">
      <c r="A27" s="240"/>
      <c r="B27" s="242"/>
      <c r="C27" s="242"/>
      <c r="D27" s="371" t="s">
        <v>542</v>
      </c>
      <c r="E27" s="454"/>
      <c r="F27" s="454"/>
      <c r="G27" s="454"/>
      <c r="H27" s="453"/>
      <c r="I27" s="316"/>
      <c r="J27" s="317"/>
      <c r="K27" s="316"/>
    </row>
    <row r="28" spans="1:11" hidden="1">
      <c r="A28" s="240"/>
      <c r="B28" s="242"/>
      <c r="C28" s="242"/>
      <c r="D28" s="371" t="s">
        <v>543</v>
      </c>
      <c r="E28" s="454">
        <f>SUM(H28/4)</f>
        <v>375176.625</v>
      </c>
      <c r="F28" s="454">
        <f>SUM(E28*2)</f>
        <v>750353.25</v>
      </c>
      <c r="G28" s="455">
        <v>1125530</v>
      </c>
      <c r="H28" s="453">
        <v>1500706.5</v>
      </c>
      <c r="I28" s="316"/>
      <c r="J28" s="317"/>
      <c r="K28" s="316"/>
    </row>
    <row r="29" spans="1:11" hidden="1">
      <c r="A29" s="240"/>
      <c r="B29" s="242"/>
      <c r="C29" s="242"/>
      <c r="D29" s="371" t="s">
        <v>143</v>
      </c>
      <c r="E29" s="455">
        <f>SUM(E32:E36)</f>
        <v>48944.4</v>
      </c>
      <c r="F29" s="455">
        <f>SUM(F32:F36)</f>
        <v>82757</v>
      </c>
      <c r="G29" s="455">
        <f>SUM(G32:G36)</f>
        <v>130014.8</v>
      </c>
      <c r="H29" s="453">
        <f>SUM(H32:H36)</f>
        <v>174414.99998842002</v>
      </c>
      <c r="I29" s="316"/>
      <c r="J29" s="317"/>
      <c r="K29" s="316"/>
    </row>
    <row r="30" spans="1:11" hidden="1">
      <c r="A30" s="240"/>
      <c r="B30" s="242"/>
      <c r="C30" s="242"/>
      <c r="D30" s="371" t="s">
        <v>12</v>
      </c>
      <c r="E30" s="455"/>
      <c r="F30" s="455"/>
      <c r="G30" s="455"/>
      <c r="H30" s="456"/>
      <c r="I30" s="316"/>
      <c r="J30" s="317"/>
      <c r="K30" s="316"/>
    </row>
    <row r="31" spans="1:11" ht="51.75" hidden="1">
      <c r="A31" s="240"/>
      <c r="B31" s="242"/>
      <c r="C31" s="242"/>
      <c r="D31" s="449" t="s">
        <v>544</v>
      </c>
      <c r="E31" s="455"/>
      <c r="F31" s="455"/>
      <c r="G31" s="455"/>
      <c r="H31" s="453"/>
      <c r="I31" s="316"/>
      <c r="J31" s="317"/>
      <c r="K31" s="316"/>
    </row>
    <row r="32" spans="1:11" ht="21" customHeight="1">
      <c r="A32" s="240"/>
      <c r="B32" s="242"/>
      <c r="C32" s="242"/>
      <c r="D32" s="449" t="s">
        <v>545</v>
      </c>
      <c r="E32" s="454">
        <v>11127.9</v>
      </c>
      <c r="F32" s="454">
        <v>20255.900000000001</v>
      </c>
      <c r="G32" s="454">
        <v>31329.200000000001</v>
      </c>
      <c r="H32" s="453">
        <f>'N 8'!G14</f>
        <v>44511.799988420004</v>
      </c>
      <c r="I32" s="316"/>
      <c r="J32" s="317"/>
      <c r="K32" s="316"/>
    </row>
    <row r="33" spans="1:11" ht="22.5" customHeight="1">
      <c r="A33" s="240"/>
      <c r="B33" s="242"/>
      <c r="C33" s="242"/>
      <c r="D33" s="449" t="s">
        <v>546</v>
      </c>
      <c r="E33" s="454">
        <v>849.5</v>
      </c>
      <c r="F33" s="454">
        <v>1699.1</v>
      </c>
      <c r="G33" s="454">
        <v>2548.6</v>
      </c>
      <c r="H33" s="453">
        <f>'N 8'!G20</f>
        <v>3398.3</v>
      </c>
      <c r="I33" s="316"/>
      <c r="J33" s="317"/>
      <c r="K33" s="316"/>
    </row>
    <row r="34" spans="1:11" ht="21.75" customHeight="1">
      <c r="A34" s="240"/>
      <c r="B34" s="242"/>
      <c r="C34" s="242"/>
      <c r="D34" s="449" t="s">
        <v>547</v>
      </c>
      <c r="E34" s="454">
        <v>29006.1</v>
      </c>
      <c r="F34" s="454">
        <v>52012.2</v>
      </c>
      <c r="G34" s="454">
        <v>86518.3</v>
      </c>
      <c r="H34" s="453">
        <f>'N 8'!G22</f>
        <v>116024.3</v>
      </c>
      <c r="I34" s="316"/>
      <c r="J34" s="317"/>
      <c r="K34" s="316"/>
    </row>
    <row r="35" spans="1:11" ht="21" customHeight="1">
      <c r="A35" s="240"/>
      <c r="B35" s="242"/>
      <c r="C35" s="242"/>
      <c r="D35" s="449" t="s">
        <v>548</v>
      </c>
      <c r="E35" s="454">
        <v>7132</v>
      </c>
      <c r="F35" s="454">
        <v>7132</v>
      </c>
      <c r="G35" s="454">
        <v>7132</v>
      </c>
      <c r="H35" s="453">
        <f>'N 8'!G30</f>
        <v>7165</v>
      </c>
      <c r="I35" s="316"/>
      <c r="J35" s="317"/>
      <c r="K35" s="316"/>
    </row>
    <row r="36" spans="1:11" ht="42" customHeight="1">
      <c r="A36" s="240"/>
      <c r="B36" s="242"/>
      <c r="C36" s="242"/>
      <c r="D36" s="449" t="s">
        <v>721</v>
      </c>
      <c r="E36" s="454">
        <v>828.9</v>
      </c>
      <c r="F36" s="454">
        <v>1657.8</v>
      </c>
      <c r="G36" s="454">
        <v>2486.6999999999998</v>
      </c>
      <c r="H36" s="453">
        <f>'N 8'!G33</f>
        <v>3315.6</v>
      </c>
      <c r="I36" s="316"/>
      <c r="J36" s="317"/>
      <c r="K36" s="316"/>
    </row>
    <row r="37" spans="1:11" ht="34.5" hidden="1">
      <c r="A37" s="240"/>
      <c r="B37" s="242"/>
      <c r="C37" s="242"/>
      <c r="D37" s="449" t="s">
        <v>549</v>
      </c>
      <c r="E37" s="455"/>
      <c r="F37" s="455"/>
      <c r="G37" s="455"/>
      <c r="H37" s="453"/>
      <c r="I37" s="316"/>
      <c r="J37" s="317"/>
      <c r="K37" s="316"/>
    </row>
    <row r="38" spans="1:11" ht="38.25" hidden="1" customHeight="1">
      <c r="A38" s="240"/>
      <c r="B38" s="242"/>
      <c r="C38" s="242"/>
      <c r="D38" s="371" t="s">
        <v>550</v>
      </c>
      <c r="E38" s="455">
        <f>SUM(E40:E41)</f>
        <v>11560</v>
      </c>
      <c r="F38" s="455">
        <f>SUM(F40:F41)</f>
        <v>20174.5</v>
      </c>
      <c r="G38" s="455">
        <f>SUM(G40:G41)</f>
        <v>29831.7</v>
      </c>
      <c r="H38" s="453">
        <f>H40+H41</f>
        <v>39488.9</v>
      </c>
      <c r="I38" s="316"/>
      <c r="J38" s="317"/>
      <c r="K38" s="316"/>
    </row>
    <row r="39" spans="1:11" ht="21" hidden="1" customHeight="1">
      <c r="A39" s="240"/>
      <c r="B39" s="242"/>
      <c r="C39" s="242"/>
      <c r="D39" s="371" t="s">
        <v>12</v>
      </c>
      <c r="E39" s="454"/>
      <c r="F39" s="454"/>
      <c r="G39" s="454"/>
      <c r="H39" s="456"/>
      <c r="I39" s="316"/>
      <c r="J39" s="317"/>
      <c r="K39" s="316"/>
    </row>
    <row r="40" spans="1:11" ht="21.75" customHeight="1">
      <c r="A40" s="240"/>
      <c r="B40" s="242"/>
      <c r="C40" s="242"/>
      <c r="D40" s="371" t="s">
        <v>551</v>
      </c>
      <c r="E40" s="454">
        <v>10700</v>
      </c>
      <c r="F40" s="454">
        <v>19314.5</v>
      </c>
      <c r="G40" s="454">
        <v>28971.7</v>
      </c>
      <c r="H40" s="456">
        <v>38628.9</v>
      </c>
      <c r="I40" s="316"/>
      <c r="J40" s="317"/>
      <c r="K40" s="316"/>
    </row>
    <row r="41" spans="1:11" ht="41.25" customHeight="1">
      <c r="A41" s="240"/>
      <c r="B41" s="242"/>
      <c r="C41" s="242"/>
      <c r="D41" s="371" t="s">
        <v>552</v>
      </c>
      <c r="E41" s="454">
        <v>860</v>
      </c>
      <c r="F41" s="454">
        <v>860</v>
      </c>
      <c r="G41" s="454">
        <v>860</v>
      </c>
      <c r="H41" s="456">
        <f>'N 8'!G35</f>
        <v>860</v>
      </c>
      <c r="I41" s="316"/>
      <c r="J41" s="317"/>
      <c r="K41" s="316"/>
    </row>
    <row r="42" spans="1:11" ht="51.75" hidden="1">
      <c r="A42" s="240"/>
      <c r="B42" s="242"/>
      <c r="C42" s="242"/>
      <c r="D42" s="371" t="s">
        <v>553</v>
      </c>
      <c r="E42" s="455">
        <f>SUM(E44:E51)</f>
        <v>12707.9</v>
      </c>
      <c r="F42" s="455">
        <f>SUM(F44:F51)</f>
        <v>18349</v>
      </c>
      <c r="G42" s="455">
        <f>SUM(G44:G51)</f>
        <v>23990.2</v>
      </c>
      <c r="H42" s="453">
        <f>SUM(H44:H51)</f>
        <v>29631.3</v>
      </c>
      <c r="I42" s="316"/>
      <c r="J42" s="317"/>
      <c r="K42" s="316"/>
    </row>
    <row r="43" spans="1:11" ht="21" hidden="1" customHeight="1">
      <c r="A43" s="240"/>
      <c r="B43" s="242"/>
      <c r="C43" s="242"/>
      <c r="D43" s="371" t="s">
        <v>12</v>
      </c>
      <c r="E43" s="454"/>
      <c r="F43" s="454"/>
      <c r="G43" s="454"/>
      <c r="H43" s="456"/>
      <c r="I43" s="316"/>
      <c r="J43" s="317"/>
      <c r="K43" s="316"/>
    </row>
    <row r="44" spans="1:11" ht="20.25" customHeight="1">
      <c r="A44" s="240"/>
      <c r="B44" s="242"/>
      <c r="C44" s="242"/>
      <c r="D44" s="449" t="s">
        <v>554</v>
      </c>
      <c r="E44" s="454">
        <v>100</v>
      </c>
      <c r="F44" s="454">
        <v>200</v>
      </c>
      <c r="G44" s="454">
        <v>300</v>
      </c>
      <c r="H44" s="456">
        <f>'N 8'!G37</f>
        <v>400</v>
      </c>
      <c r="I44" s="316"/>
      <c r="J44" s="317"/>
      <c r="K44" s="316"/>
    </row>
    <row r="45" spans="1:11" ht="21.75" hidden="1" customHeight="1">
      <c r="A45" s="240"/>
      <c r="B45" s="242"/>
      <c r="C45" s="242"/>
      <c r="D45" s="449" t="s">
        <v>555</v>
      </c>
      <c r="E45" s="454"/>
      <c r="F45" s="454"/>
      <c r="G45" s="454"/>
      <c r="H45" s="456"/>
      <c r="I45" s="316"/>
      <c r="J45" s="317"/>
      <c r="K45" s="316"/>
    </row>
    <row r="46" spans="1:11" ht="59.25" customHeight="1">
      <c r="A46" s="240"/>
      <c r="B46" s="242"/>
      <c r="C46" s="242"/>
      <c r="D46" s="449" t="s">
        <v>556</v>
      </c>
      <c r="E46" s="454">
        <v>7018.2</v>
      </c>
      <c r="F46" s="454">
        <v>7018.2</v>
      </c>
      <c r="G46" s="454">
        <v>7018.2</v>
      </c>
      <c r="H46" s="456">
        <f>+'N 8'!G39</f>
        <v>7018.2</v>
      </c>
      <c r="I46" s="316"/>
      <c r="J46" s="317"/>
      <c r="K46" s="316"/>
    </row>
    <row r="47" spans="1:11" ht="39" customHeight="1">
      <c r="A47" s="240"/>
      <c r="B47" s="242"/>
      <c r="C47" s="242"/>
      <c r="D47" s="449" t="s">
        <v>557</v>
      </c>
      <c r="E47" s="454">
        <v>4576.2</v>
      </c>
      <c r="F47" s="454">
        <v>9152.2999999999993</v>
      </c>
      <c r="G47" s="454">
        <v>13728.5</v>
      </c>
      <c r="H47" s="456">
        <f>'N 8'!G41</f>
        <v>18304.599999999999</v>
      </c>
      <c r="I47" s="316"/>
      <c r="J47" s="317"/>
      <c r="K47" s="316"/>
    </row>
    <row r="48" spans="1:11" ht="34.5" hidden="1">
      <c r="A48" s="240"/>
      <c r="B48" s="242"/>
      <c r="C48" s="242"/>
      <c r="D48" s="371" t="s">
        <v>558</v>
      </c>
      <c r="E48" s="454"/>
      <c r="F48" s="454"/>
      <c r="G48" s="454"/>
      <c r="H48" s="456"/>
      <c r="I48" s="316"/>
      <c r="J48" s="317"/>
      <c r="K48" s="316"/>
    </row>
    <row r="49" spans="1:11" ht="34.5" hidden="1">
      <c r="A49" s="240"/>
      <c r="B49" s="242"/>
      <c r="C49" s="242"/>
      <c r="D49" s="449" t="s">
        <v>559</v>
      </c>
      <c r="E49" s="454"/>
      <c r="F49" s="454"/>
      <c r="G49" s="454"/>
      <c r="H49" s="456"/>
      <c r="I49" s="316"/>
      <c r="J49" s="317"/>
      <c r="K49" s="316"/>
    </row>
    <row r="50" spans="1:11" ht="21" customHeight="1">
      <c r="A50" s="240"/>
      <c r="B50" s="242"/>
      <c r="C50" s="242"/>
      <c r="D50" s="449" t="s">
        <v>560</v>
      </c>
      <c r="E50" s="454">
        <v>670</v>
      </c>
      <c r="F50" s="454">
        <v>1340</v>
      </c>
      <c r="G50" s="454">
        <v>2010</v>
      </c>
      <c r="H50" s="456">
        <f>'N 8'!G45</f>
        <v>2680</v>
      </c>
      <c r="I50" s="316"/>
      <c r="J50" s="317"/>
      <c r="K50" s="316"/>
    </row>
    <row r="51" spans="1:11" ht="37.5" customHeight="1">
      <c r="A51" s="240"/>
      <c r="B51" s="242"/>
      <c r="C51" s="242"/>
      <c r="D51" s="449" t="s">
        <v>561</v>
      </c>
      <c r="E51" s="454">
        <v>343.5</v>
      </c>
      <c r="F51" s="454">
        <v>638.5</v>
      </c>
      <c r="G51" s="454">
        <v>933.5</v>
      </c>
      <c r="H51" s="456">
        <f>'N 8'!G49</f>
        <v>1228.5</v>
      </c>
      <c r="I51" s="316"/>
      <c r="J51" s="317"/>
      <c r="K51" s="316"/>
    </row>
    <row r="52" spans="1:11" ht="51.75" hidden="1">
      <c r="A52" s="240"/>
      <c r="B52" s="242"/>
      <c r="C52" s="242"/>
      <c r="D52" s="371" t="s">
        <v>562</v>
      </c>
      <c r="E52" s="454">
        <f>SUM(E54)</f>
        <v>878</v>
      </c>
      <c r="F52" s="454">
        <f>SUM(F54)</f>
        <v>878</v>
      </c>
      <c r="G52" s="454">
        <f>SUM(G54)</f>
        <v>878</v>
      </c>
      <c r="H52" s="456">
        <f>SUM(H54)</f>
        <v>878</v>
      </c>
      <c r="I52" s="316"/>
      <c r="J52" s="317"/>
      <c r="K52" s="316"/>
    </row>
    <row r="53" spans="1:11" hidden="1">
      <c r="A53" s="240"/>
      <c r="B53" s="242"/>
      <c r="C53" s="242"/>
      <c r="D53" s="371" t="s">
        <v>12</v>
      </c>
      <c r="E53" s="454"/>
      <c r="F53" s="454"/>
      <c r="G53" s="454"/>
      <c r="H53" s="456"/>
      <c r="I53" s="316"/>
      <c r="J53" s="317"/>
      <c r="K53" s="316"/>
    </row>
    <row r="54" spans="1:11" ht="43.5" customHeight="1">
      <c r="A54" s="240"/>
      <c r="B54" s="242"/>
      <c r="C54" s="242"/>
      <c r="D54" s="449" t="s">
        <v>563</v>
      </c>
      <c r="E54" s="454">
        <v>878</v>
      </c>
      <c r="F54" s="454">
        <v>878</v>
      </c>
      <c r="G54" s="454">
        <v>878</v>
      </c>
      <c r="H54" s="456">
        <f>'N 8'!G52</f>
        <v>878</v>
      </c>
      <c r="I54" s="316"/>
      <c r="J54" s="317"/>
      <c r="K54" s="316"/>
    </row>
    <row r="55" spans="1:11" ht="40.5" hidden="1" customHeight="1">
      <c r="A55" s="240"/>
      <c r="B55" s="242"/>
      <c r="C55" s="242"/>
      <c r="D55" s="371" t="s">
        <v>564</v>
      </c>
      <c r="E55" s="455">
        <f>SUM(E57:E58)</f>
        <v>6813.7</v>
      </c>
      <c r="F55" s="455">
        <f>SUM(F57:F58)</f>
        <v>11627.3</v>
      </c>
      <c r="G55" s="455">
        <f>SUM(G57:G58)</f>
        <v>17201</v>
      </c>
      <c r="H55" s="453">
        <f>SUM(H57:H58)</f>
        <v>23254.6</v>
      </c>
      <c r="I55" s="316"/>
      <c r="J55" s="317"/>
      <c r="K55" s="316"/>
    </row>
    <row r="56" spans="1:11" hidden="1">
      <c r="A56" s="240"/>
      <c r="B56" s="242"/>
      <c r="C56" s="242"/>
      <c r="D56" s="371" t="s">
        <v>12</v>
      </c>
      <c r="E56" s="455"/>
      <c r="F56" s="455"/>
      <c r="G56" s="455"/>
      <c r="H56" s="456"/>
      <c r="I56" s="316"/>
      <c r="J56" s="317"/>
      <c r="K56" s="316"/>
    </row>
    <row r="57" spans="1:11" ht="56.25" hidden="1" customHeight="1">
      <c r="A57" s="240"/>
      <c r="B57" s="242"/>
      <c r="C57" s="242"/>
      <c r="D57" s="371" t="s">
        <v>565</v>
      </c>
      <c r="E57" s="454"/>
      <c r="F57" s="454"/>
      <c r="G57" s="454"/>
      <c r="H57" s="456">
        <f>+'N 8'!G55</f>
        <v>0</v>
      </c>
      <c r="I57" s="316"/>
      <c r="J57" s="317"/>
      <c r="K57" s="316"/>
    </row>
    <row r="58" spans="1:11" ht="76.5" customHeight="1">
      <c r="A58" s="240"/>
      <c r="B58" s="242"/>
      <c r="C58" s="242"/>
      <c r="D58" s="371" t="s">
        <v>566</v>
      </c>
      <c r="E58" s="454">
        <v>6813.7</v>
      </c>
      <c r="F58" s="454">
        <v>11627.3</v>
      </c>
      <c r="G58" s="454">
        <v>17201</v>
      </c>
      <c r="H58" s="456">
        <f>+'N 8'!G57</f>
        <v>23254.6</v>
      </c>
      <c r="I58" s="316"/>
      <c r="J58" s="317"/>
      <c r="K58" s="316"/>
    </row>
    <row r="59" spans="1:11" hidden="1">
      <c r="A59" s="240"/>
      <c r="B59" s="242"/>
      <c r="C59" s="242"/>
      <c r="D59" s="371" t="s">
        <v>109</v>
      </c>
      <c r="E59" s="455">
        <f>SUM(E61:E68)</f>
        <v>108768.4</v>
      </c>
      <c r="F59" s="455">
        <f>SUM(F61:F68)</f>
        <v>215386.49999999997</v>
      </c>
      <c r="G59" s="455">
        <f>SUM(G61:G68)</f>
        <v>331785.69999999995</v>
      </c>
      <c r="H59" s="453">
        <f>SUM(H61:H68)</f>
        <v>414968.59959999996</v>
      </c>
      <c r="I59" s="316"/>
      <c r="J59" s="317"/>
      <c r="K59" s="316"/>
    </row>
    <row r="60" spans="1:11" hidden="1">
      <c r="A60" s="240"/>
      <c r="B60" s="242"/>
      <c r="C60" s="242"/>
      <c r="D60" s="371" t="s">
        <v>12</v>
      </c>
      <c r="E60" s="455"/>
      <c r="F60" s="455"/>
      <c r="G60" s="455"/>
      <c r="H60" s="456"/>
      <c r="I60" s="316"/>
      <c r="J60" s="317"/>
      <c r="K60" s="316"/>
    </row>
    <row r="61" spans="1:11" ht="41.25" customHeight="1">
      <c r="A61" s="240"/>
      <c r="B61" s="242"/>
      <c r="C61" s="242"/>
      <c r="D61" s="449" t="s">
        <v>567</v>
      </c>
      <c r="E61" s="454">
        <v>28719.5</v>
      </c>
      <c r="F61" s="454">
        <v>57409</v>
      </c>
      <c r="G61" s="454">
        <v>96680.6</v>
      </c>
      <c r="H61" s="456">
        <f>+'N 8'!G67</f>
        <v>115957.5</v>
      </c>
      <c r="I61" s="316"/>
      <c r="J61" s="317"/>
      <c r="K61" s="316"/>
    </row>
    <row r="62" spans="1:11" hidden="1">
      <c r="A62" s="240"/>
      <c r="B62" s="242"/>
      <c r="C62" s="242"/>
      <c r="D62" s="449" t="s">
        <v>568</v>
      </c>
      <c r="E62" s="454"/>
      <c r="F62" s="454"/>
      <c r="G62" s="454"/>
      <c r="H62" s="456"/>
      <c r="I62" s="316"/>
      <c r="J62" s="317"/>
      <c r="K62" s="316"/>
    </row>
    <row r="63" spans="1:11" ht="29.25" hidden="1" customHeight="1">
      <c r="A63" s="240"/>
      <c r="B63" s="242"/>
      <c r="C63" s="242"/>
      <c r="D63" s="449" t="s">
        <v>569</v>
      </c>
      <c r="E63" s="454"/>
      <c r="F63" s="454"/>
      <c r="G63" s="454"/>
      <c r="H63" s="456"/>
      <c r="I63" s="316"/>
      <c r="J63" s="317"/>
      <c r="K63" s="316"/>
    </row>
    <row r="64" spans="1:11" ht="23.25" customHeight="1">
      <c r="A64" s="240"/>
      <c r="B64" s="242"/>
      <c r="C64" s="242"/>
      <c r="D64" s="449" t="s">
        <v>570</v>
      </c>
      <c r="E64" s="454">
        <v>68752</v>
      </c>
      <c r="F64" s="454">
        <v>135503.79999999999</v>
      </c>
      <c r="G64" s="454">
        <v>201394.5</v>
      </c>
      <c r="H64" s="456">
        <f>'N 8'!G167</f>
        <v>253759.59999999998</v>
      </c>
      <c r="I64" s="316"/>
      <c r="J64" s="317"/>
      <c r="K64" s="316"/>
    </row>
    <row r="65" spans="1:11" ht="1.5" hidden="1" customHeight="1">
      <c r="A65" s="240"/>
      <c r="B65" s="242"/>
      <c r="C65" s="242"/>
      <c r="D65" s="449" t="s">
        <v>571</v>
      </c>
      <c r="E65" s="454"/>
      <c r="F65" s="454"/>
      <c r="G65" s="454"/>
      <c r="H65" s="456"/>
      <c r="I65" s="316"/>
      <c r="J65" s="317"/>
      <c r="K65" s="316"/>
    </row>
    <row r="66" spans="1:11" ht="41.25" customHeight="1">
      <c r="A66" s="240"/>
      <c r="B66" s="242"/>
      <c r="C66" s="242"/>
      <c r="D66" s="449" t="s">
        <v>572</v>
      </c>
      <c r="E66" s="454">
        <v>617.6</v>
      </c>
      <c r="F66" s="454">
        <v>1115</v>
      </c>
      <c r="G66" s="454">
        <v>1672.8</v>
      </c>
      <c r="H66" s="456">
        <f>'N 8'!G200</f>
        <v>2230.2999999999997</v>
      </c>
      <c r="I66" s="316"/>
      <c r="J66" s="317"/>
      <c r="K66" s="316"/>
    </row>
    <row r="67" spans="1:11" ht="37.5" customHeight="1">
      <c r="A67" s="240"/>
      <c r="B67" s="242"/>
      <c r="C67" s="242"/>
      <c r="D67" s="449" t="s">
        <v>573</v>
      </c>
      <c r="E67" s="454">
        <v>9249.9</v>
      </c>
      <c r="F67" s="454">
        <v>18499.900000000001</v>
      </c>
      <c r="G67" s="454">
        <v>27749.7</v>
      </c>
      <c r="H67" s="456">
        <f>'N 8'!G218</f>
        <v>36999.6996</v>
      </c>
      <c r="I67" s="316"/>
      <c r="J67" s="317"/>
      <c r="K67" s="316"/>
    </row>
    <row r="68" spans="1:11" ht="36.75" customHeight="1">
      <c r="A68" s="240"/>
      <c r="B68" s="242"/>
      <c r="C68" s="242"/>
      <c r="D68" s="449" t="s">
        <v>574</v>
      </c>
      <c r="E68" s="454">
        <v>1429.4</v>
      </c>
      <c r="F68" s="454">
        <v>2858.8</v>
      </c>
      <c r="G68" s="454">
        <v>4288.1000000000004</v>
      </c>
      <c r="H68" s="456">
        <f>'N 8'!G245</f>
        <v>6021.5</v>
      </c>
      <c r="I68" s="316"/>
      <c r="J68" s="317"/>
      <c r="K68" s="316"/>
    </row>
    <row r="69" spans="1:11" hidden="1">
      <c r="A69" s="240"/>
      <c r="B69" s="242"/>
      <c r="C69" s="242"/>
      <c r="D69" s="371" t="s">
        <v>575</v>
      </c>
      <c r="E69" s="455">
        <f>SUM(E77)</f>
        <v>5500</v>
      </c>
      <c r="F69" s="455">
        <f>SUM(F77)</f>
        <v>11000</v>
      </c>
      <c r="G69" s="455">
        <f>SUM(G77)</f>
        <v>16500</v>
      </c>
      <c r="H69" s="453">
        <f>SUM(H77)</f>
        <v>22000</v>
      </c>
      <c r="I69" s="316"/>
      <c r="J69" s="317"/>
      <c r="K69" s="316"/>
    </row>
    <row r="70" spans="1:11" hidden="1">
      <c r="A70" s="240"/>
      <c r="B70" s="242"/>
      <c r="C70" s="242"/>
      <c r="D70" s="371" t="s">
        <v>54</v>
      </c>
      <c r="E70" s="455"/>
      <c r="F70" s="455"/>
      <c r="G70" s="455"/>
      <c r="H70" s="456"/>
      <c r="I70" s="316"/>
      <c r="J70" s="317"/>
      <c r="K70" s="316"/>
    </row>
    <row r="71" spans="1:11" ht="34.5" hidden="1">
      <c r="A71" s="240"/>
      <c r="B71" s="242"/>
      <c r="C71" s="242"/>
      <c r="D71" s="449" t="s">
        <v>576</v>
      </c>
      <c r="E71" s="455"/>
      <c r="F71" s="455"/>
      <c r="G71" s="455"/>
      <c r="H71" s="453"/>
      <c r="I71" s="316"/>
      <c r="J71" s="317"/>
      <c r="K71" s="316"/>
    </row>
    <row r="72" spans="1:11" ht="51.75" hidden="1">
      <c r="A72" s="240"/>
      <c r="B72" s="242"/>
      <c r="C72" s="242"/>
      <c r="D72" s="449" t="s">
        <v>577</v>
      </c>
      <c r="E72" s="455"/>
      <c r="F72" s="455"/>
      <c r="G72" s="455"/>
      <c r="H72" s="453"/>
      <c r="I72" s="316"/>
      <c r="J72" s="317"/>
      <c r="K72" s="316"/>
    </row>
    <row r="73" spans="1:11" ht="51.75" hidden="1">
      <c r="A73" s="240"/>
      <c r="B73" s="242"/>
      <c r="C73" s="242"/>
      <c r="D73" s="449" t="s">
        <v>578</v>
      </c>
      <c r="E73" s="455"/>
      <c r="F73" s="455"/>
      <c r="G73" s="455"/>
      <c r="H73" s="453"/>
      <c r="I73" s="316"/>
      <c r="J73" s="317"/>
      <c r="K73" s="316"/>
    </row>
    <row r="74" spans="1:11" ht="34.5" hidden="1">
      <c r="A74" s="240"/>
      <c r="B74" s="242"/>
      <c r="C74" s="242"/>
      <c r="D74" s="449" t="s">
        <v>34</v>
      </c>
      <c r="E74" s="455"/>
      <c r="F74" s="455"/>
      <c r="G74" s="455"/>
      <c r="H74" s="453"/>
      <c r="I74" s="316"/>
      <c r="J74" s="317"/>
      <c r="K74" s="316"/>
    </row>
    <row r="75" spans="1:11" ht="51.75" hidden="1">
      <c r="A75" s="240"/>
      <c r="B75" s="242"/>
      <c r="C75" s="242"/>
      <c r="D75" s="449" t="s">
        <v>579</v>
      </c>
      <c r="E75" s="455"/>
      <c r="F75" s="455"/>
      <c r="G75" s="455"/>
      <c r="H75" s="453"/>
      <c r="I75" s="316"/>
      <c r="J75" s="317"/>
      <c r="K75" s="316"/>
    </row>
    <row r="76" spans="1:11" ht="51.75" hidden="1">
      <c r="A76" s="240"/>
      <c r="B76" s="242"/>
      <c r="C76" s="242"/>
      <c r="D76" s="449" t="s">
        <v>580</v>
      </c>
      <c r="E76" s="455"/>
      <c r="F76" s="455"/>
      <c r="G76" s="455"/>
      <c r="H76" s="453"/>
      <c r="I76" s="316"/>
      <c r="J76" s="317"/>
      <c r="K76" s="316"/>
    </row>
    <row r="77" spans="1:11" ht="40.5" hidden="1" customHeight="1">
      <c r="A77" s="240"/>
      <c r="B77" s="242"/>
      <c r="C77" s="242"/>
      <c r="D77" s="449" t="s">
        <v>150</v>
      </c>
      <c r="E77" s="455">
        <f>SUM(E85)</f>
        <v>5500</v>
      </c>
      <c r="F77" s="455">
        <f>SUM(F85)</f>
        <v>11000</v>
      </c>
      <c r="G77" s="455">
        <f>SUM(G85)</f>
        <v>16500</v>
      </c>
      <c r="H77" s="453">
        <f>SUM(H85)</f>
        <v>22000</v>
      </c>
      <c r="I77" s="316"/>
      <c r="J77" s="317"/>
      <c r="K77" s="316"/>
    </row>
    <row r="78" spans="1:11" ht="34.5" hidden="1">
      <c r="A78" s="240"/>
      <c r="B78" s="242"/>
      <c r="C78" s="242"/>
      <c r="D78" s="449" t="s">
        <v>581</v>
      </c>
      <c r="E78" s="455"/>
      <c r="F78" s="455"/>
      <c r="G78" s="455"/>
      <c r="H78" s="453"/>
      <c r="I78" s="316"/>
      <c r="J78" s="317"/>
      <c r="K78" s="316"/>
    </row>
    <row r="79" spans="1:11" ht="34.5" hidden="1">
      <c r="A79" s="240"/>
      <c r="B79" s="242"/>
      <c r="C79" s="242"/>
      <c r="D79" s="449" t="s">
        <v>582</v>
      </c>
      <c r="E79" s="455"/>
      <c r="F79" s="455"/>
      <c r="G79" s="455"/>
      <c r="H79" s="453"/>
      <c r="I79" s="316"/>
      <c r="J79" s="317"/>
      <c r="K79" s="316"/>
    </row>
    <row r="80" spans="1:11" ht="69" hidden="1">
      <c r="A80" s="240"/>
      <c r="B80" s="242"/>
      <c r="C80" s="242"/>
      <c r="D80" s="449" t="s">
        <v>583</v>
      </c>
      <c r="E80" s="455"/>
      <c r="F80" s="455"/>
      <c r="G80" s="455"/>
      <c r="H80" s="453"/>
      <c r="I80" s="316"/>
      <c r="J80" s="317"/>
      <c r="K80" s="316"/>
    </row>
    <row r="81" spans="1:11" ht="69" hidden="1">
      <c r="A81" s="240"/>
      <c r="B81" s="242"/>
      <c r="C81" s="242"/>
      <c r="D81" s="449" t="s">
        <v>584</v>
      </c>
      <c r="E81" s="455"/>
      <c r="F81" s="455"/>
      <c r="G81" s="455"/>
      <c r="H81" s="453"/>
      <c r="I81" s="316"/>
      <c r="J81" s="317"/>
      <c r="K81" s="316"/>
    </row>
    <row r="82" spans="1:11" ht="34.5" hidden="1">
      <c r="A82" s="240"/>
      <c r="B82" s="242"/>
      <c r="C82" s="242"/>
      <c r="D82" s="449" t="s">
        <v>585</v>
      </c>
      <c r="E82" s="455"/>
      <c r="F82" s="455"/>
      <c r="G82" s="455"/>
      <c r="H82" s="453"/>
      <c r="I82" s="316"/>
      <c r="J82" s="317"/>
      <c r="K82" s="316"/>
    </row>
    <row r="83" spans="1:11" ht="69" hidden="1">
      <c r="A83" s="240"/>
      <c r="B83" s="242"/>
      <c r="C83" s="242"/>
      <c r="D83" s="449" t="s">
        <v>586</v>
      </c>
      <c r="E83" s="455"/>
      <c r="F83" s="455"/>
      <c r="G83" s="455"/>
      <c r="H83" s="453"/>
      <c r="I83" s="316"/>
      <c r="J83" s="317"/>
      <c r="K83" s="316"/>
    </row>
    <row r="84" spans="1:11" ht="69" hidden="1">
      <c r="A84" s="240"/>
      <c r="B84" s="242"/>
      <c r="C84" s="242"/>
      <c r="D84" s="449" t="s">
        <v>587</v>
      </c>
      <c r="E84" s="455"/>
      <c r="F84" s="455"/>
      <c r="G84" s="455"/>
      <c r="H84" s="453"/>
      <c r="I84" s="316"/>
      <c r="J84" s="317"/>
      <c r="K84" s="316"/>
    </row>
    <row r="85" spans="1:11">
      <c r="A85" s="240"/>
      <c r="B85" s="242"/>
      <c r="C85" s="242"/>
      <c r="D85" s="449" t="s">
        <v>588</v>
      </c>
      <c r="E85" s="454">
        <v>5500</v>
      </c>
      <c r="F85" s="454">
        <v>11000</v>
      </c>
      <c r="G85" s="454">
        <v>16500</v>
      </c>
      <c r="H85" s="453">
        <f>10000+12000</f>
        <v>22000</v>
      </c>
      <c r="I85" s="316"/>
      <c r="J85" s="317"/>
      <c r="K85" s="316"/>
    </row>
    <row r="86" spans="1:11" ht="34.5" hidden="1">
      <c r="A86" s="240"/>
      <c r="B86" s="242"/>
      <c r="C86" s="242"/>
      <c r="D86" s="449" t="s">
        <v>589</v>
      </c>
      <c r="E86" s="455">
        <f>E87</f>
        <v>14258.2</v>
      </c>
      <c r="F86" s="455">
        <f>F87</f>
        <v>28516.400000000001</v>
      </c>
      <c r="G86" s="455">
        <f>G87</f>
        <v>42774.5</v>
      </c>
      <c r="H86" s="453">
        <f>H87</f>
        <v>73028.5</v>
      </c>
      <c r="I86" s="316"/>
      <c r="J86" s="317"/>
      <c r="K86" s="316"/>
    </row>
    <row r="87" spans="1:11" ht="37.5" hidden="1" customHeight="1">
      <c r="A87" s="240"/>
      <c r="B87" s="242"/>
      <c r="C87" s="242"/>
      <c r="D87" s="371" t="s">
        <v>590</v>
      </c>
      <c r="E87" s="455">
        <f>SUM(E89)</f>
        <v>14258.2</v>
      </c>
      <c r="F87" s="455">
        <f>SUM(F89)</f>
        <v>28516.400000000001</v>
      </c>
      <c r="G87" s="455">
        <f>SUM(G89)</f>
        <v>42774.5</v>
      </c>
      <c r="H87" s="453">
        <f>SUM(H89)</f>
        <v>73028.5</v>
      </c>
      <c r="I87" s="316"/>
      <c r="J87" s="317"/>
      <c r="K87" s="316"/>
    </row>
    <row r="88" spans="1:11" hidden="1">
      <c r="A88" s="240"/>
      <c r="B88" s="242"/>
      <c r="C88" s="242"/>
      <c r="D88" s="371" t="s">
        <v>12</v>
      </c>
      <c r="E88" s="454"/>
      <c r="F88" s="454"/>
      <c r="G88" s="454"/>
      <c r="H88" s="456"/>
      <c r="I88" s="316"/>
      <c r="J88" s="317"/>
      <c r="K88" s="316"/>
    </row>
    <row r="89" spans="1:11" ht="22.5" customHeight="1">
      <c r="A89" s="240"/>
      <c r="B89" s="242"/>
      <c r="C89" s="242"/>
      <c r="D89" s="449" t="s">
        <v>591</v>
      </c>
      <c r="E89" s="454">
        <v>14258.2</v>
      </c>
      <c r="F89" s="454">
        <v>28516.400000000001</v>
      </c>
      <c r="G89" s="454">
        <v>42774.5</v>
      </c>
      <c r="H89" s="453">
        <f>44663.8+12368.7+15996</f>
        <v>73028.5</v>
      </c>
      <c r="I89" s="316"/>
      <c r="J89" s="317"/>
      <c r="K89" s="316"/>
    </row>
    <row r="90" spans="1:11" hidden="1">
      <c r="A90" s="240"/>
      <c r="B90" s="242"/>
      <c r="C90" s="242"/>
      <c r="D90" s="371" t="s">
        <v>165</v>
      </c>
      <c r="E90" s="454">
        <f>E92+E99</f>
        <v>1388.7</v>
      </c>
      <c r="F90" s="454">
        <f>F92+F99</f>
        <v>1388.7</v>
      </c>
      <c r="G90" s="454">
        <f>G92+G99</f>
        <v>2000.5</v>
      </c>
      <c r="H90" s="456">
        <f>H92+H99</f>
        <v>2602.3000000000002</v>
      </c>
      <c r="I90" s="316"/>
      <c r="J90" s="317"/>
      <c r="K90" s="316"/>
    </row>
    <row r="91" spans="1:11" hidden="1">
      <c r="A91" s="240"/>
      <c r="B91" s="242"/>
      <c r="C91" s="242"/>
      <c r="D91" s="371" t="s">
        <v>12</v>
      </c>
      <c r="E91" s="455"/>
      <c r="F91" s="455"/>
      <c r="G91" s="455"/>
      <c r="H91" s="453"/>
      <c r="I91" s="316"/>
      <c r="J91" s="317"/>
      <c r="K91" s="316"/>
    </row>
    <row r="92" spans="1:11" ht="75" hidden="1" customHeight="1">
      <c r="A92" s="240"/>
      <c r="B92" s="242"/>
      <c r="C92" s="242"/>
      <c r="D92" s="371" t="s">
        <v>592</v>
      </c>
      <c r="E92" s="454">
        <f>E94+E95</f>
        <v>1388.7</v>
      </c>
      <c r="F92" s="454">
        <f>F94+F95</f>
        <v>1388.7</v>
      </c>
      <c r="G92" s="454">
        <f>G94+G95</f>
        <v>2000.5</v>
      </c>
      <c r="H92" s="456">
        <f>H94+H95</f>
        <v>2602.3000000000002</v>
      </c>
      <c r="I92" s="316"/>
      <c r="J92" s="317"/>
      <c r="K92" s="316"/>
    </row>
    <row r="93" spans="1:11" ht="19.5" hidden="1" customHeight="1">
      <c r="A93" s="240"/>
      <c r="B93" s="242"/>
      <c r="C93" s="242"/>
      <c r="D93" s="371" t="s">
        <v>11</v>
      </c>
      <c r="E93" s="454"/>
      <c r="F93" s="454"/>
      <c r="G93" s="454"/>
      <c r="H93" s="456"/>
      <c r="I93" s="316"/>
      <c r="J93" s="317"/>
      <c r="K93" s="316"/>
    </row>
    <row r="94" spans="1:11" ht="21" customHeight="1">
      <c r="A94" s="240"/>
      <c r="B94" s="242"/>
      <c r="C94" s="242"/>
      <c r="D94" s="371" t="s">
        <v>593</v>
      </c>
      <c r="E94" s="454">
        <v>90</v>
      </c>
      <c r="F94" s="454">
        <v>90</v>
      </c>
      <c r="G94" s="454">
        <v>90</v>
      </c>
      <c r="H94" s="456">
        <v>90</v>
      </c>
      <c r="I94" s="316"/>
      <c r="J94" s="317"/>
      <c r="K94" s="316"/>
    </row>
    <row r="95" spans="1:11" ht="22.5" customHeight="1">
      <c r="A95" s="240"/>
      <c r="B95" s="242"/>
      <c r="C95" s="242"/>
      <c r="D95" s="371" t="s">
        <v>594</v>
      </c>
      <c r="E95" s="454">
        <v>1298.7</v>
      </c>
      <c r="F95" s="454">
        <v>1298.7</v>
      </c>
      <c r="G95" s="454">
        <v>1910.5</v>
      </c>
      <c r="H95" s="456">
        <f>2437.3+75</f>
        <v>2512.3000000000002</v>
      </c>
      <c r="I95" s="316"/>
      <c r="J95" s="317"/>
      <c r="K95" s="316"/>
    </row>
    <row r="96" spans="1:11" ht="57.75" hidden="1" customHeight="1">
      <c r="A96" s="240"/>
      <c r="B96" s="242"/>
      <c r="C96" s="242"/>
      <c r="D96" s="371" t="s">
        <v>734</v>
      </c>
      <c r="E96" s="454"/>
      <c r="F96" s="454"/>
      <c r="G96" s="454"/>
      <c r="H96" s="456"/>
      <c r="I96" s="316"/>
      <c r="J96" s="317"/>
      <c r="K96" s="316"/>
    </row>
    <row r="97" spans="1:11" hidden="1">
      <c r="A97" s="240"/>
      <c r="B97" s="242"/>
      <c r="C97" s="242"/>
      <c r="D97" s="371" t="s">
        <v>11</v>
      </c>
      <c r="E97" s="454"/>
      <c r="F97" s="454"/>
      <c r="G97" s="454"/>
      <c r="H97" s="456"/>
      <c r="I97" s="316"/>
      <c r="J97" s="317"/>
      <c r="K97" s="316"/>
    </row>
    <row r="98" spans="1:11" ht="58.5" hidden="1" customHeight="1">
      <c r="A98" s="240"/>
      <c r="B98" s="242"/>
      <c r="C98" s="242"/>
      <c r="D98" s="371" t="s">
        <v>735</v>
      </c>
      <c r="E98" s="454"/>
      <c r="F98" s="454"/>
      <c r="G98" s="454"/>
      <c r="H98" s="456"/>
      <c r="I98" s="316"/>
      <c r="J98" s="317"/>
      <c r="K98" s="316"/>
    </row>
    <row r="99" spans="1:11" hidden="1">
      <c r="A99" s="240"/>
      <c r="B99" s="242"/>
      <c r="C99" s="242"/>
      <c r="D99" s="371" t="s">
        <v>13</v>
      </c>
      <c r="E99" s="454">
        <f>E101</f>
        <v>0</v>
      </c>
      <c r="F99" s="454">
        <f>F101</f>
        <v>0</v>
      </c>
      <c r="G99" s="454">
        <f>G101</f>
        <v>0</v>
      </c>
      <c r="H99" s="456">
        <f>H101</f>
        <v>0</v>
      </c>
      <c r="I99" s="316"/>
      <c r="J99" s="317"/>
      <c r="K99" s="316"/>
    </row>
    <row r="100" spans="1:11" hidden="1">
      <c r="A100" s="240"/>
      <c r="B100" s="242"/>
      <c r="C100" s="242"/>
      <c r="D100" s="371" t="s">
        <v>11</v>
      </c>
      <c r="E100" s="454"/>
      <c r="F100" s="454"/>
      <c r="G100" s="454"/>
      <c r="H100" s="456"/>
      <c r="I100" s="316"/>
      <c r="J100" s="317"/>
      <c r="K100" s="316"/>
    </row>
    <row r="101" spans="1:11" hidden="1">
      <c r="A101" s="240"/>
      <c r="B101" s="242"/>
      <c r="C101" s="242"/>
      <c r="D101" s="371" t="s">
        <v>595</v>
      </c>
      <c r="E101" s="454"/>
      <c r="F101" s="454"/>
      <c r="G101" s="454"/>
      <c r="H101" s="456"/>
      <c r="I101" s="316"/>
      <c r="J101" s="317"/>
      <c r="K101" s="316"/>
    </row>
    <row r="102" spans="1:11" hidden="1">
      <c r="A102" s="240"/>
      <c r="B102" s="242"/>
      <c r="C102" s="242"/>
      <c r="D102" s="371" t="s">
        <v>112</v>
      </c>
      <c r="E102" s="455">
        <f>SUM(E104:E113)</f>
        <v>62480.4</v>
      </c>
      <c r="F102" s="455">
        <f>SUM(F104:F113)</f>
        <v>91224.3</v>
      </c>
      <c r="G102" s="455">
        <f>SUM(G104:G113)</f>
        <v>115429.4</v>
      </c>
      <c r="H102" s="453">
        <f>SUM(H104:H113)</f>
        <v>148744.79999999999</v>
      </c>
      <c r="I102" s="316"/>
      <c r="J102" s="317"/>
      <c r="K102" s="316"/>
    </row>
    <row r="103" spans="1:11" hidden="1">
      <c r="A103" s="240"/>
      <c r="B103" s="242"/>
      <c r="C103" s="242"/>
      <c r="D103" s="371" t="s">
        <v>12</v>
      </c>
      <c r="E103" s="455"/>
      <c r="F103" s="455"/>
      <c r="G103" s="455"/>
      <c r="H103" s="456"/>
      <c r="I103" s="316"/>
      <c r="J103" s="317"/>
      <c r="K103" s="316"/>
    </row>
    <row r="104" spans="1:11" ht="34.5" hidden="1">
      <c r="A104" s="240"/>
      <c r="B104" s="242"/>
      <c r="C104" s="242"/>
      <c r="D104" s="449" t="s">
        <v>596</v>
      </c>
      <c r="E104" s="454"/>
      <c r="F104" s="454"/>
      <c r="G104" s="454"/>
      <c r="H104" s="456"/>
      <c r="I104" s="316"/>
      <c r="J104" s="317"/>
      <c r="K104" s="316"/>
    </row>
    <row r="105" spans="1:11" ht="40.5" customHeight="1">
      <c r="A105" s="240"/>
      <c r="B105" s="242"/>
      <c r="C105" s="242"/>
      <c r="D105" s="449" t="s">
        <v>597</v>
      </c>
      <c r="E105" s="454">
        <v>22500</v>
      </c>
      <c r="F105" s="454">
        <v>45000</v>
      </c>
      <c r="G105" s="454">
        <v>60000</v>
      </c>
      <c r="H105" s="456">
        <f>'N 8'!G253+'N 8'!G259</f>
        <v>90728</v>
      </c>
      <c r="I105" s="316"/>
      <c r="J105" s="317"/>
      <c r="K105" s="316"/>
    </row>
    <row r="106" spans="1:11" ht="37.5" hidden="1" customHeight="1">
      <c r="A106" s="240"/>
      <c r="B106" s="242"/>
      <c r="C106" s="242"/>
      <c r="D106" s="449" t="s">
        <v>598</v>
      </c>
      <c r="E106" s="454"/>
      <c r="F106" s="454"/>
      <c r="G106" s="454"/>
      <c r="H106" s="456"/>
      <c r="I106" s="316"/>
      <c r="J106" s="317"/>
      <c r="K106" s="316"/>
    </row>
    <row r="107" spans="1:11" ht="40.5" customHeight="1">
      <c r="A107" s="240"/>
      <c r="B107" s="242"/>
      <c r="C107" s="242"/>
      <c r="D107" s="449" t="s">
        <v>599</v>
      </c>
      <c r="E107" s="455">
        <v>27038.9</v>
      </c>
      <c r="F107" s="455">
        <v>31229.3</v>
      </c>
      <c r="G107" s="454">
        <v>38400</v>
      </c>
      <c r="H107" s="453">
        <f>'N 8'!G260</f>
        <v>38400</v>
      </c>
      <c r="I107" s="316"/>
      <c r="J107" s="317"/>
      <c r="K107" s="316"/>
    </row>
    <row r="108" spans="1:11" ht="19.5" customHeight="1">
      <c r="A108" s="240"/>
      <c r="B108" s="242"/>
      <c r="C108" s="242"/>
      <c r="D108" s="449" t="s">
        <v>600</v>
      </c>
      <c r="E108" s="454">
        <v>5633.5</v>
      </c>
      <c r="F108" s="454">
        <v>7687</v>
      </c>
      <c r="G108" s="454">
        <v>9721.4</v>
      </c>
      <c r="H108" s="453">
        <f>'N 8'!G263</f>
        <v>12308.8</v>
      </c>
      <c r="I108" s="316"/>
      <c r="J108" s="317"/>
      <c r="K108" s="316"/>
    </row>
    <row r="109" spans="1:11" ht="18" hidden="1" customHeight="1">
      <c r="A109" s="240"/>
      <c r="B109" s="242"/>
      <c r="C109" s="242"/>
      <c r="D109" s="449" t="s">
        <v>601</v>
      </c>
      <c r="E109" s="454"/>
      <c r="F109" s="454"/>
      <c r="G109" s="454"/>
      <c r="H109" s="456"/>
      <c r="I109" s="316"/>
      <c r="J109" s="317"/>
      <c r="K109" s="316"/>
    </row>
    <row r="110" spans="1:11" ht="18" thickBot="1">
      <c r="A110" s="372"/>
      <c r="B110" s="373"/>
      <c r="C110" s="373"/>
      <c r="D110" s="450" t="s">
        <v>823</v>
      </c>
      <c r="E110" s="457">
        <v>7308</v>
      </c>
      <c r="F110" s="457">
        <v>7308</v>
      </c>
      <c r="G110" s="457">
        <v>7308</v>
      </c>
      <c r="H110" s="458">
        <f>+'N 8'!G285</f>
        <v>7308</v>
      </c>
      <c r="I110" s="316"/>
      <c r="J110" s="317"/>
      <c r="K110" s="316"/>
    </row>
    <row r="111" spans="1:11" ht="34.5" hidden="1">
      <c r="A111" s="377"/>
      <c r="B111" s="378"/>
      <c r="C111" s="378"/>
      <c r="D111" s="379" t="s">
        <v>602</v>
      </c>
      <c r="E111" s="380"/>
      <c r="F111" s="380"/>
      <c r="G111" s="380"/>
      <c r="H111" s="381"/>
      <c r="I111" s="316"/>
      <c r="J111" s="317"/>
      <c r="K111" s="316"/>
    </row>
    <row r="112" spans="1:11" ht="34.5" hidden="1">
      <c r="A112" s="240"/>
      <c r="B112" s="242"/>
      <c r="C112" s="242"/>
      <c r="D112" s="245" t="s">
        <v>603</v>
      </c>
      <c r="E112" s="244"/>
      <c r="F112" s="244"/>
      <c r="G112" s="244"/>
      <c r="H112" s="246"/>
      <c r="I112" s="316"/>
      <c r="J112" s="317"/>
      <c r="K112" s="316"/>
    </row>
    <row r="113" spans="1:11" ht="21.75" hidden="1" customHeight="1" thickBot="1">
      <c r="A113" s="372"/>
      <c r="B113" s="373"/>
      <c r="C113" s="373"/>
      <c r="D113" s="369" t="s">
        <v>604</v>
      </c>
      <c r="E113" s="374"/>
      <c r="F113" s="374"/>
      <c r="G113" s="374"/>
      <c r="H113" s="375"/>
      <c r="I113" s="316"/>
      <c r="J113" s="317"/>
      <c r="K113" s="316"/>
    </row>
    <row r="115" spans="1:11">
      <c r="E115" s="247"/>
      <c r="F115" s="247"/>
      <c r="G115" s="247"/>
      <c r="H115" s="247"/>
    </row>
    <row r="116" spans="1:11">
      <c r="E116" s="248"/>
      <c r="F116" s="248"/>
      <c r="G116" s="248"/>
      <c r="H116" s="238"/>
    </row>
    <row r="117" spans="1:11">
      <c r="E117" s="249"/>
      <c r="F117" s="249"/>
      <c r="G117" s="249"/>
      <c r="H117" s="249"/>
    </row>
    <row r="119" spans="1:11">
      <c r="G119" s="238"/>
      <c r="H119" s="238"/>
    </row>
    <row r="120" spans="1:11">
      <c r="G120" s="238"/>
      <c r="H120" s="238"/>
    </row>
    <row r="121" spans="1:11">
      <c r="G121" s="238"/>
      <c r="H121" s="238"/>
    </row>
    <row r="122" spans="1:11" ht="40.5" customHeight="1">
      <c r="G122" s="238"/>
      <c r="H122" s="238"/>
    </row>
  </sheetData>
  <mergeCells count="8">
    <mergeCell ref="F1:H1"/>
    <mergeCell ref="A8:H8"/>
    <mergeCell ref="G10:H10"/>
    <mergeCell ref="A11:A12"/>
    <mergeCell ref="B11:B12"/>
    <mergeCell ref="C11:C12"/>
    <mergeCell ref="D11:D12"/>
    <mergeCell ref="E11:H11"/>
  </mergeCells>
  <printOptions horizontalCentered="1"/>
  <pageMargins left="0.16" right="0.21" top="0.32" bottom="0.24" header="0.24" footer="0.17"/>
  <pageSetup paperSize="9" firstPageNumber="6"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dimension ref="A1:J8542"/>
  <sheetViews>
    <sheetView view="pageBreakPreview" zoomScale="80" zoomScaleNormal="100" zoomScaleSheetLayoutView="80" workbookViewId="0">
      <selection activeCell="N11" sqref="N11"/>
    </sheetView>
  </sheetViews>
  <sheetFormatPr defaultColWidth="9.140625" defaultRowHeight="15"/>
  <cols>
    <col min="1" max="2" width="5.140625" style="26" customWidth="1"/>
    <col min="3" max="3" width="8.28515625" style="26" customWidth="1"/>
    <col min="4" max="4" width="4.85546875" style="26" customWidth="1"/>
    <col min="5" max="5" width="37.85546875" style="37" customWidth="1"/>
    <col min="6" max="6" width="15.28515625" style="29" customWidth="1"/>
    <col min="7" max="7" width="17.42578125" style="38" customWidth="1"/>
    <col min="8" max="8" width="15.7109375" style="38" customWidth="1"/>
    <col min="9" max="9" width="21.5703125" style="39" customWidth="1"/>
    <col min="10" max="10" width="15.5703125" style="38" customWidth="1"/>
    <col min="11" max="16384" width="9.140625" style="28"/>
  </cols>
  <sheetData>
    <row r="1" spans="1:10" ht="12.75" customHeight="1">
      <c r="B1" s="27"/>
      <c r="C1" s="27"/>
      <c r="D1" s="27"/>
      <c r="E1" s="27"/>
      <c r="F1" s="27"/>
      <c r="G1" s="27"/>
      <c r="H1" s="27"/>
      <c r="I1" s="27"/>
      <c r="J1" s="71" t="s">
        <v>242</v>
      </c>
    </row>
    <row r="2" spans="1:10" ht="18.75" customHeight="1">
      <c r="B2" s="27"/>
      <c r="C2" s="27"/>
      <c r="D2" s="27"/>
      <c r="E2" s="27"/>
      <c r="F2" s="27"/>
      <c r="G2" s="27"/>
      <c r="H2" s="27"/>
      <c r="I2" s="1"/>
      <c r="J2" s="319" t="s">
        <v>630</v>
      </c>
    </row>
    <row r="3" spans="1:10" ht="17.25" customHeight="1">
      <c r="A3" s="27"/>
      <c r="B3" s="27"/>
      <c r="C3" s="27"/>
      <c r="D3" s="27"/>
      <c r="E3" s="27"/>
      <c r="F3" s="27"/>
      <c r="G3" s="27"/>
      <c r="H3" s="27"/>
      <c r="I3" s="1"/>
      <c r="J3" s="319" t="s">
        <v>828</v>
      </c>
    </row>
    <row r="4" spans="1:10" ht="17.25" customHeight="1">
      <c r="A4" s="27"/>
      <c r="B4" s="27"/>
      <c r="C4" s="27"/>
      <c r="D4" s="27"/>
      <c r="E4" s="27"/>
      <c r="F4" s="27"/>
      <c r="G4" s="27"/>
      <c r="H4" s="27"/>
      <c r="I4" s="1"/>
      <c r="J4" s="319" t="s">
        <v>631</v>
      </c>
    </row>
    <row r="5" spans="1:10" ht="13.5">
      <c r="A5" s="132"/>
      <c r="B5" s="132"/>
      <c r="C5" s="132"/>
      <c r="D5" s="132"/>
      <c r="E5" s="132"/>
      <c r="F5" s="132"/>
      <c r="G5" s="132"/>
      <c r="H5" s="132"/>
      <c r="I5" s="132"/>
      <c r="J5" s="71" t="s">
        <v>117</v>
      </c>
    </row>
    <row r="6" spans="1:10" ht="49.5" customHeight="1">
      <c r="A6" s="633" t="s">
        <v>926</v>
      </c>
      <c r="B6" s="633"/>
      <c r="C6" s="633"/>
      <c r="D6" s="633"/>
      <c r="E6" s="633"/>
      <c r="F6" s="633"/>
      <c r="G6" s="633"/>
      <c r="H6" s="633"/>
      <c r="I6" s="633"/>
      <c r="J6" s="633"/>
    </row>
    <row r="7" spans="1:10" ht="21" customHeight="1">
      <c r="A7" s="125"/>
      <c r="B7" s="125"/>
      <c r="C7" s="125"/>
      <c r="D7" s="125"/>
      <c r="E7" s="126"/>
      <c r="F7" s="127"/>
      <c r="G7" s="127"/>
      <c r="H7" s="127"/>
      <c r="I7" s="636" t="s">
        <v>1</v>
      </c>
      <c r="J7" s="636"/>
    </row>
    <row r="8" spans="1:10" ht="38.25" customHeight="1">
      <c r="A8" s="637" t="s">
        <v>118</v>
      </c>
      <c r="B8" s="637"/>
      <c r="C8" s="637"/>
      <c r="D8" s="638" t="s">
        <v>866</v>
      </c>
      <c r="E8" s="635" t="s">
        <v>119</v>
      </c>
      <c r="F8" s="634" t="s">
        <v>236</v>
      </c>
      <c r="G8" s="634"/>
      <c r="H8" s="634"/>
      <c r="I8" s="634"/>
      <c r="J8" s="634"/>
    </row>
    <row r="9" spans="1:10" ht="17.25" customHeight="1">
      <c r="A9" s="637"/>
      <c r="B9" s="637"/>
      <c r="C9" s="637"/>
      <c r="D9" s="638"/>
      <c r="E9" s="635"/>
      <c r="F9" s="634" t="s">
        <v>120</v>
      </c>
      <c r="G9" s="634" t="s">
        <v>97</v>
      </c>
      <c r="H9" s="634"/>
      <c r="I9" s="634"/>
      <c r="J9" s="634"/>
    </row>
    <row r="10" spans="1:10" ht="21" customHeight="1">
      <c r="A10" s="637"/>
      <c r="B10" s="637"/>
      <c r="C10" s="637"/>
      <c r="D10" s="638"/>
      <c r="E10" s="635"/>
      <c r="F10" s="634"/>
      <c r="G10" s="634" t="s">
        <v>121</v>
      </c>
      <c r="H10" s="634" t="s">
        <v>122</v>
      </c>
      <c r="I10" s="634" t="s">
        <v>123</v>
      </c>
      <c r="J10" s="634" t="s">
        <v>124</v>
      </c>
    </row>
    <row r="11" spans="1:10" ht="87" customHeight="1">
      <c r="A11" s="129" t="s">
        <v>237</v>
      </c>
      <c r="B11" s="129" t="s">
        <v>238</v>
      </c>
      <c r="C11" s="129" t="s">
        <v>239</v>
      </c>
      <c r="D11" s="638"/>
      <c r="E11" s="635"/>
      <c r="F11" s="634"/>
      <c r="G11" s="634"/>
      <c r="H11" s="634"/>
      <c r="I11" s="634"/>
      <c r="J11" s="634"/>
    </row>
    <row r="12" spans="1:10" s="30" customFormat="1" ht="17.25">
      <c r="A12" s="128"/>
      <c r="B12" s="128"/>
      <c r="C12" s="128"/>
      <c r="D12" s="128"/>
      <c r="E12" s="92" t="s">
        <v>96</v>
      </c>
      <c r="F12" s="130"/>
      <c r="G12" s="130"/>
      <c r="H12" s="130"/>
      <c r="I12" s="130"/>
      <c r="J12" s="130"/>
    </row>
    <row r="13" spans="1:10" s="30" customFormat="1" ht="17.25">
      <c r="A13" s="387"/>
      <c r="B13" s="387"/>
      <c r="C13" s="387"/>
      <c r="D13" s="387"/>
      <c r="E13" s="386" t="s">
        <v>97</v>
      </c>
      <c r="F13" s="460"/>
      <c r="G13" s="460"/>
      <c r="H13" s="460"/>
      <c r="I13" s="460"/>
      <c r="J13" s="460"/>
    </row>
    <row r="14" spans="1:10" ht="62.25" customHeight="1">
      <c r="A14" s="128"/>
      <c r="B14" s="128"/>
      <c r="C14" s="128"/>
      <c r="D14" s="128"/>
      <c r="E14" s="131" t="s">
        <v>709</v>
      </c>
      <c r="F14" s="459">
        <f>+G14+H14+I14+J14</f>
        <v>148744.79999999999</v>
      </c>
      <c r="G14" s="459">
        <f>+G16</f>
        <v>90728</v>
      </c>
      <c r="H14" s="459">
        <f>+H16</f>
        <v>0</v>
      </c>
      <c r="I14" s="459">
        <f>I16</f>
        <v>0</v>
      </c>
      <c r="J14" s="459">
        <f>+J16</f>
        <v>58016.800000000003</v>
      </c>
    </row>
    <row r="15" spans="1:10" s="30" customFormat="1" ht="17.25">
      <c r="A15" s="128"/>
      <c r="B15" s="128"/>
      <c r="C15" s="128"/>
      <c r="D15" s="128"/>
      <c r="E15" s="92" t="s">
        <v>97</v>
      </c>
      <c r="F15" s="460"/>
      <c r="G15" s="460"/>
      <c r="H15" s="460"/>
      <c r="I15" s="460"/>
      <c r="J15" s="460"/>
    </row>
    <row r="16" spans="1:10" ht="148.5" customHeight="1">
      <c r="A16" s="128" t="s">
        <v>52</v>
      </c>
      <c r="B16" s="128" t="s">
        <v>51</v>
      </c>
      <c r="C16" s="128" t="s">
        <v>51</v>
      </c>
      <c r="D16" s="128" t="s">
        <v>625</v>
      </c>
      <c r="E16" s="188" t="s">
        <v>711</v>
      </c>
      <c r="F16" s="459">
        <f>+G16+H16+I16+J16</f>
        <v>148744.79999999999</v>
      </c>
      <c r="G16" s="459">
        <f>+'N 6,1'!H105</f>
        <v>90728</v>
      </c>
      <c r="H16" s="459">
        <f>SUM(H18:H22)</f>
        <v>0</v>
      </c>
      <c r="I16" s="459">
        <f>SUM(I18:I22)</f>
        <v>0</v>
      </c>
      <c r="J16" s="459">
        <f>+'N 6,1'!H110+'N 6,1'!H108+'N 6,1'!H107</f>
        <v>58016.800000000003</v>
      </c>
    </row>
    <row r="17" spans="1:10" ht="17.25">
      <c r="A17" s="219"/>
      <c r="B17" s="219"/>
      <c r="C17" s="219"/>
      <c r="D17" s="219"/>
      <c r="E17" s="386" t="s">
        <v>127</v>
      </c>
      <c r="F17" s="461"/>
      <c r="G17" s="461"/>
      <c r="H17" s="461"/>
      <c r="I17" s="461"/>
      <c r="J17" s="461"/>
    </row>
    <row r="18" spans="1:10" s="32" customFormat="1" ht="75" customHeight="1">
      <c r="A18" s="198"/>
      <c r="B18" s="198"/>
      <c r="C18" s="198"/>
      <c r="D18" s="198"/>
      <c r="E18" s="225" t="s">
        <v>940</v>
      </c>
      <c r="F18" s="462"/>
      <c r="G18" s="463">
        <f>+'N 8'!G254+G19+G20</f>
        <v>70000</v>
      </c>
      <c r="H18" s="464"/>
      <c r="I18" s="463"/>
      <c r="J18" s="465"/>
    </row>
    <row r="19" spans="1:10" s="32" customFormat="1" ht="64.5" hidden="1" customHeight="1">
      <c r="A19" s="198"/>
      <c r="B19" s="198"/>
      <c r="C19" s="198"/>
      <c r="D19" s="198"/>
      <c r="E19" s="121" t="s">
        <v>626</v>
      </c>
      <c r="F19" s="462"/>
      <c r="G19" s="463">
        <f>+'N 8'!G256</f>
        <v>1232.827</v>
      </c>
      <c r="H19" s="464"/>
      <c r="I19" s="463"/>
      <c r="J19" s="465"/>
    </row>
    <row r="20" spans="1:10" s="32" customFormat="1" ht="66" hidden="1" customHeight="1">
      <c r="A20" s="198"/>
      <c r="B20" s="198"/>
      <c r="C20" s="198"/>
      <c r="D20" s="198"/>
      <c r="E20" s="121" t="s">
        <v>627</v>
      </c>
      <c r="F20" s="462"/>
      <c r="G20" s="463">
        <f>+'N 8'!G258</f>
        <v>273.97300000000001</v>
      </c>
      <c r="H20" s="464"/>
      <c r="I20" s="463"/>
      <c r="J20" s="465"/>
    </row>
    <row r="21" spans="1:10" s="32" customFormat="1" ht="99.75" customHeight="1">
      <c r="A21" s="198"/>
      <c r="B21" s="198"/>
      <c r="C21" s="198"/>
      <c r="D21" s="198"/>
      <c r="E21" s="121" t="s">
        <v>939</v>
      </c>
      <c r="F21" s="462"/>
      <c r="G21" s="463">
        <f>+'N 8'!G255</f>
        <v>20000</v>
      </c>
      <c r="H21" s="464"/>
      <c r="I21" s="463"/>
      <c r="J21" s="465"/>
    </row>
    <row r="22" spans="1:10" s="32" customFormat="1" ht="62.25" customHeight="1">
      <c r="A22" s="198"/>
      <c r="B22" s="198"/>
      <c r="C22" s="198"/>
      <c r="D22" s="198"/>
      <c r="E22" s="121" t="s">
        <v>824</v>
      </c>
      <c r="F22" s="462"/>
      <c r="G22" s="463">
        <f>+'N 8'!G257</f>
        <v>560</v>
      </c>
      <c r="H22" s="464"/>
      <c r="I22" s="465"/>
      <c r="J22" s="465"/>
    </row>
    <row r="23" spans="1:10" s="32" customFormat="1">
      <c r="A23" s="33"/>
      <c r="B23" s="33"/>
      <c r="C23" s="33"/>
      <c r="D23" s="33"/>
      <c r="E23" s="34"/>
      <c r="F23" s="35"/>
      <c r="G23" s="36"/>
      <c r="H23" s="36"/>
      <c r="I23" s="36"/>
      <c r="J23" s="36"/>
    </row>
    <row r="24" spans="1:10" s="32" customFormat="1">
      <c r="A24" s="33"/>
      <c r="B24" s="33"/>
      <c r="C24" s="33"/>
      <c r="D24" s="33"/>
      <c r="E24" s="34"/>
      <c r="F24" s="35"/>
      <c r="G24" s="36"/>
      <c r="H24" s="36"/>
      <c r="I24" s="36"/>
      <c r="J24" s="36"/>
    </row>
    <row r="25" spans="1:10" s="32" customFormat="1">
      <c r="A25" s="33"/>
      <c r="B25" s="33"/>
      <c r="C25" s="33"/>
      <c r="D25" s="33"/>
      <c r="E25" s="34"/>
      <c r="F25" s="35"/>
      <c r="G25" s="36"/>
      <c r="H25" s="36"/>
      <c r="I25" s="36"/>
      <c r="J25" s="36"/>
    </row>
    <row r="26" spans="1:10" s="32" customFormat="1">
      <c r="A26" s="33"/>
      <c r="B26" s="33"/>
      <c r="C26" s="33"/>
      <c r="D26" s="33"/>
      <c r="E26" s="34"/>
      <c r="F26" s="35"/>
      <c r="G26" s="36"/>
      <c r="H26" s="36"/>
      <c r="I26" s="36"/>
      <c r="J26" s="36"/>
    </row>
    <row r="27" spans="1:10" s="32" customFormat="1">
      <c r="A27" s="33"/>
      <c r="B27" s="33"/>
      <c r="C27" s="33"/>
      <c r="D27" s="33"/>
      <c r="E27" s="34"/>
      <c r="F27" s="35"/>
      <c r="G27" s="36"/>
      <c r="H27" s="36"/>
      <c r="I27" s="36"/>
      <c r="J27" s="36"/>
    </row>
    <row r="28" spans="1:10" s="32" customFormat="1">
      <c r="A28" s="33"/>
      <c r="B28" s="33"/>
      <c r="C28" s="33"/>
      <c r="D28" s="33"/>
      <c r="E28" s="34"/>
      <c r="F28" s="35"/>
      <c r="G28" s="36"/>
      <c r="H28" s="36"/>
      <c r="I28" s="36"/>
      <c r="J28" s="36"/>
    </row>
    <row r="29" spans="1:10" s="32" customFormat="1">
      <c r="A29" s="33"/>
      <c r="B29" s="33"/>
      <c r="C29" s="33"/>
      <c r="D29" s="33"/>
      <c r="E29" s="34"/>
      <c r="F29" s="35"/>
      <c r="G29" s="36"/>
      <c r="H29" s="36"/>
      <c r="I29" s="36"/>
      <c r="J29" s="36"/>
    </row>
    <row r="30" spans="1:10" s="32" customFormat="1">
      <c r="A30" s="33"/>
      <c r="B30" s="33"/>
      <c r="C30" s="33"/>
      <c r="D30" s="33"/>
      <c r="E30" s="34"/>
      <c r="F30" s="35"/>
      <c r="G30" s="36"/>
      <c r="H30" s="36"/>
      <c r="I30" s="36"/>
      <c r="J30" s="36"/>
    </row>
    <row r="31" spans="1:10" s="32" customFormat="1">
      <c r="A31" s="33"/>
      <c r="B31" s="33"/>
      <c r="C31" s="33"/>
      <c r="D31" s="33"/>
      <c r="E31" s="34"/>
      <c r="F31" s="35"/>
      <c r="G31" s="36"/>
      <c r="H31" s="36"/>
      <c r="I31" s="36"/>
      <c r="J31" s="36"/>
    </row>
    <row r="32" spans="1:10" s="32" customFormat="1">
      <c r="A32" s="33"/>
      <c r="B32" s="33"/>
      <c r="C32" s="33"/>
      <c r="D32" s="33"/>
      <c r="E32" s="34"/>
      <c r="F32" s="35"/>
      <c r="G32" s="36"/>
      <c r="H32" s="36"/>
      <c r="I32" s="36"/>
      <c r="J32" s="36"/>
    </row>
    <row r="33" spans="1:10" s="32" customFormat="1">
      <c r="A33" s="33"/>
      <c r="B33" s="33"/>
      <c r="C33" s="33"/>
      <c r="D33" s="33"/>
      <c r="E33" s="34"/>
      <c r="F33" s="35"/>
      <c r="G33" s="36"/>
      <c r="H33" s="36"/>
      <c r="I33" s="36"/>
      <c r="J33" s="36"/>
    </row>
    <row r="34" spans="1:10" s="32" customFormat="1">
      <c r="A34" s="33"/>
      <c r="B34" s="33"/>
      <c r="C34" s="33"/>
      <c r="D34" s="33"/>
      <c r="E34" s="34"/>
      <c r="F34" s="35"/>
      <c r="G34" s="36"/>
      <c r="H34" s="36"/>
      <c r="I34" s="36"/>
      <c r="J34" s="36"/>
    </row>
    <row r="35" spans="1:10" s="32" customFormat="1">
      <c r="A35" s="33"/>
      <c r="B35" s="33"/>
      <c r="C35" s="33"/>
      <c r="D35" s="33"/>
      <c r="E35" s="34"/>
      <c r="F35" s="35"/>
      <c r="G35" s="36"/>
      <c r="H35" s="36"/>
      <c r="I35" s="36"/>
      <c r="J35" s="36"/>
    </row>
    <row r="36" spans="1:10" s="32" customFormat="1">
      <c r="A36" s="33"/>
      <c r="B36" s="33"/>
      <c r="C36" s="33"/>
      <c r="D36" s="33"/>
      <c r="E36" s="34"/>
      <c r="F36" s="35"/>
      <c r="G36" s="36"/>
      <c r="H36" s="36"/>
      <c r="I36" s="36"/>
      <c r="J36" s="36"/>
    </row>
    <row r="37" spans="1:10" s="32" customFormat="1">
      <c r="A37" s="33"/>
      <c r="B37" s="33"/>
      <c r="C37" s="33"/>
      <c r="D37" s="33"/>
      <c r="E37" s="34"/>
      <c r="F37" s="35"/>
      <c r="G37" s="36"/>
      <c r="H37" s="36"/>
      <c r="I37" s="36"/>
      <c r="J37" s="36"/>
    </row>
    <row r="38" spans="1:10" s="32" customFormat="1">
      <c r="A38" s="33"/>
      <c r="B38" s="33"/>
      <c r="C38" s="33"/>
      <c r="D38" s="33"/>
      <c r="E38" s="34"/>
      <c r="F38" s="35"/>
      <c r="G38" s="36"/>
      <c r="H38" s="36"/>
      <c r="I38" s="36"/>
      <c r="J38" s="36"/>
    </row>
    <row r="39" spans="1:10" s="32" customFormat="1">
      <c r="A39" s="33"/>
      <c r="B39" s="33"/>
      <c r="C39" s="33"/>
      <c r="D39" s="33"/>
      <c r="E39" s="34"/>
      <c r="F39" s="35"/>
      <c r="G39" s="36"/>
      <c r="H39" s="36"/>
      <c r="I39" s="36"/>
      <c r="J39" s="36"/>
    </row>
    <row r="40" spans="1:10" s="32" customFormat="1">
      <c r="A40" s="33"/>
      <c r="B40" s="33"/>
      <c r="C40" s="33"/>
      <c r="D40" s="33"/>
      <c r="E40" s="34"/>
      <c r="F40" s="35"/>
      <c r="G40" s="36"/>
      <c r="H40" s="36"/>
      <c r="I40" s="36"/>
      <c r="J40" s="36"/>
    </row>
    <row r="41" spans="1:10" s="32" customFormat="1">
      <c r="A41" s="33"/>
      <c r="B41" s="33"/>
      <c r="C41" s="33"/>
      <c r="D41" s="33"/>
      <c r="E41" s="34"/>
      <c r="F41" s="35"/>
      <c r="G41" s="36"/>
      <c r="H41" s="36"/>
      <c r="I41" s="36"/>
      <c r="J41" s="36"/>
    </row>
    <row r="42" spans="1:10" s="32" customFormat="1">
      <c r="A42" s="33"/>
      <c r="B42" s="33"/>
      <c r="C42" s="33"/>
      <c r="D42" s="33"/>
      <c r="E42" s="34"/>
      <c r="F42" s="35"/>
      <c r="G42" s="36"/>
      <c r="H42" s="36"/>
      <c r="I42" s="36"/>
      <c r="J42" s="36"/>
    </row>
    <row r="43" spans="1:10" s="32" customFormat="1">
      <c r="A43" s="33"/>
      <c r="B43" s="33"/>
      <c r="C43" s="33"/>
      <c r="D43" s="33"/>
      <c r="E43" s="34"/>
      <c r="F43" s="35"/>
      <c r="G43" s="36"/>
      <c r="H43" s="36"/>
      <c r="I43" s="36"/>
      <c r="J43" s="36"/>
    </row>
    <row r="44" spans="1:10" s="32" customFormat="1">
      <c r="A44" s="33"/>
      <c r="B44" s="33"/>
      <c r="C44" s="33"/>
      <c r="D44" s="33"/>
      <c r="E44" s="34"/>
      <c r="F44" s="35"/>
      <c r="G44" s="36"/>
      <c r="H44" s="36"/>
      <c r="I44" s="36"/>
      <c r="J44" s="36"/>
    </row>
    <row r="45" spans="1:10" s="32" customFormat="1">
      <c r="A45" s="33"/>
      <c r="B45" s="33"/>
      <c r="C45" s="33"/>
      <c r="D45" s="33"/>
      <c r="E45" s="34"/>
      <c r="F45" s="35"/>
      <c r="G45" s="36"/>
      <c r="H45" s="36"/>
      <c r="I45" s="36"/>
      <c r="J45" s="36"/>
    </row>
    <row r="46" spans="1:10" s="32" customFormat="1">
      <c r="A46" s="33"/>
      <c r="B46" s="33"/>
      <c r="C46" s="33"/>
      <c r="D46" s="33"/>
      <c r="E46" s="34"/>
      <c r="F46" s="35"/>
      <c r="G46" s="36"/>
      <c r="H46" s="36"/>
      <c r="I46" s="36"/>
      <c r="J46" s="36"/>
    </row>
    <row r="47" spans="1:10" s="32" customFormat="1">
      <c r="A47" s="33"/>
      <c r="B47" s="33"/>
      <c r="C47" s="33"/>
      <c r="D47" s="33"/>
      <c r="E47" s="34"/>
      <c r="F47" s="35"/>
      <c r="G47" s="36"/>
      <c r="H47" s="36"/>
      <c r="I47" s="36"/>
      <c r="J47" s="36"/>
    </row>
    <row r="48" spans="1:10" s="32" customFormat="1">
      <c r="A48" s="33"/>
      <c r="B48" s="33"/>
      <c r="C48" s="33"/>
      <c r="D48" s="33"/>
      <c r="E48" s="34"/>
      <c r="F48" s="35"/>
      <c r="G48" s="36"/>
      <c r="H48" s="36"/>
      <c r="I48" s="36"/>
      <c r="J48" s="36"/>
    </row>
    <row r="49" spans="1:10" s="32" customFormat="1">
      <c r="A49" s="33"/>
      <c r="B49" s="33"/>
      <c r="C49" s="33"/>
      <c r="D49" s="33"/>
      <c r="E49" s="34"/>
      <c r="F49" s="35"/>
      <c r="G49" s="36"/>
      <c r="H49" s="36"/>
      <c r="I49" s="36"/>
      <c r="J49" s="36"/>
    </row>
    <row r="50" spans="1:10" s="32" customFormat="1">
      <c r="A50" s="33"/>
      <c r="B50" s="33"/>
      <c r="C50" s="33"/>
      <c r="D50" s="33"/>
      <c r="E50" s="34"/>
      <c r="F50" s="35"/>
      <c r="G50" s="36"/>
      <c r="H50" s="36"/>
      <c r="I50" s="36"/>
      <c r="J50" s="36"/>
    </row>
    <row r="51" spans="1:10" s="32" customFormat="1">
      <c r="A51" s="33"/>
      <c r="B51" s="33"/>
      <c r="C51" s="33"/>
      <c r="D51" s="33"/>
      <c r="E51" s="34"/>
      <c r="F51" s="35"/>
      <c r="G51" s="36"/>
      <c r="H51" s="36"/>
      <c r="I51" s="36"/>
      <c r="J51" s="36"/>
    </row>
    <row r="52" spans="1:10" s="32" customFormat="1">
      <c r="A52" s="33"/>
      <c r="B52" s="33"/>
      <c r="C52" s="33"/>
      <c r="D52" s="33"/>
      <c r="E52" s="34"/>
      <c r="F52" s="35"/>
      <c r="G52" s="36"/>
      <c r="H52" s="36"/>
      <c r="I52" s="36"/>
      <c r="J52" s="36"/>
    </row>
    <row r="53" spans="1:10" s="32" customFormat="1">
      <c r="A53" s="33"/>
      <c r="B53" s="33"/>
      <c r="C53" s="33"/>
      <c r="D53" s="33"/>
      <c r="E53" s="34"/>
      <c r="F53" s="35"/>
      <c r="G53" s="36"/>
      <c r="H53" s="36"/>
      <c r="I53" s="36"/>
      <c r="J53" s="36"/>
    </row>
    <row r="54" spans="1:10" s="32" customFormat="1">
      <c r="A54" s="33"/>
      <c r="B54" s="33"/>
      <c r="C54" s="33"/>
      <c r="D54" s="33"/>
      <c r="E54" s="34"/>
      <c r="F54" s="35"/>
      <c r="G54" s="36"/>
      <c r="H54" s="36"/>
      <c r="I54" s="36"/>
      <c r="J54" s="36"/>
    </row>
    <row r="55" spans="1:10" s="32" customFormat="1">
      <c r="A55" s="33"/>
      <c r="B55" s="33"/>
      <c r="C55" s="33"/>
      <c r="D55" s="33"/>
      <c r="E55" s="34"/>
      <c r="F55" s="35"/>
      <c r="G55" s="36"/>
      <c r="H55" s="36"/>
      <c r="I55" s="36"/>
      <c r="J55" s="36"/>
    </row>
    <row r="56" spans="1:10" s="32" customFormat="1">
      <c r="A56" s="33"/>
      <c r="B56" s="33"/>
      <c r="C56" s="33"/>
      <c r="D56" s="33"/>
      <c r="E56" s="34"/>
      <c r="F56" s="35"/>
      <c r="G56" s="36"/>
      <c r="H56" s="36"/>
      <c r="I56" s="36"/>
      <c r="J56" s="36"/>
    </row>
    <row r="57" spans="1:10" s="32" customFormat="1">
      <c r="A57" s="33"/>
      <c r="B57" s="33"/>
      <c r="C57" s="33"/>
      <c r="D57" s="33"/>
      <c r="E57" s="34"/>
      <c r="F57" s="35"/>
      <c r="G57" s="36"/>
      <c r="H57" s="36"/>
      <c r="I57" s="36"/>
      <c r="J57" s="36"/>
    </row>
    <row r="58" spans="1:10" s="32" customFormat="1">
      <c r="A58" s="33"/>
      <c r="B58" s="33"/>
      <c r="C58" s="33"/>
      <c r="D58" s="33"/>
      <c r="E58" s="34"/>
      <c r="F58" s="35"/>
      <c r="G58" s="36"/>
      <c r="H58" s="36"/>
      <c r="I58" s="36"/>
      <c r="J58" s="36"/>
    </row>
    <row r="59" spans="1:10" s="32" customFormat="1">
      <c r="A59" s="33"/>
      <c r="B59" s="33"/>
      <c r="C59" s="33"/>
      <c r="D59" s="33"/>
      <c r="E59" s="34"/>
      <c r="F59" s="35"/>
      <c r="G59" s="36"/>
      <c r="H59" s="36"/>
      <c r="I59" s="36"/>
      <c r="J59" s="36"/>
    </row>
    <row r="60" spans="1:10" s="32" customFormat="1">
      <c r="A60" s="33"/>
      <c r="B60" s="33"/>
      <c r="C60" s="33"/>
      <c r="D60" s="33"/>
      <c r="E60" s="34"/>
      <c r="F60" s="35"/>
      <c r="G60" s="36"/>
      <c r="H60" s="36"/>
      <c r="I60" s="36"/>
      <c r="J60" s="36"/>
    </row>
    <row r="61" spans="1:10" s="32" customFormat="1">
      <c r="A61" s="33"/>
      <c r="B61" s="33"/>
      <c r="C61" s="33"/>
      <c r="D61" s="33"/>
      <c r="E61" s="34"/>
      <c r="F61" s="35"/>
      <c r="G61" s="36"/>
      <c r="H61" s="36"/>
      <c r="I61" s="36"/>
      <c r="J61" s="36"/>
    </row>
    <row r="62" spans="1:10" s="32" customFormat="1">
      <c r="A62" s="33"/>
      <c r="B62" s="33"/>
      <c r="C62" s="33"/>
      <c r="D62" s="33"/>
      <c r="E62" s="34"/>
      <c r="F62" s="35"/>
      <c r="G62" s="36"/>
      <c r="H62" s="36"/>
      <c r="I62" s="36"/>
      <c r="J62" s="36"/>
    </row>
    <row r="63" spans="1:10" s="32" customFormat="1">
      <c r="A63" s="33"/>
      <c r="B63" s="33"/>
      <c r="C63" s="33"/>
      <c r="D63" s="33"/>
      <c r="E63" s="34"/>
      <c r="F63" s="35"/>
      <c r="G63" s="36"/>
      <c r="H63" s="36"/>
      <c r="I63" s="36"/>
      <c r="J63" s="36"/>
    </row>
    <row r="64" spans="1:10" s="32" customFormat="1">
      <c r="A64" s="33"/>
      <c r="B64" s="33"/>
      <c r="C64" s="33"/>
      <c r="D64" s="33"/>
      <c r="E64" s="34"/>
      <c r="F64" s="35"/>
      <c r="G64" s="36"/>
      <c r="H64" s="36"/>
      <c r="I64" s="36"/>
      <c r="J64" s="36"/>
    </row>
    <row r="65" spans="1:10" s="32" customFormat="1">
      <c r="A65" s="33"/>
      <c r="B65" s="33"/>
      <c r="C65" s="33"/>
      <c r="D65" s="33"/>
      <c r="E65" s="34"/>
      <c r="F65" s="35"/>
      <c r="G65" s="36"/>
      <c r="H65" s="36"/>
      <c r="I65" s="36"/>
      <c r="J65" s="36"/>
    </row>
    <row r="66" spans="1:10" s="32" customFormat="1">
      <c r="A66" s="33"/>
      <c r="B66" s="33"/>
      <c r="C66" s="33"/>
      <c r="D66" s="33"/>
      <c r="E66" s="34"/>
      <c r="F66" s="35"/>
      <c r="G66" s="36"/>
      <c r="H66" s="36"/>
      <c r="I66" s="36"/>
      <c r="J66" s="36"/>
    </row>
    <row r="67" spans="1:10" s="32" customFormat="1">
      <c r="A67" s="33"/>
      <c r="B67" s="33"/>
      <c r="C67" s="33"/>
      <c r="D67" s="33"/>
      <c r="E67" s="34"/>
      <c r="F67" s="35"/>
      <c r="G67" s="36"/>
      <c r="H67" s="36"/>
      <c r="I67" s="36"/>
      <c r="J67" s="36"/>
    </row>
    <row r="68" spans="1:10" s="32" customFormat="1">
      <c r="A68" s="33"/>
      <c r="B68" s="33"/>
      <c r="C68" s="33"/>
      <c r="D68" s="33"/>
      <c r="E68" s="34"/>
      <c r="F68" s="35"/>
      <c r="G68" s="36"/>
      <c r="H68" s="36"/>
      <c r="I68" s="36"/>
      <c r="J68" s="36"/>
    </row>
    <row r="69" spans="1:10" s="32" customFormat="1">
      <c r="A69" s="33"/>
      <c r="B69" s="33"/>
      <c r="C69" s="33"/>
      <c r="D69" s="33"/>
      <c r="E69" s="34"/>
      <c r="F69" s="35"/>
      <c r="G69" s="36"/>
      <c r="H69" s="36"/>
      <c r="I69" s="36"/>
      <c r="J69" s="36"/>
    </row>
    <row r="70" spans="1:10" s="32" customFormat="1">
      <c r="A70" s="33"/>
      <c r="B70" s="33"/>
      <c r="C70" s="33"/>
      <c r="D70" s="33"/>
      <c r="E70" s="34"/>
      <c r="F70" s="35"/>
      <c r="G70" s="36"/>
      <c r="H70" s="36"/>
      <c r="I70" s="36"/>
      <c r="J70" s="36"/>
    </row>
    <row r="71" spans="1:10" s="32" customFormat="1">
      <c r="A71" s="33"/>
      <c r="B71" s="33"/>
      <c r="C71" s="33"/>
      <c r="D71" s="33"/>
      <c r="E71" s="34"/>
      <c r="F71" s="35"/>
      <c r="G71" s="36"/>
      <c r="H71" s="36"/>
      <c r="I71" s="36"/>
      <c r="J71" s="36"/>
    </row>
    <row r="72" spans="1:10" s="32" customFormat="1">
      <c r="A72" s="33"/>
      <c r="B72" s="33"/>
      <c r="C72" s="33"/>
      <c r="D72" s="33"/>
      <c r="E72" s="34"/>
      <c r="F72" s="35"/>
      <c r="G72" s="36"/>
      <c r="H72" s="36"/>
      <c r="I72" s="36"/>
      <c r="J72" s="36"/>
    </row>
    <row r="73" spans="1:10" s="32" customFormat="1">
      <c r="A73" s="33"/>
      <c r="B73" s="33"/>
      <c r="C73" s="33"/>
      <c r="D73" s="33"/>
      <c r="E73" s="34"/>
      <c r="F73" s="35"/>
      <c r="G73" s="36"/>
      <c r="H73" s="36"/>
      <c r="I73" s="36"/>
      <c r="J73" s="36"/>
    </row>
    <row r="74" spans="1:10" s="32" customFormat="1">
      <c r="A74" s="33"/>
      <c r="B74" s="33"/>
      <c r="C74" s="33"/>
      <c r="D74" s="33"/>
      <c r="E74" s="34"/>
      <c r="F74" s="35"/>
      <c r="G74" s="36"/>
      <c r="H74" s="36"/>
      <c r="I74" s="36"/>
      <c r="J74" s="36"/>
    </row>
    <row r="75" spans="1:10" s="32" customFormat="1">
      <c r="A75" s="33"/>
      <c r="B75" s="33"/>
      <c r="C75" s="33"/>
      <c r="D75" s="33"/>
      <c r="E75" s="34"/>
      <c r="F75" s="35"/>
      <c r="G75" s="36"/>
      <c r="H75" s="36"/>
      <c r="I75" s="36"/>
      <c r="J75" s="36"/>
    </row>
    <row r="76" spans="1:10" s="32" customFormat="1">
      <c r="A76" s="33"/>
      <c r="B76" s="33"/>
      <c r="C76" s="33"/>
      <c r="D76" s="33"/>
      <c r="E76" s="34"/>
      <c r="F76" s="35"/>
      <c r="G76" s="36"/>
      <c r="H76" s="36"/>
      <c r="I76" s="36"/>
      <c r="J76" s="36"/>
    </row>
    <row r="77" spans="1:10" s="32" customFormat="1">
      <c r="A77" s="33"/>
      <c r="B77" s="33"/>
      <c r="C77" s="33"/>
      <c r="D77" s="33"/>
      <c r="E77" s="34"/>
      <c r="F77" s="35"/>
      <c r="G77" s="36"/>
      <c r="H77" s="36"/>
      <c r="I77" s="36"/>
      <c r="J77" s="36"/>
    </row>
    <row r="78" spans="1:10" s="32" customFormat="1">
      <c r="A78" s="33"/>
      <c r="B78" s="33"/>
      <c r="C78" s="33"/>
      <c r="D78" s="33"/>
      <c r="E78" s="34"/>
      <c r="F78" s="35"/>
      <c r="G78" s="36"/>
      <c r="H78" s="36"/>
      <c r="I78" s="36"/>
      <c r="J78" s="36"/>
    </row>
    <row r="79" spans="1:10" s="32" customFormat="1">
      <c r="A79" s="33"/>
      <c r="B79" s="33"/>
      <c r="C79" s="33"/>
      <c r="D79" s="33"/>
      <c r="E79" s="34"/>
      <c r="F79" s="35"/>
      <c r="G79" s="36"/>
      <c r="H79" s="36"/>
      <c r="I79" s="36"/>
      <c r="J79" s="36"/>
    </row>
    <row r="80" spans="1:10" s="32" customFormat="1">
      <c r="A80" s="33"/>
      <c r="B80" s="33"/>
      <c r="C80" s="33"/>
      <c r="D80" s="33"/>
      <c r="E80" s="34"/>
      <c r="F80" s="35"/>
      <c r="G80" s="36"/>
      <c r="H80" s="36"/>
      <c r="I80" s="36"/>
      <c r="J80" s="36"/>
    </row>
    <row r="81" spans="1:10" s="32" customFormat="1">
      <c r="A81" s="33"/>
      <c r="B81" s="33"/>
      <c r="C81" s="33"/>
      <c r="D81" s="33"/>
      <c r="E81" s="34"/>
      <c r="F81" s="35"/>
      <c r="G81" s="36"/>
      <c r="H81" s="36"/>
      <c r="I81" s="36"/>
      <c r="J81" s="36"/>
    </row>
    <row r="82" spans="1:10" s="32" customFormat="1">
      <c r="A82" s="33"/>
      <c r="B82" s="33"/>
      <c r="C82" s="33"/>
      <c r="D82" s="33"/>
      <c r="E82" s="34"/>
      <c r="F82" s="35"/>
      <c r="G82" s="36"/>
      <c r="H82" s="36"/>
      <c r="I82" s="36"/>
      <c r="J82" s="36"/>
    </row>
    <row r="83" spans="1:10" s="32" customFormat="1">
      <c r="A83" s="33"/>
      <c r="B83" s="33"/>
      <c r="C83" s="33"/>
      <c r="D83" s="33"/>
      <c r="E83" s="34"/>
      <c r="F83" s="35"/>
      <c r="G83" s="36"/>
      <c r="H83" s="36"/>
      <c r="I83" s="36"/>
      <c r="J83" s="36"/>
    </row>
    <row r="84" spans="1:10" s="32" customFormat="1">
      <c r="A84" s="33"/>
      <c r="B84" s="33"/>
      <c r="C84" s="33"/>
      <c r="D84" s="33"/>
      <c r="E84" s="34"/>
      <c r="F84" s="35"/>
      <c r="G84" s="36"/>
      <c r="H84" s="36"/>
      <c r="I84" s="36"/>
      <c r="J84" s="36"/>
    </row>
    <row r="85" spans="1:10" s="32" customFormat="1">
      <c r="A85" s="33"/>
      <c r="B85" s="33"/>
      <c r="C85" s="33"/>
      <c r="D85" s="33"/>
      <c r="E85" s="34"/>
      <c r="F85" s="35"/>
      <c r="G85" s="36"/>
      <c r="H85" s="36"/>
      <c r="I85" s="36"/>
      <c r="J85" s="36"/>
    </row>
    <row r="86" spans="1:10" s="32" customFormat="1">
      <c r="A86" s="33"/>
      <c r="B86" s="33"/>
      <c r="C86" s="33"/>
      <c r="D86" s="33"/>
      <c r="E86" s="34"/>
      <c r="F86" s="35"/>
      <c r="G86" s="36"/>
      <c r="H86" s="36"/>
      <c r="I86" s="36"/>
      <c r="J86" s="36"/>
    </row>
    <row r="87" spans="1:10" s="32" customFormat="1">
      <c r="A87" s="33"/>
      <c r="B87" s="33"/>
      <c r="C87" s="33"/>
      <c r="D87" s="33"/>
      <c r="E87" s="34"/>
      <c r="F87" s="35"/>
      <c r="G87" s="36"/>
      <c r="H87" s="36"/>
      <c r="I87" s="36"/>
      <c r="J87" s="36"/>
    </row>
    <row r="88" spans="1:10" s="32" customFormat="1">
      <c r="A88" s="33"/>
      <c r="B88" s="33"/>
      <c r="C88" s="33"/>
      <c r="D88" s="33"/>
      <c r="E88" s="34"/>
      <c r="F88" s="35"/>
      <c r="G88" s="36"/>
      <c r="H88" s="36"/>
      <c r="I88" s="36"/>
      <c r="J88" s="36"/>
    </row>
    <row r="89" spans="1:10" s="32" customFormat="1">
      <c r="A89" s="33"/>
      <c r="B89" s="33"/>
      <c r="C89" s="33"/>
      <c r="D89" s="33"/>
      <c r="E89" s="34"/>
      <c r="F89" s="35"/>
      <c r="G89" s="36"/>
      <c r="H89" s="36"/>
      <c r="I89" s="36"/>
      <c r="J89" s="36"/>
    </row>
    <row r="90" spans="1:10" s="32" customFormat="1">
      <c r="A90" s="33"/>
      <c r="B90" s="33"/>
      <c r="C90" s="33"/>
      <c r="D90" s="33"/>
      <c r="E90" s="34"/>
      <c r="F90" s="35"/>
      <c r="G90" s="36"/>
      <c r="H90" s="36"/>
      <c r="I90" s="36"/>
      <c r="J90" s="36"/>
    </row>
    <row r="91" spans="1:10" s="32" customFormat="1">
      <c r="A91" s="33"/>
      <c r="B91" s="33"/>
      <c r="C91" s="33"/>
      <c r="D91" s="33"/>
      <c r="E91" s="34"/>
      <c r="F91" s="35"/>
      <c r="G91" s="36"/>
      <c r="H91" s="36"/>
      <c r="I91" s="36"/>
      <c r="J91" s="36"/>
    </row>
    <row r="92" spans="1:10" s="32" customFormat="1">
      <c r="A92" s="33"/>
      <c r="B92" s="33"/>
      <c r="C92" s="33"/>
      <c r="D92" s="33"/>
      <c r="E92" s="34"/>
      <c r="F92" s="35"/>
      <c r="G92" s="36"/>
      <c r="H92" s="36"/>
      <c r="I92" s="36"/>
      <c r="J92" s="36"/>
    </row>
    <row r="93" spans="1:10" s="32" customFormat="1">
      <c r="A93" s="33"/>
      <c r="B93" s="33"/>
      <c r="C93" s="33"/>
      <c r="D93" s="33"/>
      <c r="E93" s="34"/>
      <c r="F93" s="35"/>
      <c r="G93" s="36"/>
      <c r="H93" s="36"/>
      <c r="I93" s="36"/>
      <c r="J93" s="36"/>
    </row>
    <row r="94" spans="1:10" s="32" customFormat="1">
      <c r="A94" s="33"/>
      <c r="B94" s="33"/>
      <c r="C94" s="33"/>
      <c r="D94" s="33"/>
      <c r="E94" s="34"/>
      <c r="F94" s="35"/>
      <c r="G94" s="36"/>
      <c r="H94" s="36"/>
      <c r="I94" s="36"/>
      <c r="J94" s="36"/>
    </row>
    <row r="95" spans="1:10" s="32" customFormat="1">
      <c r="A95" s="33"/>
      <c r="B95" s="33"/>
      <c r="C95" s="33"/>
      <c r="D95" s="33"/>
      <c r="E95" s="34"/>
      <c r="F95" s="35"/>
      <c r="G95" s="36"/>
      <c r="H95" s="36"/>
      <c r="I95" s="36"/>
      <c r="J95" s="36"/>
    </row>
    <row r="96" spans="1:10" s="32" customFormat="1">
      <c r="A96" s="33"/>
      <c r="B96" s="33"/>
      <c r="C96" s="33"/>
      <c r="D96" s="33"/>
      <c r="E96" s="34"/>
      <c r="F96" s="35"/>
      <c r="G96" s="36"/>
      <c r="H96" s="36"/>
      <c r="I96" s="36"/>
      <c r="J96" s="36"/>
    </row>
    <row r="97" spans="1:10" s="32" customFormat="1">
      <c r="A97" s="33"/>
      <c r="B97" s="33"/>
      <c r="C97" s="33"/>
      <c r="D97" s="33"/>
      <c r="E97" s="34"/>
      <c r="F97" s="35"/>
      <c r="G97" s="36"/>
      <c r="H97" s="36"/>
      <c r="I97" s="36"/>
      <c r="J97" s="36"/>
    </row>
    <row r="98" spans="1:10" s="32" customFormat="1">
      <c r="A98" s="33"/>
      <c r="B98" s="33"/>
      <c r="C98" s="33"/>
      <c r="D98" s="33"/>
      <c r="E98" s="34"/>
      <c r="F98" s="35"/>
      <c r="G98" s="36"/>
      <c r="H98" s="36"/>
      <c r="I98" s="36"/>
      <c r="J98" s="36"/>
    </row>
    <row r="99" spans="1:10" s="32" customFormat="1">
      <c r="A99" s="33"/>
      <c r="B99" s="33"/>
      <c r="C99" s="33"/>
      <c r="D99" s="33"/>
      <c r="E99" s="34"/>
      <c r="F99" s="35"/>
      <c r="G99" s="36"/>
      <c r="H99" s="36"/>
      <c r="I99" s="36"/>
      <c r="J99" s="36"/>
    </row>
    <row r="100" spans="1:10" s="32" customFormat="1">
      <c r="A100" s="33"/>
      <c r="B100" s="33"/>
      <c r="C100" s="33"/>
      <c r="D100" s="33"/>
      <c r="E100" s="34"/>
      <c r="F100" s="35"/>
      <c r="G100" s="36"/>
      <c r="H100" s="36"/>
      <c r="I100" s="36"/>
      <c r="J100" s="36"/>
    </row>
    <row r="101" spans="1:10" s="32" customFormat="1">
      <c r="A101" s="33"/>
      <c r="B101" s="33"/>
      <c r="C101" s="33"/>
      <c r="D101" s="33"/>
      <c r="E101" s="34"/>
      <c r="F101" s="35"/>
      <c r="G101" s="36"/>
      <c r="H101" s="36"/>
      <c r="I101" s="36"/>
      <c r="J101" s="36"/>
    </row>
    <row r="102" spans="1:10" s="32" customFormat="1">
      <c r="A102" s="33"/>
      <c r="B102" s="33"/>
      <c r="C102" s="33"/>
      <c r="D102" s="33"/>
      <c r="E102" s="34"/>
      <c r="F102" s="35"/>
      <c r="G102" s="36"/>
      <c r="H102" s="36"/>
      <c r="I102" s="36"/>
      <c r="J102" s="36"/>
    </row>
    <row r="103" spans="1:10" s="32" customFormat="1">
      <c r="A103" s="33"/>
      <c r="B103" s="33"/>
      <c r="C103" s="33"/>
      <c r="D103" s="33"/>
      <c r="E103" s="34"/>
      <c r="F103" s="35"/>
      <c r="G103" s="36"/>
      <c r="H103" s="36"/>
      <c r="I103" s="36"/>
      <c r="J103" s="36"/>
    </row>
    <row r="104" spans="1:10" s="32" customFormat="1">
      <c r="A104" s="33"/>
      <c r="B104" s="33"/>
      <c r="C104" s="33"/>
      <c r="D104" s="33"/>
      <c r="E104" s="34"/>
      <c r="F104" s="35"/>
      <c r="G104" s="36"/>
      <c r="H104" s="36"/>
      <c r="I104" s="36"/>
      <c r="J104" s="36"/>
    </row>
    <row r="105" spans="1:10" s="32" customFormat="1">
      <c r="A105" s="33"/>
      <c r="B105" s="33"/>
      <c r="C105" s="33"/>
      <c r="D105" s="33"/>
      <c r="E105" s="34"/>
      <c r="F105" s="35"/>
      <c r="G105" s="36"/>
      <c r="H105" s="36"/>
      <c r="I105" s="36"/>
      <c r="J105" s="36"/>
    </row>
    <row r="106" spans="1:10" s="32" customFormat="1">
      <c r="A106" s="33"/>
      <c r="B106" s="33"/>
      <c r="C106" s="33"/>
      <c r="D106" s="33"/>
      <c r="E106" s="34"/>
      <c r="F106" s="35"/>
      <c r="G106" s="36"/>
      <c r="H106" s="36"/>
      <c r="I106" s="36"/>
      <c r="J106" s="36"/>
    </row>
    <row r="107" spans="1:10" s="32" customFormat="1">
      <c r="A107" s="33"/>
      <c r="B107" s="33"/>
      <c r="C107" s="33"/>
      <c r="D107" s="33"/>
      <c r="E107" s="34"/>
      <c r="F107" s="35"/>
      <c r="G107" s="36"/>
      <c r="H107" s="36"/>
      <c r="I107" s="36"/>
      <c r="J107" s="36"/>
    </row>
    <row r="108" spans="1:10" s="32" customFormat="1">
      <c r="A108" s="33"/>
      <c r="B108" s="33"/>
      <c r="C108" s="33"/>
      <c r="D108" s="33"/>
      <c r="E108" s="34"/>
      <c r="F108" s="35"/>
      <c r="G108" s="36"/>
      <c r="H108" s="36"/>
      <c r="I108" s="36"/>
      <c r="J108" s="36"/>
    </row>
    <row r="109" spans="1:10" s="32" customFormat="1">
      <c r="A109" s="33"/>
      <c r="B109" s="33"/>
      <c r="C109" s="33"/>
      <c r="D109" s="33"/>
      <c r="E109" s="34"/>
      <c r="F109" s="35"/>
      <c r="G109" s="36"/>
      <c r="H109" s="36"/>
      <c r="I109" s="36"/>
      <c r="J109" s="36"/>
    </row>
    <row r="110" spans="1:10" s="32" customFormat="1">
      <c r="A110" s="33"/>
      <c r="B110" s="33"/>
      <c r="C110" s="33"/>
      <c r="D110" s="33"/>
      <c r="E110" s="34"/>
      <c r="F110" s="35"/>
      <c r="G110" s="36"/>
      <c r="H110" s="36"/>
      <c r="I110" s="36"/>
      <c r="J110" s="36"/>
    </row>
    <row r="111" spans="1:10" s="32" customFormat="1">
      <c r="A111" s="33"/>
      <c r="B111" s="33"/>
      <c r="C111" s="33"/>
      <c r="D111" s="33"/>
      <c r="E111" s="34"/>
      <c r="F111" s="35"/>
      <c r="G111" s="36"/>
      <c r="H111" s="36"/>
      <c r="I111" s="36"/>
      <c r="J111" s="36"/>
    </row>
    <row r="112" spans="1:10" s="32" customFormat="1">
      <c r="A112" s="33"/>
      <c r="B112" s="33"/>
      <c r="C112" s="33"/>
      <c r="D112" s="33"/>
      <c r="E112" s="34"/>
      <c r="F112" s="35"/>
      <c r="G112" s="36"/>
      <c r="H112" s="36"/>
      <c r="I112" s="36"/>
      <c r="J112" s="36"/>
    </row>
    <row r="113" spans="1:10" s="32" customFormat="1">
      <c r="A113" s="33"/>
      <c r="B113" s="33"/>
      <c r="C113" s="33"/>
      <c r="D113" s="33"/>
      <c r="E113" s="34"/>
      <c r="F113" s="35"/>
      <c r="G113" s="36"/>
      <c r="H113" s="36"/>
      <c r="I113" s="36"/>
      <c r="J113" s="36"/>
    </row>
    <row r="114" spans="1:10" s="32" customFormat="1">
      <c r="A114" s="33"/>
      <c r="B114" s="33"/>
      <c r="C114" s="33"/>
      <c r="D114" s="33"/>
      <c r="E114" s="34"/>
      <c r="F114" s="35"/>
      <c r="G114" s="36"/>
      <c r="H114" s="36"/>
      <c r="I114" s="36"/>
      <c r="J114" s="36"/>
    </row>
    <row r="115" spans="1:10" s="32" customFormat="1">
      <c r="A115" s="33"/>
      <c r="B115" s="33"/>
      <c r="C115" s="33"/>
      <c r="D115" s="33"/>
      <c r="E115" s="34"/>
      <c r="F115" s="35"/>
      <c r="G115" s="36"/>
      <c r="H115" s="36"/>
      <c r="I115" s="36"/>
      <c r="J115" s="36"/>
    </row>
    <row r="116" spans="1:10" s="32" customFormat="1">
      <c r="A116" s="33"/>
      <c r="B116" s="33"/>
      <c r="C116" s="33"/>
      <c r="D116" s="33"/>
      <c r="E116" s="34"/>
      <c r="F116" s="35"/>
      <c r="G116" s="36"/>
      <c r="H116" s="36"/>
      <c r="I116" s="36"/>
      <c r="J116" s="36"/>
    </row>
    <row r="117" spans="1:10" s="32" customFormat="1">
      <c r="A117" s="33"/>
      <c r="B117" s="33"/>
      <c r="C117" s="33"/>
      <c r="D117" s="33"/>
      <c r="E117" s="34"/>
      <c r="F117" s="35"/>
      <c r="G117" s="36"/>
      <c r="H117" s="36"/>
      <c r="I117" s="36"/>
      <c r="J117" s="36"/>
    </row>
    <row r="118" spans="1:10" s="32" customFormat="1">
      <c r="A118" s="33"/>
      <c r="B118" s="33"/>
      <c r="C118" s="33"/>
      <c r="D118" s="33"/>
      <c r="E118" s="34"/>
      <c r="F118" s="35"/>
      <c r="G118" s="36"/>
      <c r="H118" s="36"/>
      <c r="I118" s="36"/>
      <c r="J118" s="36"/>
    </row>
    <row r="119" spans="1:10" s="32" customFormat="1">
      <c r="A119" s="33"/>
      <c r="B119" s="33"/>
      <c r="C119" s="33"/>
      <c r="D119" s="33"/>
      <c r="E119" s="34"/>
      <c r="F119" s="35"/>
      <c r="G119" s="36"/>
      <c r="H119" s="36"/>
      <c r="I119" s="36"/>
      <c r="J119" s="36"/>
    </row>
    <row r="120" spans="1:10" s="32" customFormat="1">
      <c r="A120" s="33"/>
      <c r="B120" s="33"/>
      <c r="C120" s="33"/>
      <c r="D120" s="33"/>
      <c r="E120" s="34"/>
      <c r="F120" s="35"/>
      <c r="G120" s="36"/>
      <c r="H120" s="36"/>
      <c r="I120" s="36"/>
      <c r="J120" s="36"/>
    </row>
    <row r="121" spans="1:10" s="32" customFormat="1">
      <c r="A121" s="33"/>
      <c r="B121" s="33"/>
      <c r="C121" s="33"/>
      <c r="D121" s="33"/>
      <c r="E121" s="34"/>
      <c r="F121" s="35"/>
      <c r="G121" s="36"/>
      <c r="H121" s="36"/>
      <c r="I121" s="36"/>
      <c r="J121" s="36"/>
    </row>
    <row r="122" spans="1:10" s="32" customFormat="1">
      <c r="A122" s="33"/>
      <c r="B122" s="33"/>
      <c r="C122" s="33"/>
      <c r="D122" s="33"/>
      <c r="E122" s="34"/>
      <c r="F122" s="35"/>
      <c r="G122" s="36"/>
      <c r="H122" s="36"/>
      <c r="I122" s="36"/>
      <c r="J122" s="36"/>
    </row>
    <row r="123" spans="1:10" s="32" customFormat="1">
      <c r="A123" s="33"/>
      <c r="B123" s="33"/>
      <c r="C123" s="33"/>
      <c r="D123" s="33"/>
      <c r="E123" s="34"/>
      <c r="F123" s="35"/>
      <c r="G123" s="36"/>
      <c r="H123" s="36"/>
      <c r="I123" s="36"/>
      <c r="J123" s="36"/>
    </row>
    <row r="124" spans="1:10" s="32" customFormat="1">
      <c r="A124" s="33"/>
      <c r="B124" s="33"/>
      <c r="C124" s="33"/>
      <c r="D124" s="33"/>
      <c r="E124" s="34"/>
      <c r="F124" s="35"/>
      <c r="G124" s="36"/>
      <c r="H124" s="36"/>
      <c r="I124" s="36"/>
      <c r="J124" s="36"/>
    </row>
    <row r="125" spans="1:10" s="32" customFormat="1">
      <c r="A125" s="33"/>
      <c r="B125" s="33"/>
      <c r="C125" s="33"/>
      <c r="D125" s="33"/>
      <c r="E125" s="34"/>
      <c r="F125" s="35"/>
      <c r="G125" s="36"/>
      <c r="H125" s="36"/>
      <c r="I125" s="36"/>
      <c r="J125" s="36"/>
    </row>
    <row r="126" spans="1:10" s="32" customFormat="1">
      <c r="A126" s="33"/>
      <c r="B126" s="33"/>
      <c r="C126" s="33"/>
      <c r="D126" s="33"/>
      <c r="E126" s="34"/>
      <c r="F126" s="35"/>
      <c r="G126" s="36"/>
      <c r="H126" s="36"/>
      <c r="I126" s="36"/>
      <c r="J126" s="36"/>
    </row>
    <row r="127" spans="1:10" s="32" customFormat="1">
      <c r="A127" s="33"/>
      <c r="B127" s="33"/>
      <c r="C127" s="33"/>
      <c r="D127" s="33"/>
      <c r="E127" s="34"/>
      <c r="F127" s="35"/>
      <c r="G127" s="36"/>
      <c r="H127" s="36"/>
      <c r="I127" s="36"/>
      <c r="J127" s="36"/>
    </row>
    <row r="128" spans="1:10" s="32" customFormat="1">
      <c r="A128" s="33"/>
      <c r="B128" s="33"/>
      <c r="C128" s="33"/>
      <c r="D128" s="33"/>
      <c r="E128" s="34"/>
      <c r="F128" s="35"/>
      <c r="G128" s="36"/>
      <c r="H128" s="36"/>
      <c r="I128" s="36"/>
      <c r="J128" s="36"/>
    </row>
    <row r="129" spans="1:10" s="32" customFormat="1">
      <c r="A129" s="33"/>
      <c r="B129" s="33"/>
      <c r="C129" s="33"/>
      <c r="D129" s="33"/>
      <c r="E129" s="34"/>
      <c r="F129" s="35"/>
      <c r="G129" s="36"/>
      <c r="H129" s="36"/>
      <c r="I129" s="36"/>
      <c r="J129" s="36"/>
    </row>
    <row r="130" spans="1:10" s="32" customFormat="1">
      <c r="A130" s="33"/>
      <c r="B130" s="33"/>
      <c r="C130" s="33"/>
      <c r="D130" s="33"/>
      <c r="E130" s="34"/>
      <c r="F130" s="35"/>
      <c r="G130" s="36"/>
      <c r="H130" s="36"/>
      <c r="I130" s="36"/>
      <c r="J130" s="36"/>
    </row>
    <row r="131" spans="1:10" s="32" customFormat="1">
      <c r="A131" s="33"/>
      <c r="B131" s="33"/>
      <c r="C131" s="33"/>
      <c r="D131" s="33"/>
      <c r="E131" s="34"/>
      <c r="F131" s="35"/>
      <c r="G131" s="36"/>
      <c r="H131" s="36"/>
      <c r="I131" s="36"/>
      <c r="J131" s="36"/>
    </row>
    <row r="132" spans="1:10" s="32" customFormat="1">
      <c r="A132" s="33"/>
      <c r="B132" s="33"/>
      <c r="C132" s="33"/>
      <c r="D132" s="33"/>
      <c r="E132" s="34"/>
      <c r="F132" s="35"/>
      <c r="G132" s="36"/>
      <c r="H132" s="36"/>
      <c r="I132" s="36"/>
      <c r="J132" s="36"/>
    </row>
    <row r="133" spans="1:10" s="32" customFormat="1">
      <c r="A133" s="33"/>
      <c r="B133" s="33"/>
      <c r="C133" s="33"/>
      <c r="D133" s="33"/>
      <c r="E133" s="34"/>
      <c r="F133" s="35"/>
      <c r="G133" s="36"/>
      <c r="H133" s="36"/>
      <c r="I133" s="36"/>
      <c r="J133" s="36"/>
    </row>
    <row r="134" spans="1:10" s="32" customFormat="1">
      <c r="A134" s="33"/>
      <c r="B134" s="33"/>
      <c r="C134" s="33"/>
      <c r="D134" s="33"/>
      <c r="E134" s="34"/>
      <c r="F134" s="35"/>
      <c r="G134" s="36"/>
      <c r="H134" s="36"/>
      <c r="I134" s="36"/>
      <c r="J134" s="36"/>
    </row>
    <row r="135" spans="1:10" s="32" customFormat="1">
      <c r="A135" s="33"/>
      <c r="B135" s="33"/>
      <c r="C135" s="33"/>
      <c r="D135" s="33"/>
      <c r="E135" s="34"/>
      <c r="F135" s="35"/>
      <c r="G135" s="36"/>
      <c r="H135" s="36"/>
      <c r="I135" s="36"/>
      <c r="J135" s="36"/>
    </row>
    <row r="136" spans="1:10" s="32" customFormat="1">
      <c r="A136" s="33"/>
      <c r="B136" s="33"/>
      <c r="C136" s="33"/>
      <c r="D136" s="33"/>
      <c r="E136" s="34"/>
      <c r="F136" s="35"/>
      <c r="G136" s="36"/>
      <c r="H136" s="36"/>
      <c r="I136" s="36"/>
      <c r="J136" s="36"/>
    </row>
    <row r="137" spans="1:10" s="32" customFormat="1">
      <c r="A137" s="33"/>
      <c r="B137" s="33"/>
      <c r="C137" s="33"/>
      <c r="D137" s="33"/>
      <c r="E137" s="34"/>
      <c r="F137" s="35"/>
      <c r="G137" s="36"/>
      <c r="H137" s="36"/>
      <c r="I137" s="36"/>
      <c r="J137" s="36"/>
    </row>
    <row r="138" spans="1:10" s="32" customFormat="1">
      <c r="A138" s="33"/>
      <c r="B138" s="33"/>
      <c r="C138" s="33"/>
      <c r="D138" s="33"/>
      <c r="E138" s="34"/>
      <c r="F138" s="35"/>
      <c r="G138" s="36"/>
      <c r="H138" s="36"/>
      <c r="I138" s="36"/>
      <c r="J138" s="36"/>
    </row>
    <row r="139" spans="1:10" s="32" customFormat="1">
      <c r="A139" s="33"/>
      <c r="B139" s="33"/>
      <c r="C139" s="33"/>
      <c r="D139" s="33"/>
      <c r="E139" s="34"/>
      <c r="F139" s="35"/>
      <c r="G139" s="36"/>
      <c r="H139" s="36"/>
      <c r="I139" s="36"/>
      <c r="J139" s="36"/>
    </row>
    <row r="140" spans="1:10" s="32" customFormat="1">
      <c r="A140" s="33"/>
      <c r="B140" s="33"/>
      <c r="C140" s="33"/>
      <c r="D140" s="33"/>
      <c r="E140" s="34"/>
      <c r="F140" s="35"/>
      <c r="G140" s="36"/>
      <c r="H140" s="36"/>
      <c r="I140" s="36"/>
      <c r="J140" s="36"/>
    </row>
    <row r="141" spans="1:10" s="32" customFormat="1">
      <c r="A141" s="33"/>
      <c r="B141" s="33"/>
      <c r="C141" s="33"/>
      <c r="D141" s="33"/>
      <c r="E141" s="34"/>
      <c r="F141" s="35"/>
      <c r="G141" s="36"/>
      <c r="H141" s="36"/>
      <c r="I141" s="36"/>
      <c r="J141" s="36"/>
    </row>
    <row r="142" spans="1:10" s="32" customFormat="1">
      <c r="A142" s="33"/>
      <c r="B142" s="33"/>
      <c r="C142" s="33"/>
      <c r="D142" s="33"/>
      <c r="E142" s="34"/>
      <c r="F142" s="35"/>
      <c r="G142" s="36"/>
      <c r="H142" s="36"/>
      <c r="I142" s="36"/>
      <c r="J142" s="36"/>
    </row>
    <row r="143" spans="1:10" s="32" customFormat="1">
      <c r="A143" s="33"/>
      <c r="B143" s="33"/>
      <c r="C143" s="33"/>
      <c r="D143" s="33"/>
      <c r="E143" s="34"/>
      <c r="F143" s="35"/>
      <c r="G143" s="36"/>
      <c r="H143" s="36"/>
      <c r="I143" s="36"/>
      <c r="J143" s="36"/>
    </row>
    <row r="144" spans="1:10" s="32" customFormat="1">
      <c r="A144" s="33"/>
      <c r="B144" s="33"/>
      <c r="C144" s="33"/>
      <c r="D144" s="33"/>
      <c r="E144" s="34"/>
      <c r="F144" s="35"/>
      <c r="G144" s="36"/>
      <c r="H144" s="36"/>
      <c r="I144" s="36"/>
      <c r="J144" s="36"/>
    </row>
    <row r="145" spans="1:10" s="32" customFormat="1">
      <c r="A145" s="33"/>
      <c r="B145" s="33"/>
      <c r="C145" s="33"/>
      <c r="D145" s="33"/>
      <c r="E145" s="34"/>
      <c r="F145" s="35"/>
      <c r="G145" s="36"/>
      <c r="H145" s="36"/>
      <c r="I145" s="36"/>
      <c r="J145" s="36"/>
    </row>
    <row r="146" spans="1:10" s="32" customFormat="1">
      <c r="A146" s="33"/>
      <c r="B146" s="33"/>
      <c r="C146" s="33"/>
      <c r="D146" s="33"/>
      <c r="E146" s="34"/>
      <c r="F146" s="35"/>
      <c r="G146" s="36"/>
      <c r="H146" s="36"/>
      <c r="I146" s="36"/>
      <c r="J146" s="36"/>
    </row>
    <row r="147" spans="1:10" s="32" customFormat="1">
      <c r="A147" s="33"/>
      <c r="B147" s="33"/>
      <c r="C147" s="33"/>
      <c r="D147" s="33"/>
      <c r="E147" s="34"/>
      <c r="F147" s="35"/>
      <c r="G147" s="36"/>
      <c r="H147" s="36"/>
      <c r="I147" s="36"/>
      <c r="J147" s="36"/>
    </row>
    <row r="148" spans="1:10" s="32" customFormat="1">
      <c r="A148" s="33"/>
      <c r="B148" s="33"/>
      <c r="C148" s="33"/>
      <c r="D148" s="33"/>
      <c r="E148" s="34"/>
      <c r="F148" s="35"/>
      <c r="G148" s="36"/>
      <c r="H148" s="36"/>
      <c r="I148" s="36"/>
      <c r="J148" s="36"/>
    </row>
    <row r="149" spans="1:10" s="32" customFormat="1">
      <c r="A149" s="33"/>
      <c r="B149" s="33"/>
      <c r="C149" s="33"/>
      <c r="D149" s="33"/>
      <c r="E149" s="34"/>
      <c r="F149" s="35"/>
      <c r="G149" s="36"/>
      <c r="H149" s="36"/>
      <c r="I149" s="36"/>
      <c r="J149" s="36"/>
    </row>
    <row r="150" spans="1:10" s="32" customFormat="1">
      <c r="A150" s="33"/>
      <c r="B150" s="33"/>
      <c r="C150" s="33"/>
      <c r="D150" s="33"/>
      <c r="E150" s="34"/>
      <c r="F150" s="35"/>
      <c r="G150" s="36"/>
      <c r="H150" s="36"/>
      <c r="I150" s="36"/>
      <c r="J150" s="36"/>
    </row>
    <row r="151" spans="1:10" s="32" customFormat="1">
      <c r="A151" s="33"/>
      <c r="B151" s="33"/>
      <c r="C151" s="33"/>
      <c r="D151" s="33"/>
      <c r="E151" s="34"/>
      <c r="F151" s="35"/>
      <c r="G151" s="36"/>
      <c r="H151" s="36"/>
      <c r="I151" s="36"/>
      <c r="J151" s="36"/>
    </row>
    <row r="152" spans="1:10" s="32" customFormat="1">
      <c r="A152" s="33"/>
      <c r="B152" s="33"/>
      <c r="C152" s="33"/>
      <c r="D152" s="33"/>
      <c r="E152" s="34"/>
      <c r="F152" s="35"/>
      <c r="G152" s="36"/>
      <c r="H152" s="36"/>
      <c r="I152" s="36"/>
      <c r="J152" s="36"/>
    </row>
    <row r="153" spans="1:10" s="32" customFormat="1">
      <c r="A153" s="33"/>
      <c r="B153" s="33"/>
      <c r="C153" s="33"/>
      <c r="D153" s="33"/>
      <c r="E153" s="34"/>
      <c r="F153" s="35"/>
      <c r="G153" s="36"/>
      <c r="H153" s="36"/>
      <c r="I153" s="36"/>
      <c r="J153" s="36"/>
    </row>
    <row r="154" spans="1:10" s="32" customFormat="1">
      <c r="A154" s="33"/>
      <c r="B154" s="33"/>
      <c r="C154" s="33"/>
      <c r="D154" s="33"/>
      <c r="E154" s="34"/>
      <c r="F154" s="35"/>
      <c r="G154" s="36"/>
      <c r="H154" s="36"/>
      <c r="I154" s="36"/>
      <c r="J154" s="36"/>
    </row>
    <row r="155" spans="1:10" s="32" customFormat="1">
      <c r="A155" s="33"/>
      <c r="B155" s="33"/>
      <c r="C155" s="33"/>
      <c r="D155" s="33"/>
      <c r="E155" s="34"/>
      <c r="F155" s="35"/>
      <c r="G155" s="36"/>
      <c r="H155" s="36"/>
      <c r="I155" s="36"/>
      <c r="J155" s="36"/>
    </row>
    <row r="156" spans="1:10" s="32" customFormat="1">
      <c r="A156" s="33"/>
      <c r="B156" s="33"/>
      <c r="C156" s="33"/>
      <c r="D156" s="33"/>
      <c r="E156" s="34"/>
      <c r="F156" s="35"/>
      <c r="G156" s="36"/>
      <c r="H156" s="36"/>
      <c r="I156" s="36"/>
      <c r="J156" s="36"/>
    </row>
    <row r="157" spans="1:10" s="32" customFormat="1">
      <c r="A157" s="33"/>
      <c r="B157" s="33"/>
      <c r="C157" s="33"/>
      <c r="D157" s="33"/>
      <c r="E157" s="34"/>
      <c r="F157" s="35"/>
      <c r="G157" s="36"/>
      <c r="H157" s="36"/>
      <c r="I157" s="36"/>
      <c r="J157" s="36"/>
    </row>
    <row r="158" spans="1:10" s="32" customFormat="1">
      <c r="A158" s="33"/>
      <c r="B158" s="33"/>
      <c r="C158" s="33"/>
      <c r="D158" s="33"/>
      <c r="E158" s="34"/>
      <c r="F158" s="35"/>
      <c r="G158" s="36"/>
      <c r="H158" s="36"/>
      <c r="I158" s="36"/>
      <c r="J158" s="36"/>
    </row>
    <row r="159" spans="1:10" s="32" customFormat="1">
      <c r="A159" s="33"/>
      <c r="B159" s="33"/>
      <c r="C159" s="33"/>
      <c r="D159" s="33"/>
      <c r="E159" s="34"/>
      <c r="F159" s="35"/>
      <c r="G159" s="36"/>
      <c r="H159" s="36"/>
      <c r="I159" s="36"/>
      <c r="J159" s="36"/>
    </row>
    <row r="160" spans="1:10" s="32" customFormat="1">
      <c r="A160" s="33"/>
      <c r="B160" s="33"/>
      <c r="C160" s="33"/>
      <c r="D160" s="33"/>
      <c r="E160" s="34"/>
      <c r="F160" s="35"/>
      <c r="G160" s="36"/>
      <c r="H160" s="36"/>
      <c r="I160" s="36"/>
      <c r="J160" s="36"/>
    </row>
    <row r="161" spans="1:10" s="32" customFormat="1">
      <c r="A161" s="33"/>
      <c r="B161" s="33"/>
      <c r="C161" s="33"/>
      <c r="D161" s="33"/>
      <c r="E161" s="34"/>
      <c r="F161" s="35"/>
      <c r="G161" s="36"/>
      <c r="H161" s="36"/>
      <c r="I161" s="36"/>
      <c r="J161" s="36"/>
    </row>
    <row r="162" spans="1:10" s="32" customFormat="1">
      <c r="A162" s="33"/>
      <c r="B162" s="33"/>
      <c r="C162" s="33"/>
      <c r="D162" s="33"/>
      <c r="E162" s="34"/>
      <c r="F162" s="35"/>
      <c r="G162" s="36"/>
      <c r="H162" s="36"/>
      <c r="I162" s="36"/>
      <c r="J162" s="36"/>
    </row>
    <row r="163" spans="1:10" s="32" customFormat="1">
      <c r="A163" s="33"/>
      <c r="B163" s="33"/>
      <c r="C163" s="33"/>
      <c r="D163" s="33"/>
      <c r="E163" s="34"/>
      <c r="F163" s="35"/>
      <c r="G163" s="36"/>
      <c r="H163" s="36"/>
      <c r="I163" s="36"/>
      <c r="J163" s="36"/>
    </row>
    <row r="164" spans="1:10" s="32" customFormat="1">
      <c r="A164" s="33"/>
      <c r="B164" s="33"/>
      <c r="C164" s="33"/>
      <c r="D164" s="33"/>
      <c r="E164" s="34"/>
      <c r="F164" s="35"/>
      <c r="G164" s="36"/>
      <c r="H164" s="36"/>
      <c r="I164" s="36"/>
      <c r="J164" s="36"/>
    </row>
    <row r="165" spans="1:10" s="32" customFormat="1">
      <c r="A165" s="33"/>
      <c r="B165" s="33"/>
      <c r="C165" s="33"/>
      <c r="D165" s="33"/>
      <c r="E165" s="34"/>
      <c r="F165" s="35"/>
      <c r="G165" s="36"/>
      <c r="H165" s="36"/>
      <c r="I165" s="36"/>
      <c r="J165" s="36"/>
    </row>
    <row r="166" spans="1:10" s="32" customFormat="1">
      <c r="A166" s="33"/>
      <c r="B166" s="33"/>
      <c r="C166" s="33"/>
      <c r="D166" s="33"/>
      <c r="E166" s="34"/>
      <c r="F166" s="35"/>
      <c r="G166" s="36"/>
      <c r="H166" s="36"/>
      <c r="I166" s="36"/>
      <c r="J166" s="36"/>
    </row>
    <row r="167" spans="1:10" s="32" customFormat="1">
      <c r="A167" s="33"/>
      <c r="B167" s="33"/>
      <c r="C167" s="33"/>
      <c r="D167" s="33"/>
      <c r="E167" s="34"/>
      <c r="F167" s="35"/>
      <c r="G167" s="36"/>
      <c r="H167" s="36"/>
      <c r="I167" s="36"/>
      <c r="J167" s="36"/>
    </row>
    <row r="168" spans="1:10" s="32" customFormat="1">
      <c r="A168" s="33"/>
      <c r="B168" s="33"/>
      <c r="C168" s="33"/>
      <c r="D168" s="33"/>
      <c r="E168" s="34"/>
      <c r="F168" s="35"/>
      <c r="G168" s="36"/>
      <c r="H168" s="36"/>
      <c r="I168" s="36"/>
      <c r="J168" s="36"/>
    </row>
    <row r="169" spans="1:10" s="32" customFormat="1">
      <c r="A169" s="33"/>
      <c r="B169" s="33"/>
      <c r="C169" s="33"/>
      <c r="D169" s="33"/>
      <c r="E169" s="34"/>
      <c r="F169" s="35"/>
      <c r="G169" s="36"/>
      <c r="H169" s="36"/>
      <c r="I169" s="36"/>
      <c r="J169" s="36"/>
    </row>
    <row r="170" spans="1:10" s="32" customFormat="1">
      <c r="A170" s="33"/>
      <c r="B170" s="33"/>
      <c r="C170" s="33"/>
      <c r="D170" s="33"/>
      <c r="E170" s="34"/>
      <c r="F170" s="35"/>
      <c r="G170" s="36"/>
      <c r="H170" s="36"/>
      <c r="I170" s="36"/>
      <c r="J170" s="36"/>
    </row>
    <row r="171" spans="1:10" s="32" customFormat="1">
      <c r="A171" s="33"/>
      <c r="B171" s="33"/>
      <c r="C171" s="33"/>
      <c r="D171" s="33"/>
      <c r="E171" s="34"/>
      <c r="F171" s="35"/>
      <c r="G171" s="36"/>
      <c r="H171" s="36"/>
      <c r="I171" s="36"/>
      <c r="J171" s="36"/>
    </row>
    <row r="172" spans="1:10" s="32" customFormat="1">
      <c r="A172" s="33"/>
      <c r="B172" s="33"/>
      <c r="C172" s="33"/>
      <c r="D172" s="33"/>
      <c r="E172" s="34"/>
      <c r="F172" s="35"/>
      <c r="G172" s="36"/>
      <c r="H172" s="36"/>
      <c r="I172" s="36"/>
      <c r="J172" s="36"/>
    </row>
    <row r="173" spans="1:10" s="32" customFormat="1">
      <c r="A173" s="33"/>
      <c r="B173" s="33"/>
      <c r="C173" s="33"/>
      <c r="D173" s="33"/>
      <c r="E173" s="34"/>
      <c r="F173" s="35"/>
      <c r="G173" s="36"/>
      <c r="H173" s="36"/>
      <c r="I173" s="36"/>
      <c r="J173" s="36"/>
    </row>
    <row r="174" spans="1:10" s="32" customFormat="1">
      <c r="A174" s="33"/>
      <c r="B174" s="33"/>
      <c r="C174" s="33"/>
      <c r="D174" s="33"/>
      <c r="E174" s="34"/>
      <c r="F174" s="35"/>
      <c r="G174" s="36"/>
      <c r="H174" s="36"/>
      <c r="I174" s="36"/>
      <c r="J174" s="36"/>
    </row>
    <row r="175" spans="1:10" s="32" customFormat="1">
      <c r="A175" s="33"/>
      <c r="B175" s="33"/>
      <c r="C175" s="33"/>
      <c r="D175" s="33"/>
      <c r="E175" s="34"/>
      <c r="F175" s="35"/>
      <c r="G175" s="36"/>
      <c r="H175" s="36"/>
      <c r="I175" s="36"/>
      <c r="J175" s="36"/>
    </row>
    <row r="176" spans="1:10" s="32" customFormat="1">
      <c r="A176" s="33"/>
      <c r="B176" s="33"/>
      <c r="C176" s="33"/>
      <c r="D176" s="33"/>
      <c r="E176" s="34"/>
      <c r="F176" s="35"/>
      <c r="G176" s="36"/>
      <c r="H176" s="36"/>
      <c r="I176" s="36"/>
      <c r="J176" s="36"/>
    </row>
    <row r="177" spans="1:10" s="32" customFormat="1">
      <c r="A177" s="33"/>
      <c r="B177" s="33"/>
      <c r="C177" s="33"/>
      <c r="D177" s="33"/>
      <c r="E177" s="34"/>
      <c r="F177" s="35"/>
      <c r="G177" s="36"/>
      <c r="H177" s="36"/>
      <c r="I177" s="36"/>
      <c r="J177" s="36"/>
    </row>
    <row r="178" spans="1:10" s="32" customFormat="1">
      <c r="A178" s="33"/>
      <c r="B178" s="33"/>
      <c r="C178" s="33"/>
      <c r="D178" s="33"/>
      <c r="E178" s="34"/>
      <c r="F178" s="35"/>
      <c r="G178" s="36"/>
      <c r="H178" s="36"/>
      <c r="I178" s="36"/>
      <c r="J178" s="36"/>
    </row>
    <row r="179" spans="1:10" s="32" customFormat="1">
      <c r="A179" s="33"/>
      <c r="B179" s="33"/>
      <c r="C179" s="33"/>
      <c r="D179" s="33"/>
      <c r="E179" s="34"/>
      <c r="F179" s="35"/>
      <c r="G179" s="36"/>
      <c r="H179" s="36"/>
      <c r="I179" s="36"/>
      <c r="J179" s="36"/>
    </row>
    <row r="180" spans="1:10" s="32" customFormat="1">
      <c r="A180" s="33"/>
      <c r="B180" s="33"/>
      <c r="C180" s="33"/>
      <c r="D180" s="33"/>
      <c r="E180" s="34"/>
      <c r="F180" s="35"/>
      <c r="G180" s="36"/>
      <c r="H180" s="36"/>
      <c r="I180" s="36"/>
      <c r="J180" s="36"/>
    </row>
    <row r="181" spans="1:10" s="32" customFormat="1">
      <c r="A181" s="33"/>
      <c r="B181" s="33"/>
      <c r="C181" s="33"/>
      <c r="D181" s="33"/>
      <c r="E181" s="34"/>
      <c r="F181" s="35"/>
      <c r="G181" s="36"/>
      <c r="H181" s="36"/>
      <c r="I181" s="36"/>
      <c r="J181" s="36"/>
    </row>
    <row r="182" spans="1:10" s="32" customFormat="1">
      <c r="A182" s="33"/>
      <c r="B182" s="33"/>
      <c r="C182" s="33"/>
      <c r="D182" s="33"/>
      <c r="E182" s="34"/>
      <c r="F182" s="35"/>
      <c r="G182" s="36"/>
      <c r="H182" s="36"/>
      <c r="I182" s="36"/>
      <c r="J182" s="36"/>
    </row>
    <row r="183" spans="1:10" s="32" customFormat="1">
      <c r="A183" s="33"/>
      <c r="B183" s="33"/>
      <c r="C183" s="33"/>
      <c r="D183" s="33"/>
      <c r="E183" s="34"/>
      <c r="F183" s="35"/>
      <c r="G183" s="36"/>
      <c r="H183" s="36"/>
      <c r="I183" s="36"/>
      <c r="J183" s="36"/>
    </row>
    <row r="184" spans="1:10" s="32" customFormat="1">
      <c r="A184" s="33"/>
      <c r="B184" s="33"/>
      <c r="C184" s="33"/>
      <c r="D184" s="33"/>
      <c r="E184" s="34"/>
      <c r="F184" s="35"/>
      <c r="G184" s="36"/>
      <c r="H184" s="36"/>
      <c r="I184" s="36"/>
      <c r="J184" s="36"/>
    </row>
    <row r="185" spans="1:10" s="32" customFormat="1">
      <c r="A185" s="33"/>
      <c r="B185" s="33"/>
      <c r="C185" s="33"/>
      <c r="D185" s="33"/>
      <c r="E185" s="34"/>
      <c r="F185" s="35"/>
      <c r="G185" s="36"/>
      <c r="H185" s="36"/>
      <c r="I185" s="36"/>
      <c r="J185" s="36"/>
    </row>
    <row r="186" spans="1:10" s="32" customFormat="1">
      <c r="A186" s="33"/>
      <c r="B186" s="33"/>
      <c r="C186" s="33"/>
      <c r="D186" s="33"/>
      <c r="E186" s="34"/>
      <c r="F186" s="35"/>
      <c r="G186" s="36"/>
      <c r="H186" s="36"/>
      <c r="I186" s="36"/>
      <c r="J186" s="36"/>
    </row>
    <row r="187" spans="1:10" s="32" customFormat="1">
      <c r="A187" s="33"/>
      <c r="B187" s="33"/>
      <c r="C187" s="33"/>
      <c r="D187" s="33"/>
      <c r="E187" s="34"/>
      <c r="F187" s="35"/>
      <c r="G187" s="36"/>
      <c r="H187" s="36"/>
      <c r="I187" s="36"/>
      <c r="J187" s="36"/>
    </row>
    <row r="188" spans="1:10" s="32" customFormat="1">
      <c r="A188" s="33"/>
      <c r="B188" s="33"/>
      <c r="C188" s="33"/>
      <c r="D188" s="33"/>
      <c r="E188" s="34"/>
      <c r="F188" s="35"/>
      <c r="G188" s="36"/>
      <c r="H188" s="36"/>
      <c r="I188" s="36"/>
      <c r="J188" s="36"/>
    </row>
    <row r="189" spans="1:10" s="32" customFormat="1">
      <c r="A189" s="33"/>
      <c r="B189" s="33"/>
      <c r="C189" s="33"/>
      <c r="D189" s="33"/>
      <c r="E189" s="34"/>
      <c r="F189" s="35"/>
      <c r="G189" s="36"/>
      <c r="H189" s="36"/>
      <c r="I189" s="36"/>
      <c r="J189" s="36"/>
    </row>
    <row r="190" spans="1:10" s="32" customFormat="1">
      <c r="A190" s="33"/>
      <c r="B190" s="33"/>
      <c r="C190" s="33"/>
      <c r="D190" s="33"/>
      <c r="E190" s="34"/>
      <c r="F190" s="35"/>
      <c r="G190" s="36"/>
      <c r="H190" s="36"/>
      <c r="I190" s="36"/>
      <c r="J190" s="36"/>
    </row>
    <row r="191" spans="1:10" s="32" customFormat="1">
      <c r="A191" s="33"/>
      <c r="B191" s="33"/>
      <c r="C191" s="33"/>
      <c r="D191" s="33"/>
      <c r="E191" s="34"/>
      <c r="F191" s="35"/>
      <c r="G191" s="36"/>
      <c r="H191" s="36"/>
      <c r="I191" s="36"/>
      <c r="J191" s="36"/>
    </row>
    <row r="192" spans="1:10" s="32" customFormat="1">
      <c r="A192" s="33"/>
      <c r="B192" s="33"/>
      <c r="C192" s="33"/>
      <c r="D192" s="33"/>
      <c r="E192" s="34"/>
      <c r="F192" s="35"/>
      <c r="G192" s="36"/>
      <c r="H192" s="36"/>
      <c r="I192" s="36"/>
      <c r="J192" s="36"/>
    </row>
    <row r="193" spans="1:10" s="32" customFormat="1">
      <c r="A193" s="33"/>
      <c r="B193" s="33"/>
      <c r="C193" s="33"/>
      <c r="D193" s="33"/>
      <c r="E193" s="34"/>
      <c r="F193" s="35"/>
      <c r="G193" s="36"/>
      <c r="H193" s="36"/>
      <c r="I193" s="36"/>
      <c r="J193" s="36"/>
    </row>
    <row r="194" spans="1:10" s="32" customFormat="1">
      <c r="A194" s="33"/>
      <c r="B194" s="33"/>
      <c r="C194" s="33"/>
      <c r="D194" s="33"/>
      <c r="E194" s="34"/>
      <c r="F194" s="35"/>
      <c r="G194" s="36"/>
      <c r="H194" s="36"/>
      <c r="I194" s="36"/>
      <c r="J194" s="36"/>
    </row>
    <row r="195" spans="1:10" s="32" customFormat="1">
      <c r="A195" s="33"/>
      <c r="B195" s="33"/>
      <c r="C195" s="33"/>
      <c r="D195" s="33"/>
      <c r="E195" s="34"/>
      <c r="F195" s="35"/>
      <c r="G195" s="36"/>
      <c r="H195" s="36"/>
      <c r="I195" s="36"/>
      <c r="J195" s="36"/>
    </row>
    <row r="196" spans="1:10" s="32" customFormat="1">
      <c r="A196" s="33"/>
      <c r="B196" s="33"/>
      <c r="C196" s="33"/>
      <c r="D196" s="33"/>
      <c r="E196" s="34"/>
      <c r="F196" s="35"/>
      <c r="G196" s="36"/>
      <c r="H196" s="36"/>
      <c r="I196" s="36"/>
      <c r="J196" s="36"/>
    </row>
    <row r="197" spans="1:10" s="32" customFormat="1">
      <c r="A197" s="33"/>
      <c r="B197" s="33"/>
      <c r="C197" s="33"/>
      <c r="D197" s="33"/>
      <c r="E197" s="34"/>
      <c r="F197" s="35"/>
      <c r="G197" s="36"/>
      <c r="H197" s="36"/>
      <c r="I197" s="36"/>
      <c r="J197" s="36"/>
    </row>
    <row r="198" spans="1:10" s="32" customFormat="1">
      <c r="A198" s="33"/>
      <c r="B198" s="33"/>
      <c r="C198" s="33"/>
      <c r="D198" s="33"/>
      <c r="E198" s="34"/>
      <c r="F198" s="35"/>
      <c r="G198" s="36"/>
      <c r="H198" s="36"/>
      <c r="I198" s="36"/>
      <c r="J198" s="36"/>
    </row>
    <row r="199" spans="1:10" s="32" customFormat="1">
      <c r="A199" s="33"/>
      <c r="B199" s="33"/>
      <c r="C199" s="33"/>
      <c r="D199" s="33"/>
      <c r="E199" s="34"/>
      <c r="F199" s="35"/>
      <c r="G199" s="36"/>
      <c r="H199" s="36"/>
      <c r="I199" s="36"/>
      <c r="J199" s="36"/>
    </row>
    <row r="200" spans="1:10" s="32" customFormat="1">
      <c r="A200" s="33"/>
      <c r="B200" s="33"/>
      <c r="C200" s="33"/>
      <c r="D200" s="33"/>
      <c r="E200" s="34"/>
      <c r="F200" s="35"/>
      <c r="G200" s="36"/>
      <c r="H200" s="36"/>
      <c r="I200" s="36"/>
      <c r="J200" s="36"/>
    </row>
    <row r="201" spans="1:10" s="32" customFormat="1">
      <c r="A201" s="33"/>
      <c r="B201" s="33"/>
      <c r="C201" s="33"/>
      <c r="D201" s="33"/>
      <c r="E201" s="34"/>
      <c r="F201" s="35"/>
      <c r="G201" s="36"/>
      <c r="H201" s="36"/>
      <c r="I201" s="36"/>
      <c r="J201" s="36"/>
    </row>
    <row r="202" spans="1:10" s="32" customFormat="1">
      <c r="A202" s="33"/>
      <c r="B202" s="33"/>
      <c r="C202" s="33"/>
      <c r="D202" s="33"/>
      <c r="E202" s="34"/>
      <c r="F202" s="35"/>
      <c r="G202" s="36"/>
      <c r="H202" s="36"/>
      <c r="I202" s="36"/>
      <c r="J202" s="36"/>
    </row>
    <row r="203" spans="1:10" s="32" customFormat="1">
      <c r="A203" s="33"/>
      <c r="B203" s="33"/>
      <c r="C203" s="33"/>
      <c r="D203" s="33"/>
      <c r="E203" s="34"/>
      <c r="F203" s="35"/>
      <c r="G203" s="36"/>
      <c r="H203" s="36"/>
      <c r="I203" s="36"/>
      <c r="J203" s="36"/>
    </row>
    <row r="204" spans="1:10" s="32" customFormat="1">
      <c r="A204" s="33"/>
      <c r="B204" s="33"/>
      <c r="C204" s="33"/>
      <c r="D204" s="33"/>
      <c r="E204" s="34"/>
      <c r="F204" s="35"/>
      <c r="G204" s="36"/>
      <c r="H204" s="36"/>
      <c r="I204" s="36"/>
      <c r="J204" s="36"/>
    </row>
    <row r="205" spans="1:10" s="32" customFormat="1">
      <c r="A205" s="33"/>
      <c r="B205" s="33"/>
      <c r="C205" s="33"/>
      <c r="D205" s="33"/>
      <c r="E205" s="34"/>
      <c r="F205" s="35"/>
      <c r="G205" s="36"/>
      <c r="H205" s="36"/>
      <c r="I205" s="36"/>
      <c r="J205" s="36"/>
    </row>
    <row r="206" spans="1:10" s="32" customFormat="1">
      <c r="A206" s="33"/>
      <c r="B206" s="33"/>
      <c r="C206" s="33"/>
      <c r="D206" s="33"/>
      <c r="E206" s="34"/>
      <c r="F206" s="35"/>
      <c r="G206" s="36"/>
      <c r="H206" s="36"/>
      <c r="I206" s="36"/>
      <c r="J206" s="36"/>
    </row>
    <row r="207" spans="1:10" s="32" customFormat="1">
      <c r="A207" s="33"/>
      <c r="B207" s="33"/>
      <c r="C207" s="33"/>
      <c r="D207" s="33"/>
      <c r="E207" s="34"/>
      <c r="F207" s="35"/>
      <c r="G207" s="36"/>
      <c r="H207" s="36"/>
      <c r="I207" s="36"/>
      <c r="J207" s="36"/>
    </row>
    <row r="208" spans="1:10" s="32" customFormat="1">
      <c r="A208" s="33"/>
      <c r="B208" s="33"/>
      <c r="C208" s="33"/>
      <c r="D208" s="33"/>
      <c r="E208" s="34"/>
      <c r="F208" s="35"/>
      <c r="G208" s="36"/>
      <c r="H208" s="36"/>
      <c r="I208" s="36"/>
      <c r="J208" s="36"/>
    </row>
    <row r="209" spans="1:10" s="32" customFormat="1">
      <c r="A209" s="33"/>
      <c r="B209" s="33"/>
      <c r="C209" s="33"/>
      <c r="D209" s="33"/>
      <c r="E209" s="34"/>
      <c r="F209" s="35"/>
      <c r="G209" s="36"/>
      <c r="H209" s="36"/>
      <c r="I209" s="36"/>
      <c r="J209" s="36"/>
    </row>
    <row r="210" spans="1:10" s="32" customFormat="1">
      <c r="A210" s="33"/>
      <c r="B210" s="33"/>
      <c r="C210" s="33"/>
      <c r="D210" s="33"/>
      <c r="E210" s="34"/>
      <c r="F210" s="35"/>
      <c r="G210" s="36"/>
      <c r="H210" s="36"/>
      <c r="I210" s="36"/>
      <c r="J210" s="36"/>
    </row>
    <row r="211" spans="1:10" s="32" customFormat="1">
      <c r="A211" s="33"/>
      <c r="B211" s="33"/>
      <c r="C211" s="33"/>
      <c r="D211" s="33"/>
      <c r="E211" s="34"/>
      <c r="F211" s="35"/>
      <c r="G211" s="36"/>
      <c r="H211" s="36"/>
      <c r="I211" s="36"/>
      <c r="J211" s="36"/>
    </row>
    <row r="212" spans="1:10" s="32" customFormat="1">
      <c r="A212" s="33"/>
      <c r="B212" s="33"/>
      <c r="C212" s="33"/>
      <c r="D212" s="33"/>
      <c r="E212" s="34"/>
      <c r="F212" s="35"/>
      <c r="G212" s="36"/>
      <c r="H212" s="36"/>
      <c r="I212" s="36"/>
      <c r="J212" s="36"/>
    </row>
    <row r="213" spans="1:10" s="32" customFormat="1">
      <c r="A213" s="33"/>
      <c r="B213" s="33"/>
      <c r="C213" s="33"/>
      <c r="D213" s="33"/>
      <c r="E213" s="34"/>
      <c r="F213" s="35"/>
      <c r="G213" s="36"/>
      <c r="H213" s="36"/>
      <c r="I213" s="36"/>
      <c r="J213" s="36"/>
    </row>
    <row r="214" spans="1:10" s="32" customFormat="1">
      <c r="A214" s="33"/>
      <c r="B214" s="33"/>
      <c r="C214" s="33"/>
      <c r="D214" s="33"/>
      <c r="E214" s="34"/>
      <c r="F214" s="35"/>
      <c r="G214" s="36"/>
      <c r="H214" s="36"/>
      <c r="I214" s="36"/>
      <c r="J214" s="36"/>
    </row>
    <row r="215" spans="1:10" s="32" customFormat="1">
      <c r="A215" s="33"/>
      <c r="B215" s="33"/>
      <c r="C215" s="33"/>
      <c r="D215" s="33"/>
      <c r="E215" s="34"/>
      <c r="F215" s="35"/>
      <c r="G215" s="36"/>
      <c r="H215" s="36"/>
      <c r="I215" s="36"/>
      <c r="J215" s="36"/>
    </row>
    <row r="216" spans="1:10" s="32" customFormat="1">
      <c r="A216" s="33"/>
      <c r="B216" s="33"/>
      <c r="C216" s="33"/>
      <c r="D216" s="33"/>
      <c r="E216" s="34"/>
      <c r="F216" s="35"/>
      <c r="G216" s="36"/>
      <c r="H216" s="36"/>
      <c r="I216" s="36"/>
      <c r="J216" s="36"/>
    </row>
    <row r="217" spans="1:10" s="32" customFormat="1">
      <c r="A217" s="33"/>
      <c r="B217" s="33"/>
      <c r="C217" s="33"/>
      <c r="D217" s="33"/>
      <c r="E217" s="34"/>
      <c r="F217" s="35"/>
      <c r="G217" s="36"/>
      <c r="H217" s="36"/>
      <c r="I217" s="36"/>
      <c r="J217" s="36"/>
    </row>
    <row r="218" spans="1:10" s="32" customFormat="1">
      <c r="A218" s="33"/>
      <c r="B218" s="33"/>
      <c r="C218" s="33"/>
      <c r="D218" s="33"/>
      <c r="E218" s="34"/>
      <c r="F218" s="35"/>
      <c r="G218" s="36"/>
      <c r="H218" s="36"/>
      <c r="I218" s="36"/>
      <c r="J218" s="36"/>
    </row>
    <row r="219" spans="1:10" s="32" customFormat="1">
      <c r="A219" s="33"/>
      <c r="B219" s="33"/>
      <c r="C219" s="33"/>
      <c r="D219" s="33"/>
      <c r="E219" s="34"/>
      <c r="F219" s="35"/>
      <c r="G219" s="36"/>
      <c r="H219" s="36"/>
      <c r="I219" s="36"/>
      <c r="J219" s="36"/>
    </row>
    <row r="220" spans="1:10" s="32" customFormat="1">
      <c r="A220" s="33"/>
      <c r="B220" s="33"/>
      <c r="C220" s="33"/>
      <c r="D220" s="33"/>
      <c r="E220" s="34"/>
      <c r="F220" s="35"/>
      <c r="G220" s="36"/>
      <c r="H220" s="36"/>
      <c r="I220" s="36"/>
      <c r="J220" s="36"/>
    </row>
    <row r="221" spans="1:10" s="32" customFormat="1">
      <c r="A221" s="33"/>
      <c r="B221" s="33"/>
      <c r="C221" s="33"/>
      <c r="D221" s="33"/>
      <c r="E221" s="34"/>
      <c r="F221" s="35"/>
      <c r="G221" s="36"/>
      <c r="H221" s="36"/>
      <c r="I221" s="36"/>
      <c r="J221" s="36"/>
    </row>
    <row r="222" spans="1:10" s="32" customFormat="1">
      <c r="A222" s="33"/>
      <c r="B222" s="33"/>
      <c r="C222" s="33"/>
      <c r="D222" s="33"/>
      <c r="E222" s="34"/>
      <c r="F222" s="35"/>
      <c r="G222" s="36"/>
      <c r="H222" s="36"/>
      <c r="I222" s="36"/>
      <c r="J222" s="36"/>
    </row>
    <row r="223" spans="1:10" s="32" customFormat="1">
      <c r="A223" s="33"/>
      <c r="B223" s="33"/>
      <c r="C223" s="33"/>
      <c r="D223" s="33"/>
      <c r="E223" s="34"/>
      <c r="F223" s="35"/>
      <c r="G223" s="36"/>
      <c r="H223" s="36"/>
      <c r="I223" s="36"/>
      <c r="J223" s="36"/>
    </row>
    <row r="224" spans="1:10" s="32" customFormat="1">
      <c r="A224" s="33"/>
      <c r="B224" s="33"/>
      <c r="C224" s="33"/>
      <c r="D224" s="33"/>
      <c r="E224" s="34"/>
      <c r="F224" s="35"/>
      <c r="G224" s="36"/>
      <c r="H224" s="36"/>
      <c r="I224" s="36"/>
      <c r="J224" s="36"/>
    </row>
    <row r="225" spans="1:10" s="32" customFormat="1">
      <c r="A225" s="33"/>
      <c r="B225" s="33"/>
      <c r="C225" s="33"/>
      <c r="D225" s="33"/>
      <c r="E225" s="34"/>
      <c r="F225" s="35"/>
      <c r="G225" s="36"/>
      <c r="H225" s="36"/>
      <c r="I225" s="36"/>
      <c r="J225" s="36"/>
    </row>
    <row r="226" spans="1:10" s="32" customFormat="1">
      <c r="A226" s="33"/>
      <c r="B226" s="33"/>
      <c r="C226" s="33"/>
      <c r="D226" s="33"/>
      <c r="E226" s="34"/>
      <c r="F226" s="35"/>
      <c r="G226" s="36"/>
      <c r="H226" s="36"/>
      <c r="I226" s="36"/>
      <c r="J226" s="36"/>
    </row>
    <row r="227" spans="1:10" s="32" customFormat="1">
      <c r="A227" s="33"/>
      <c r="B227" s="33"/>
      <c r="C227" s="33"/>
      <c r="D227" s="33"/>
      <c r="E227" s="34"/>
      <c r="F227" s="35"/>
      <c r="G227" s="36"/>
      <c r="H227" s="36"/>
      <c r="I227" s="36"/>
      <c r="J227" s="36"/>
    </row>
    <row r="228" spans="1:10" s="32" customFormat="1">
      <c r="A228" s="33"/>
      <c r="B228" s="33"/>
      <c r="C228" s="33"/>
      <c r="D228" s="33"/>
      <c r="E228" s="34"/>
      <c r="F228" s="35"/>
      <c r="G228" s="36"/>
      <c r="H228" s="36"/>
      <c r="I228" s="36"/>
      <c r="J228" s="36"/>
    </row>
    <row r="229" spans="1:10" s="32" customFormat="1">
      <c r="A229" s="33"/>
      <c r="B229" s="33"/>
      <c r="C229" s="33"/>
      <c r="D229" s="33"/>
      <c r="E229" s="34"/>
      <c r="F229" s="35"/>
      <c r="G229" s="36"/>
      <c r="H229" s="36"/>
      <c r="I229" s="36"/>
      <c r="J229" s="36"/>
    </row>
    <row r="230" spans="1:10" s="32" customFormat="1">
      <c r="A230" s="33"/>
      <c r="B230" s="33"/>
      <c r="C230" s="33"/>
      <c r="D230" s="33"/>
      <c r="E230" s="34"/>
      <c r="F230" s="35"/>
      <c r="G230" s="36"/>
      <c r="H230" s="36"/>
      <c r="I230" s="36"/>
      <c r="J230" s="36"/>
    </row>
    <row r="231" spans="1:10" s="32" customFormat="1">
      <c r="A231" s="33"/>
      <c r="B231" s="33"/>
      <c r="C231" s="33"/>
      <c r="D231" s="33"/>
      <c r="E231" s="34"/>
      <c r="F231" s="35"/>
      <c r="G231" s="36"/>
      <c r="H231" s="36"/>
      <c r="I231" s="36"/>
      <c r="J231" s="36"/>
    </row>
    <row r="232" spans="1:10" s="32" customFormat="1">
      <c r="A232" s="33"/>
      <c r="B232" s="33"/>
      <c r="C232" s="33"/>
      <c r="D232" s="33"/>
      <c r="E232" s="34"/>
      <c r="F232" s="35"/>
      <c r="G232" s="36"/>
      <c r="H232" s="36"/>
      <c r="I232" s="36"/>
      <c r="J232" s="36"/>
    </row>
    <row r="233" spans="1:10" s="32" customFormat="1">
      <c r="A233" s="33"/>
      <c r="B233" s="33"/>
      <c r="C233" s="33"/>
      <c r="D233" s="33"/>
      <c r="E233" s="34"/>
      <c r="F233" s="35"/>
      <c r="G233" s="36"/>
      <c r="H233" s="36"/>
      <c r="I233" s="36"/>
      <c r="J233" s="36"/>
    </row>
    <row r="234" spans="1:10" s="32" customFormat="1">
      <c r="A234" s="33"/>
      <c r="B234" s="33"/>
      <c r="C234" s="33"/>
      <c r="D234" s="33"/>
      <c r="E234" s="34"/>
      <c r="F234" s="35"/>
      <c r="G234" s="36"/>
      <c r="H234" s="36"/>
      <c r="I234" s="36"/>
      <c r="J234" s="36"/>
    </row>
    <row r="235" spans="1:10" s="32" customFormat="1">
      <c r="A235" s="33"/>
      <c r="B235" s="33"/>
      <c r="C235" s="33"/>
      <c r="D235" s="33"/>
      <c r="E235" s="34"/>
      <c r="F235" s="35"/>
      <c r="G235" s="36"/>
      <c r="H235" s="36"/>
      <c r="I235" s="36"/>
      <c r="J235" s="36"/>
    </row>
    <row r="236" spans="1:10" s="32" customFormat="1">
      <c r="A236" s="33"/>
      <c r="B236" s="33"/>
      <c r="C236" s="33"/>
      <c r="D236" s="33"/>
      <c r="E236" s="34"/>
      <c r="F236" s="35"/>
      <c r="G236" s="36"/>
      <c r="H236" s="36"/>
      <c r="I236" s="36"/>
      <c r="J236" s="36"/>
    </row>
    <row r="237" spans="1:10" s="32" customFormat="1">
      <c r="A237" s="33"/>
      <c r="B237" s="33"/>
      <c r="C237" s="33"/>
      <c r="D237" s="33"/>
      <c r="E237" s="34"/>
      <c r="F237" s="35"/>
      <c r="G237" s="36"/>
      <c r="H237" s="36"/>
      <c r="I237" s="36"/>
      <c r="J237" s="36"/>
    </row>
    <row r="238" spans="1:10" s="32" customFormat="1">
      <c r="A238" s="33"/>
      <c r="B238" s="33"/>
      <c r="C238" s="33"/>
      <c r="D238" s="33"/>
      <c r="E238" s="34"/>
      <c r="F238" s="35"/>
      <c r="G238" s="36"/>
      <c r="H238" s="36"/>
      <c r="I238" s="36"/>
      <c r="J238" s="36"/>
    </row>
    <row r="239" spans="1:10" s="32" customFormat="1">
      <c r="A239" s="33"/>
      <c r="B239" s="33"/>
      <c r="C239" s="33"/>
      <c r="D239" s="33"/>
      <c r="E239" s="34"/>
      <c r="F239" s="35"/>
      <c r="G239" s="36"/>
      <c r="H239" s="36"/>
      <c r="I239" s="36"/>
      <c r="J239" s="36"/>
    </row>
    <row r="240" spans="1:10" s="32" customFormat="1">
      <c r="A240" s="33"/>
      <c r="B240" s="33"/>
      <c r="C240" s="33"/>
      <c r="D240" s="33"/>
      <c r="E240" s="34"/>
      <c r="F240" s="35"/>
      <c r="G240" s="36"/>
      <c r="H240" s="36"/>
      <c r="I240" s="36"/>
      <c r="J240" s="36"/>
    </row>
    <row r="241" spans="1:10" s="32" customFormat="1">
      <c r="A241" s="33"/>
      <c r="B241" s="33"/>
      <c r="C241" s="33"/>
      <c r="D241" s="33"/>
      <c r="E241" s="34"/>
      <c r="F241" s="35"/>
      <c r="G241" s="36"/>
      <c r="H241" s="36"/>
      <c r="I241" s="36"/>
      <c r="J241" s="36"/>
    </row>
    <row r="242" spans="1:10" s="32" customFormat="1">
      <c r="A242" s="33"/>
      <c r="B242" s="33"/>
      <c r="C242" s="33"/>
      <c r="D242" s="33"/>
      <c r="E242" s="34"/>
      <c r="F242" s="35"/>
      <c r="G242" s="36"/>
      <c r="H242" s="36"/>
      <c r="I242" s="36"/>
      <c r="J242" s="36"/>
    </row>
    <row r="243" spans="1:10" s="32" customFormat="1">
      <c r="A243" s="33"/>
      <c r="B243" s="33"/>
      <c r="C243" s="33"/>
      <c r="D243" s="33"/>
      <c r="E243" s="34"/>
      <c r="F243" s="35"/>
      <c r="G243" s="36"/>
      <c r="H243" s="36"/>
      <c r="I243" s="36"/>
      <c r="J243" s="36"/>
    </row>
    <row r="244" spans="1:10" s="32" customFormat="1">
      <c r="A244" s="33"/>
      <c r="B244" s="33"/>
      <c r="C244" s="33"/>
      <c r="D244" s="33"/>
      <c r="E244" s="34"/>
      <c r="F244" s="35"/>
      <c r="G244" s="36"/>
      <c r="H244" s="36"/>
      <c r="I244" s="36"/>
      <c r="J244" s="36"/>
    </row>
    <row r="245" spans="1:10" s="32" customFormat="1">
      <c r="A245" s="33"/>
      <c r="B245" s="33"/>
      <c r="C245" s="33"/>
      <c r="D245" s="33"/>
      <c r="E245" s="34"/>
      <c r="F245" s="35"/>
      <c r="G245" s="36"/>
      <c r="H245" s="36"/>
      <c r="I245" s="36"/>
      <c r="J245" s="36"/>
    </row>
    <row r="246" spans="1:10" s="32" customFormat="1">
      <c r="A246" s="33"/>
      <c r="B246" s="33"/>
      <c r="C246" s="33"/>
      <c r="D246" s="33"/>
      <c r="E246" s="34"/>
      <c r="F246" s="35"/>
      <c r="G246" s="36"/>
      <c r="H246" s="36"/>
      <c r="I246" s="36"/>
      <c r="J246" s="36"/>
    </row>
    <row r="247" spans="1:10" s="32" customFormat="1">
      <c r="A247" s="33"/>
      <c r="B247" s="33"/>
      <c r="C247" s="33"/>
      <c r="D247" s="33"/>
      <c r="E247" s="34"/>
      <c r="F247" s="35"/>
      <c r="G247" s="36"/>
      <c r="H247" s="36"/>
      <c r="I247" s="36"/>
      <c r="J247" s="36"/>
    </row>
    <row r="248" spans="1:10" s="32" customFormat="1">
      <c r="A248" s="33"/>
      <c r="B248" s="33"/>
      <c r="C248" s="33"/>
      <c r="D248" s="33"/>
      <c r="E248" s="34"/>
      <c r="F248" s="35"/>
      <c r="G248" s="36"/>
      <c r="H248" s="36"/>
      <c r="I248" s="36"/>
      <c r="J248" s="36"/>
    </row>
    <row r="249" spans="1:10" s="32" customFormat="1">
      <c r="A249" s="33"/>
      <c r="B249" s="33"/>
      <c r="C249" s="33"/>
      <c r="D249" s="33"/>
      <c r="E249" s="34"/>
      <c r="F249" s="35"/>
      <c r="G249" s="36"/>
      <c r="H249" s="36"/>
      <c r="I249" s="36"/>
      <c r="J249" s="36"/>
    </row>
    <row r="250" spans="1:10" s="32" customFormat="1">
      <c r="A250" s="33"/>
      <c r="B250" s="33"/>
      <c r="C250" s="33"/>
      <c r="D250" s="33"/>
      <c r="E250" s="34"/>
      <c r="F250" s="35"/>
      <c r="G250" s="36"/>
      <c r="H250" s="36"/>
      <c r="I250" s="36"/>
      <c r="J250" s="36"/>
    </row>
    <row r="251" spans="1:10" s="32" customFormat="1">
      <c r="A251" s="33"/>
      <c r="B251" s="33"/>
      <c r="C251" s="33"/>
      <c r="D251" s="33"/>
      <c r="E251" s="34"/>
      <c r="F251" s="35"/>
      <c r="G251" s="36"/>
      <c r="H251" s="36"/>
      <c r="I251" s="36"/>
      <c r="J251" s="36"/>
    </row>
    <row r="252" spans="1:10" s="32" customFormat="1">
      <c r="A252" s="33"/>
      <c r="B252" s="33"/>
      <c r="C252" s="33"/>
      <c r="D252" s="33"/>
      <c r="E252" s="34"/>
      <c r="F252" s="35"/>
      <c r="G252" s="36"/>
      <c r="H252" s="36"/>
      <c r="I252" s="36"/>
      <c r="J252" s="36"/>
    </row>
    <row r="253" spans="1:10" s="32" customFormat="1">
      <c r="A253" s="33"/>
      <c r="B253" s="33"/>
      <c r="C253" s="33"/>
      <c r="D253" s="33"/>
      <c r="E253" s="34"/>
      <c r="F253" s="35"/>
      <c r="G253" s="36"/>
      <c r="H253" s="36"/>
      <c r="I253" s="36"/>
      <c r="J253" s="36"/>
    </row>
    <row r="254" spans="1:10" s="32" customFormat="1">
      <c r="A254" s="33"/>
      <c r="B254" s="33"/>
      <c r="C254" s="33"/>
      <c r="D254" s="33"/>
      <c r="E254" s="34"/>
      <c r="F254" s="35"/>
      <c r="G254" s="36"/>
      <c r="H254" s="36"/>
      <c r="I254" s="36"/>
      <c r="J254" s="36"/>
    </row>
    <row r="255" spans="1:10" s="32" customFormat="1">
      <c r="A255" s="33"/>
      <c r="B255" s="33"/>
      <c r="C255" s="33"/>
      <c r="D255" s="33"/>
      <c r="E255" s="34"/>
      <c r="F255" s="35"/>
      <c r="G255" s="36"/>
      <c r="H255" s="36"/>
      <c r="I255" s="36"/>
      <c r="J255" s="36"/>
    </row>
    <row r="256" spans="1:10" s="32" customFormat="1">
      <c r="A256" s="33"/>
      <c r="B256" s="33"/>
      <c r="C256" s="33"/>
      <c r="D256" s="33"/>
      <c r="E256" s="34"/>
      <c r="F256" s="35"/>
      <c r="G256" s="36"/>
      <c r="H256" s="36"/>
      <c r="I256" s="36"/>
      <c r="J256" s="36"/>
    </row>
    <row r="257" spans="1:10" s="32" customFormat="1">
      <c r="A257" s="33"/>
      <c r="B257" s="33"/>
      <c r="C257" s="33"/>
      <c r="D257" s="33"/>
      <c r="E257" s="34"/>
      <c r="F257" s="35"/>
      <c r="G257" s="36"/>
      <c r="H257" s="36"/>
      <c r="I257" s="36"/>
      <c r="J257" s="36"/>
    </row>
    <row r="258" spans="1:10" s="32" customFormat="1">
      <c r="A258" s="33"/>
      <c r="B258" s="33"/>
      <c r="C258" s="33"/>
      <c r="D258" s="33"/>
      <c r="E258" s="34"/>
      <c r="F258" s="35"/>
      <c r="G258" s="36"/>
      <c r="H258" s="36"/>
      <c r="I258" s="36"/>
      <c r="J258" s="36"/>
    </row>
    <row r="259" spans="1:10" s="32" customFormat="1">
      <c r="A259" s="33"/>
      <c r="B259" s="33"/>
      <c r="C259" s="33"/>
      <c r="D259" s="33"/>
      <c r="E259" s="34"/>
      <c r="F259" s="35"/>
      <c r="G259" s="36"/>
      <c r="H259" s="36"/>
      <c r="I259" s="36"/>
      <c r="J259" s="36"/>
    </row>
    <row r="260" spans="1:10" s="32" customFormat="1">
      <c r="A260" s="33"/>
      <c r="B260" s="33"/>
      <c r="C260" s="33"/>
      <c r="D260" s="33"/>
      <c r="E260" s="34"/>
      <c r="F260" s="35"/>
      <c r="G260" s="36"/>
      <c r="H260" s="36"/>
      <c r="I260" s="36"/>
      <c r="J260" s="36"/>
    </row>
    <row r="261" spans="1:10" s="32" customFormat="1">
      <c r="A261" s="33"/>
      <c r="B261" s="33"/>
      <c r="C261" s="33"/>
      <c r="D261" s="33"/>
      <c r="E261" s="34"/>
      <c r="F261" s="35"/>
      <c r="G261" s="36"/>
      <c r="H261" s="36"/>
      <c r="I261" s="36"/>
      <c r="J261" s="36"/>
    </row>
    <row r="262" spans="1:10" s="32" customFormat="1">
      <c r="A262" s="33"/>
      <c r="B262" s="33"/>
      <c r="C262" s="33"/>
      <c r="D262" s="33"/>
      <c r="E262" s="34"/>
      <c r="F262" s="35"/>
      <c r="G262" s="36"/>
      <c r="H262" s="36"/>
      <c r="I262" s="36"/>
      <c r="J262" s="36"/>
    </row>
    <row r="263" spans="1:10" s="32" customFormat="1">
      <c r="A263" s="33"/>
      <c r="B263" s="33"/>
      <c r="C263" s="33"/>
      <c r="D263" s="33"/>
      <c r="E263" s="34"/>
      <c r="F263" s="35"/>
      <c r="G263" s="36"/>
      <c r="H263" s="36"/>
      <c r="I263" s="36"/>
      <c r="J263" s="36"/>
    </row>
    <row r="264" spans="1:10" s="32" customFormat="1">
      <c r="A264" s="33"/>
      <c r="B264" s="33"/>
      <c r="C264" s="33"/>
      <c r="D264" s="33"/>
      <c r="E264" s="34"/>
      <c r="F264" s="35"/>
      <c r="G264" s="36"/>
      <c r="H264" s="36"/>
      <c r="I264" s="36"/>
      <c r="J264" s="36"/>
    </row>
    <row r="265" spans="1:10" s="32" customFormat="1">
      <c r="A265" s="33"/>
      <c r="B265" s="33"/>
      <c r="C265" s="33"/>
      <c r="D265" s="33"/>
      <c r="E265" s="34"/>
      <c r="F265" s="35"/>
      <c r="G265" s="36"/>
      <c r="H265" s="36"/>
      <c r="I265" s="36"/>
      <c r="J265" s="36"/>
    </row>
    <row r="266" spans="1:10" s="32" customFormat="1">
      <c r="A266" s="33"/>
      <c r="B266" s="33"/>
      <c r="C266" s="33"/>
      <c r="D266" s="33"/>
      <c r="E266" s="34"/>
      <c r="F266" s="35"/>
      <c r="G266" s="36"/>
      <c r="H266" s="36"/>
      <c r="I266" s="36"/>
      <c r="J266" s="36"/>
    </row>
    <row r="267" spans="1:10" s="32" customFormat="1">
      <c r="A267" s="33"/>
      <c r="B267" s="33"/>
      <c r="C267" s="33"/>
      <c r="D267" s="33"/>
      <c r="E267" s="34"/>
      <c r="F267" s="35"/>
      <c r="G267" s="36"/>
      <c r="H267" s="36"/>
      <c r="I267" s="36"/>
      <c r="J267" s="36"/>
    </row>
    <row r="268" spans="1:10" s="32" customFormat="1">
      <c r="A268" s="33"/>
      <c r="B268" s="33"/>
      <c r="C268" s="33"/>
      <c r="D268" s="33"/>
      <c r="E268" s="34"/>
      <c r="F268" s="35"/>
      <c r="G268" s="36"/>
      <c r="H268" s="36"/>
      <c r="I268" s="36"/>
      <c r="J268" s="36"/>
    </row>
    <row r="269" spans="1:10" s="32" customFormat="1">
      <c r="A269" s="33"/>
      <c r="B269" s="33"/>
      <c r="C269" s="33"/>
      <c r="D269" s="33"/>
      <c r="E269" s="34"/>
      <c r="F269" s="35"/>
      <c r="G269" s="36"/>
      <c r="H269" s="36"/>
      <c r="I269" s="36"/>
      <c r="J269" s="36"/>
    </row>
    <row r="270" spans="1:10" s="32" customFormat="1">
      <c r="A270" s="33"/>
      <c r="B270" s="33"/>
      <c r="C270" s="33"/>
      <c r="D270" s="33"/>
      <c r="E270" s="34"/>
      <c r="F270" s="35"/>
      <c r="G270" s="36"/>
      <c r="H270" s="36"/>
      <c r="I270" s="36"/>
      <c r="J270" s="36"/>
    </row>
    <row r="271" spans="1:10" s="32" customFormat="1">
      <c r="A271" s="33"/>
      <c r="B271" s="33"/>
      <c r="C271" s="33"/>
      <c r="D271" s="33"/>
      <c r="E271" s="34"/>
      <c r="F271" s="35"/>
      <c r="G271" s="36"/>
      <c r="H271" s="36"/>
      <c r="I271" s="36"/>
      <c r="J271" s="36"/>
    </row>
    <row r="272" spans="1:10" s="32" customFormat="1">
      <c r="A272" s="33"/>
      <c r="B272" s="33"/>
      <c r="C272" s="33"/>
      <c r="D272" s="33"/>
      <c r="E272" s="34"/>
      <c r="F272" s="35"/>
      <c r="G272" s="36"/>
      <c r="H272" s="36"/>
      <c r="I272" s="36"/>
      <c r="J272" s="36"/>
    </row>
    <row r="273" spans="1:10" s="32" customFormat="1">
      <c r="A273" s="33"/>
      <c r="B273" s="33"/>
      <c r="C273" s="33"/>
      <c r="D273" s="33"/>
      <c r="E273" s="34"/>
      <c r="F273" s="35"/>
      <c r="G273" s="36"/>
      <c r="H273" s="36"/>
      <c r="I273" s="36"/>
      <c r="J273" s="36"/>
    </row>
    <row r="274" spans="1:10" s="32" customFormat="1">
      <c r="A274" s="33"/>
      <c r="B274" s="33"/>
      <c r="C274" s="33"/>
      <c r="D274" s="33"/>
      <c r="E274" s="34"/>
      <c r="F274" s="35"/>
      <c r="G274" s="36"/>
      <c r="H274" s="36"/>
      <c r="I274" s="36"/>
      <c r="J274" s="36"/>
    </row>
    <row r="275" spans="1:10" s="32" customFormat="1">
      <c r="A275" s="33"/>
      <c r="B275" s="33"/>
      <c r="C275" s="33"/>
      <c r="D275" s="33"/>
      <c r="E275" s="34"/>
      <c r="F275" s="35"/>
      <c r="G275" s="36"/>
      <c r="H275" s="36"/>
      <c r="I275" s="36"/>
      <c r="J275" s="36"/>
    </row>
    <row r="276" spans="1:10" s="32" customFormat="1">
      <c r="A276" s="33"/>
      <c r="B276" s="33"/>
      <c r="C276" s="33"/>
      <c r="D276" s="33"/>
      <c r="E276" s="34"/>
      <c r="F276" s="35"/>
      <c r="G276" s="36"/>
      <c r="H276" s="36"/>
      <c r="I276" s="36"/>
      <c r="J276" s="36"/>
    </row>
    <row r="277" spans="1:10" s="32" customFormat="1">
      <c r="A277" s="33"/>
      <c r="B277" s="33"/>
      <c r="C277" s="33"/>
      <c r="D277" s="33"/>
      <c r="E277" s="34"/>
      <c r="F277" s="35"/>
      <c r="G277" s="36"/>
      <c r="H277" s="36"/>
      <c r="I277" s="36"/>
      <c r="J277" s="36"/>
    </row>
    <row r="278" spans="1:10" s="32" customFormat="1">
      <c r="A278" s="33"/>
      <c r="B278" s="33"/>
      <c r="C278" s="33"/>
      <c r="D278" s="33"/>
      <c r="E278" s="34"/>
      <c r="F278" s="35"/>
      <c r="G278" s="36"/>
      <c r="H278" s="36"/>
      <c r="I278" s="36"/>
      <c r="J278" s="36"/>
    </row>
    <row r="279" spans="1:10" s="32" customFormat="1">
      <c r="A279" s="33"/>
      <c r="B279" s="33"/>
      <c r="C279" s="33"/>
      <c r="D279" s="33"/>
      <c r="E279" s="34"/>
      <c r="F279" s="35"/>
      <c r="G279" s="36"/>
      <c r="H279" s="36"/>
      <c r="I279" s="36"/>
      <c r="J279" s="36"/>
    </row>
    <row r="280" spans="1:10" s="32" customFormat="1">
      <c r="A280" s="33"/>
      <c r="B280" s="33"/>
      <c r="C280" s="33"/>
      <c r="D280" s="33"/>
      <c r="E280" s="34"/>
      <c r="F280" s="35"/>
      <c r="G280" s="36"/>
      <c r="H280" s="36"/>
      <c r="I280" s="36"/>
      <c r="J280" s="36"/>
    </row>
    <row r="281" spans="1:10" s="32" customFormat="1">
      <c r="A281" s="33"/>
      <c r="B281" s="33"/>
      <c r="C281" s="33"/>
      <c r="D281" s="33"/>
      <c r="E281" s="34"/>
      <c r="F281" s="35"/>
      <c r="G281" s="36"/>
      <c r="H281" s="36"/>
      <c r="I281" s="36"/>
      <c r="J281" s="36"/>
    </row>
    <row r="282" spans="1:10" s="32" customFormat="1">
      <c r="A282" s="33"/>
      <c r="B282" s="33"/>
      <c r="C282" s="33"/>
      <c r="D282" s="33"/>
      <c r="E282" s="34"/>
      <c r="F282" s="35"/>
      <c r="G282" s="36"/>
      <c r="H282" s="36"/>
      <c r="I282" s="36"/>
      <c r="J282" s="36"/>
    </row>
    <row r="283" spans="1:10" s="32" customFormat="1">
      <c r="A283" s="33"/>
      <c r="B283" s="33"/>
      <c r="C283" s="33"/>
      <c r="D283" s="33"/>
      <c r="E283" s="34"/>
      <c r="F283" s="35"/>
      <c r="G283" s="36"/>
      <c r="H283" s="36"/>
      <c r="I283" s="36"/>
      <c r="J283" s="36"/>
    </row>
    <row r="284" spans="1:10" s="32" customFormat="1">
      <c r="A284" s="33"/>
      <c r="B284" s="33"/>
      <c r="C284" s="33"/>
      <c r="D284" s="33"/>
      <c r="E284" s="34"/>
      <c r="F284" s="35"/>
      <c r="G284" s="36"/>
      <c r="H284" s="36"/>
      <c r="I284" s="36"/>
      <c r="J284" s="36"/>
    </row>
    <row r="285" spans="1:10" s="32" customFormat="1">
      <c r="A285" s="33"/>
      <c r="B285" s="33"/>
      <c r="C285" s="33"/>
      <c r="D285" s="33"/>
      <c r="E285" s="34"/>
      <c r="F285" s="35"/>
      <c r="G285" s="36"/>
      <c r="H285" s="36"/>
      <c r="I285" s="36"/>
      <c r="J285" s="36"/>
    </row>
    <row r="286" spans="1:10" s="32" customFormat="1">
      <c r="A286" s="33"/>
      <c r="B286" s="33"/>
      <c r="C286" s="33"/>
      <c r="D286" s="33"/>
      <c r="E286" s="34"/>
      <c r="F286" s="35"/>
      <c r="G286" s="36"/>
      <c r="H286" s="36"/>
      <c r="I286" s="36"/>
      <c r="J286" s="36"/>
    </row>
    <row r="287" spans="1:10" s="32" customFormat="1">
      <c r="A287" s="33"/>
      <c r="B287" s="33"/>
      <c r="C287" s="33"/>
      <c r="D287" s="33"/>
      <c r="E287" s="34"/>
      <c r="F287" s="35"/>
      <c r="G287" s="36"/>
      <c r="H287" s="36"/>
      <c r="I287" s="36"/>
      <c r="J287" s="36"/>
    </row>
    <row r="288" spans="1:10" s="32" customFormat="1">
      <c r="A288" s="33"/>
      <c r="B288" s="33"/>
      <c r="C288" s="33"/>
      <c r="D288" s="33"/>
      <c r="E288" s="34"/>
      <c r="F288" s="35"/>
      <c r="G288" s="36"/>
      <c r="H288" s="36"/>
      <c r="I288" s="36"/>
      <c r="J288" s="36"/>
    </row>
    <row r="289" spans="1:10" s="32" customFormat="1">
      <c r="A289" s="33"/>
      <c r="B289" s="33"/>
      <c r="C289" s="33"/>
      <c r="D289" s="33"/>
      <c r="E289" s="34"/>
      <c r="F289" s="35"/>
      <c r="G289" s="36"/>
      <c r="H289" s="36"/>
      <c r="I289" s="36"/>
      <c r="J289" s="36"/>
    </row>
    <row r="290" spans="1:10" s="32" customFormat="1">
      <c r="A290" s="33"/>
      <c r="B290" s="33"/>
      <c r="C290" s="33"/>
      <c r="D290" s="33"/>
      <c r="E290" s="34"/>
      <c r="F290" s="35"/>
      <c r="G290" s="36"/>
      <c r="H290" s="36"/>
      <c r="I290" s="36"/>
      <c r="J290" s="36"/>
    </row>
    <row r="291" spans="1:10" s="32" customFormat="1">
      <c r="A291" s="33"/>
      <c r="B291" s="33"/>
      <c r="C291" s="33"/>
      <c r="D291" s="33"/>
      <c r="E291" s="34"/>
      <c r="F291" s="35"/>
      <c r="G291" s="36"/>
      <c r="H291" s="36"/>
      <c r="I291" s="36"/>
      <c r="J291" s="36"/>
    </row>
    <row r="292" spans="1:10">
      <c r="I292" s="36"/>
    </row>
    <row r="293" spans="1:10">
      <c r="I293" s="36"/>
    </row>
    <row r="294" spans="1:10">
      <c r="I294" s="36"/>
    </row>
    <row r="295" spans="1:10">
      <c r="I295" s="36"/>
    </row>
    <row r="296" spans="1:10">
      <c r="I296" s="36"/>
    </row>
    <row r="297" spans="1:10">
      <c r="I297" s="36"/>
    </row>
    <row r="298" spans="1:10">
      <c r="I298" s="36"/>
    </row>
    <row r="299" spans="1:10">
      <c r="I299" s="36"/>
    </row>
    <row r="300" spans="1:10">
      <c r="I300" s="36"/>
    </row>
    <row r="301" spans="1:10">
      <c r="I301" s="36"/>
    </row>
    <row r="302" spans="1:10">
      <c r="I302" s="36"/>
    </row>
    <row r="303" spans="1:10">
      <c r="I303" s="36"/>
    </row>
    <row r="304" spans="1:10">
      <c r="I304" s="36"/>
    </row>
    <row r="305" spans="9:9">
      <c r="I305" s="36"/>
    </row>
    <row r="306" spans="9:9">
      <c r="I306" s="36"/>
    </row>
    <row r="307" spans="9:9">
      <c r="I307" s="36"/>
    </row>
    <row r="308" spans="9:9">
      <c r="I308" s="36"/>
    </row>
    <row r="309" spans="9:9">
      <c r="I309" s="36"/>
    </row>
    <row r="310" spans="9:9">
      <c r="I310" s="36"/>
    </row>
    <row r="311" spans="9:9">
      <c r="I311" s="36"/>
    </row>
    <row r="312" spans="9:9">
      <c r="I312" s="36"/>
    </row>
    <row r="313" spans="9:9">
      <c r="I313" s="36"/>
    </row>
    <row r="314" spans="9:9">
      <c r="I314" s="36"/>
    </row>
    <row r="315" spans="9:9">
      <c r="I315" s="36"/>
    </row>
    <row r="316" spans="9:9">
      <c r="I316" s="36"/>
    </row>
    <row r="317" spans="9:9">
      <c r="I317" s="36"/>
    </row>
    <row r="318" spans="9:9">
      <c r="I318" s="36"/>
    </row>
    <row r="319" spans="9:9">
      <c r="I319" s="36"/>
    </row>
    <row r="320" spans="9:9">
      <c r="I320" s="36"/>
    </row>
    <row r="321" spans="9:9">
      <c r="I321" s="36"/>
    </row>
    <row r="322" spans="9:9">
      <c r="I322" s="36"/>
    </row>
    <row r="323" spans="9:9">
      <c r="I323" s="36"/>
    </row>
    <row r="324" spans="9:9">
      <c r="I324" s="36"/>
    </row>
    <row r="325" spans="9:9">
      <c r="I325" s="36"/>
    </row>
    <row r="326" spans="9:9">
      <c r="I326" s="36"/>
    </row>
    <row r="327" spans="9:9">
      <c r="I327" s="36"/>
    </row>
    <row r="328" spans="9:9">
      <c r="I328" s="36"/>
    </row>
    <row r="329" spans="9:9">
      <c r="I329" s="36"/>
    </row>
    <row r="330" spans="9:9">
      <c r="I330" s="36"/>
    </row>
    <row r="331" spans="9:9">
      <c r="I331" s="36"/>
    </row>
    <row r="332" spans="9:9">
      <c r="I332" s="36"/>
    </row>
    <row r="333" spans="9:9">
      <c r="I333" s="36"/>
    </row>
    <row r="334" spans="9:9">
      <c r="I334" s="36"/>
    </row>
    <row r="335" spans="9:9">
      <c r="I335" s="36"/>
    </row>
    <row r="336" spans="9:9">
      <c r="I336" s="36"/>
    </row>
    <row r="337" spans="9:9">
      <c r="I337" s="36"/>
    </row>
    <row r="338" spans="9:9">
      <c r="I338" s="36"/>
    </row>
    <row r="339" spans="9:9">
      <c r="I339" s="36"/>
    </row>
    <row r="340" spans="9:9">
      <c r="I340" s="36"/>
    </row>
    <row r="341" spans="9:9">
      <c r="I341" s="36"/>
    </row>
    <row r="342" spans="9:9">
      <c r="I342" s="36"/>
    </row>
    <row r="343" spans="9:9">
      <c r="I343" s="36"/>
    </row>
    <row r="344" spans="9:9">
      <c r="I344" s="36"/>
    </row>
    <row r="345" spans="9:9">
      <c r="I345" s="36"/>
    </row>
    <row r="346" spans="9:9">
      <c r="I346" s="36"/>
    </row>
    <row r="347" spans="9:9">
      <c r="I347" s="36"/>
    </row>
    <row r="348" spans="9:9">
      <c r="I348" s="36"/>
    </row>
    <row r="349" spans="9:9">
      <c r="I349" s="36"/>
    </row>
    <row r="350" spans="9:9">
      <c r="I350" s="36"/>
    </row>
    <row r="351" spans="9:9">
      <c r="I351" s="36"/>
    </row>
    <row r="352" spans="9:9">
      <c r="I352" s="36"/>
    </row>
    <row r="353" spans="9:9">
      <c r="I353" s="36"/>
    </row>
    <row r="354" spans="9:9">
      <c r="I354" s="36"/>
    </row>
    <row r="355" spans="9:9">
      <c r="I355" s="36"/>
    </row>
    <row r="356" spans="9:9">
      <c r="I356" s="36"/>
    </row>
    <row r="357" spans="9:9">
      <c r="I357" s="36"/>
    </row>
    <row r="358" spans="9:9">
      <c r="I358" s="36"/>
    </row>
    <row r="359" spans="9:9">
      <c r="I359" s="36"/>
    </row>
    <row r="360" spans="9:9">
      <c r="I360" s="36"/>
    </row>
    <row r="361" spans="9:9">
      <c r="I361" s="36"/>
    </row>
    <row r="362" spans="9:9">
      <c r="I362" s="36"/>
    </row>
    <row r="363" spans="9:9">
      <c r="I363" s="36"/>
    </row>
    <row r="364" spans="9:9">
      <c r="I364" s="36"/>
    </row>
    <row r="365" spans="9:9">
      <c r="I365" s="36"/>
    </row>
    <row r="366" spans="9:9">
      <c r="I366" s="36"/>
    </row>
    <row r="367" spans="9:9">
      <c r="I367" s="36"/>
    </row>
    <row r="368" spans="9:9">
      <c r="I368" s="36"/>
    </row>
    <row r="369" spans="9:9">
      <c r="I369" s="36"/>
    </row>
    <row r="370" spans="9:9">
      <c r="I370" s="36"/>
    </row>
    <row r="371" spans="9:9">
      <c r="I371" s="36"/>
    </row>
    <row r="372" spans="9:9">
      <c r="I372" s="36"/>
    </row>
    <row r="373" spans="9:9">
      <c r="I373" s="36"/>
    </row>
    <row r="374" spans="9:9">
      <c r="I374" s="36"/>
    </row>
    <row r="375" spans="9:9">
      <c r="I375" s="36"/>
    </row>
    <row r="376" spans="9:9">
      <c r="I376" s="36"/>
    </row>
    <row r="377" spans="9:9">
      <c r="I377" s="36"/>
    </row>
    <row r="378" spans="9:9">
      <c r="I378" s="36"/>
    </row>
    <row r="379" spans="9:9">
      <c r="I379" s="36"/>
    </row>
    <row r="380" spans="9:9">
      <c r="I380" s="36"/>
    </row>
    <row r="381" spans="9:9">
      <c r="I381" s="36"/>
    </row>
    <row r="382" spans="9:9">
      <c r="I382" s="36"/>
    </row>
    <row r="383" spans="9:9">
      <c r="I383" s="36"/>
    </row>
    <row r="384" spans="9:9">
      <c r="I384" s="36"/>
    </row>
    <row r="385" spans="9:9">
      <c r="I385" s="36"/>
    </row>
    <row r="386" spans="9:9">
      <c r="I386" s="36"/>
    </row>
    <row r="387" spans="9:9">
      <c r="I387" s="36"/>
    </row>
    <row r="388" spans="9:9">
      <c r="I388" s="36"/>
    </row>
    <row r="389" spans="9:9">
      <c r="I389" s="36"/>
    </row>
    <row r="390" spans="9:9">
      <c r="I390" s="36"/>
    </row>
    <row r="391" spans="9:9">
      <c r="I391" s="36"/>
    </row>
    <row r="392" spans="9:9">
      <c r="I392" s="36"/>
    </row>
    <row r="393" spans="9:9">
      <c r="I393" s="36"/>
    </row>
    <row r="394" spans="9:9">
      <c r="I394" s="36"/>
    </row>
    <row r="395" spans="9:9">
      <c r="I395" s="36"/>
    </row>
    <row r="396" spans="9:9">
      <c r="I396" s="36"/>
    </row>
    <row r="397" spans="9:9">
      <c r="I397" s="36"/>
    </row>
    <row r="398" spans="9:9">
      <c r="I398" s="36"/>
    </row>
    <row r="399" spans="9:9">
      <c r="I399" s="36"/>
    </row>
    <row r="400" spans="9:9">
      <c r="I400" s="36"/>
    </row>
    <row r="401" spans="9:9">
      <c r="I401" s="36"/>
    </row>
    <row r="402" spans="9:9">
      <c r="I402" s="36"/>
    </row>
    <row r="403" spans="9:9">
      <c r="I403" s="36"/>
    </row>
    <row r="404" spans="9:9">
      <c r="I404" s="36"/>
    </row>
    <row r="405" spans="9:9">
      <c r="I405" s="36"/>
    </row>
    <row r="406" spans="9:9">
      <c r="I406" s="36"/>
    </row>
    <row r="407" spans="9:9">
      <c r="I407" s="36"/>
    </row>
    <row r="408" spans="9:9">
      <c r="I408" s="36"/>
    </row>
    <row r="409" spans="9:9">
      <c r="I409" s="36"/>
    </row>
    <row r="410" spans="9:9">
      <c r="I410" s="36"/>
    </row>
    <row r="411" spans="9:9">
      <c r="I411" s="36"/>
    </row>
    <row r="412" spans="9:9">
      <c r="I412" s="36"/>
    </row>
    <row r="413" spans="9:9">
      <c r="I413" s="36"/>
    </row>
    <row r="414" spans="9:9">
      <c r="I414" s="36"/>
    </row>
    <row r="415" spans="9:9">
      <c r="I415" s="36"/>
    </row>
    <row r="416" spans="9:9">
      <c r="I416" s="36"/>
    </row>
    <row r="417" spans="9:9">
      <c r="I417" s="36"/>
    </row>
    <row r="418" spans="9:9">
      <c r="I418" s="36"/>
    </row>
    <row r="419" spans="9:9">
      <c r="I419" s="36"/>
    </row>
    <row r="420" spans="9:9">
      <c r="I420" s="36"/>
    </row>
    <row r="421" spans="9:9">
      <c r="I421" s="36"/>
    </row>
    <row r="422" spans="9:9">
      <c r="I422" s="36"/>
    </row>
    <row r="423" spans="9:9">
      <c r="I423" s="36"/>
    </row>
    <row r="424" spans="9:9">
      <c r="I424" s="36"/>
    </row>
    <row r="425" spans="9:9">
      <c r="I425" s="36"/>
    </row>
    <row r="426" spans="9:9">
      <c r="I426" s="36"/>
    </row>
    <row r="427" spans="9:9">
      <c r="I427" s="36"/>
    </row>
    <row r="428" spans="9:9">
      <c r="I428" s="36"/>
    </row>
    <row r="429" spans="9:9">
      <c r="I429" s="36"/>
    </row>
    <row r="430" spans="9:9">
      <c r="I430" s="36"/>
    </row>
    <row r="431" spans="9:9">
      <c r="I431" s="36"/>
    </row>
    <row r="432" spans="9:9">
      <c r="I432" s="36"/>
    </row>
    <row r="433" spans="9:9">
      <c r="I433" s="36"/>
    </row>
    <row r="434" spans="9:9">
      <c r="I434" s="36"/>
    </row>
    <row r="435" spans="9:9">
      <c r="I435" s="36"/>
    </row>
    <row r="436" spans="9:9">
      <c r="I436" s="36"/>
    </row>
    <row r="437" spans="9:9">
      <c r="I437" s="36"/>
    </row>
    <row r="438" spans="9:9">
      <c r="I438" s="36"/>
    </row>
    <row r="439" spans="9:9">
      <c r="I439" s="36"/>
    </row>
    <row r="440" spans="9:9">
      <c r="I440" s="36"/>
    </row>
    <row r="441" spans="9:9">
      <c r="I441" s="36"/>
    </row>
    <row r="442" spans="9:9">
      <c r="I442" s="36"/>
    </row>
    <row r="443" spans="9:9">
      <c r="I443" s="36"/>
    </row>
    <row r="444" spans="9:9">
      <c r="I444" s="36"/>
    </row>
    <row r="445" spans="9:9">
      <c r="I445" s="36"/>
    </row>
    <row r="446" spans="9:9">
      <c r="I446" s="36"/>
    </row>
    <row r="447" spans="9:9">
      <c r="I447" s="36"/>
    </row>
    <row r="448" spans="9:9">
      <c r="I448" s="36"/>
    </row>
    <row r="449" spans="9:9">
      <c r="I449" s="36"/>
    </row>
    <row r="450" spans="9:9">
      <c r="I450" s="36"/>
    </row>
    <row r="451" spans="9:9">
      <c r="I451" s="36"/>
    </row>
    <row r="452" spans="9:9">
      <c r="I452" s="36"/>
    </row>
    <row r="453" spans="9:9">
      <c r="I453" s="36"/>
    </row>
    <row r="454" spans="9:9">
      <c r="I454" s="36"/>
    </row>
    <row r="455" spans="9:9">
      <c r="I455" s="36"/>
    </row>
    <row r="456" spans="9:9">
      <c r="I456" s="36"/>
    </row>
    <row r="457" spans="9:9">
      <c r="I457" s="36"/>
    </row>
    <row r="458" spans="9:9">
      <c r="I458" s="36"/>
    </row>
    <row r="459" spans="9:9">
      <c r="I459" s="36"/>
    </row>
    <row r="460" spans="9:9">
      <c r="I460" s="36"/>
    </row>
    <row r="461" spans="9:9">
      <c r="I461" s="36"/>
    </row>
    <row r="462" spans="9:9">
      <c r="I462" s="36"/>
    </row>
    <row r="463" spans="9:9">
      <c r="I463" s="36"/>
    </row>
    <row r="464" spans="9:9">
      <c r="I464" s="36"/>
    </row>
    <row r="465" spans="9:9">
      <c r="I465" s="36"/>
    </row>
    <row r="466" spans="9:9">
      <c r="I466" s="36"/>
    </row>
    <row r="467" spans="9:9">
      <c r="I467" s="36"/>
    </row>
    <row r="468" spans="9:9">
      <c r="I468" s="36"/>
    </row>
    <row r="469" spans="9:9">
      <c r="I469" s="36"/>
    </row>
    <row r="470" spans="9:9">
      <c r="I470" s="36"/>
    </row>
    <row r="471" spans="9:9">
      <c r="I471" s="36"/>
    </row>
    <row r="472" spans="9:9">
      <c r="I472" s="36"/>
    </row>
    <row r="473" spans="9:9">
      <c r="I473" s="36"/>
    </row>
    <row r="474" spans="9:9">
      <c r="I474" s="36"/>
    </row>
    <row r="475" spans="9:9">
      <c r="I475" s="36"/>
    </row>
    <row r="476" spans="9:9">
      <c r="I476" s="36"/>
    </row>
    <row r="477" spans="9:9">
      <c r="I477" s="36"/>
    </row>
    <row r="478" spans="9:9">
      <c r="I478" s="36"/>
    </row>
    <row r="479" spans="9:9">
      <c r="I479" s="36"/>
    </row>
    <row r="480" spans="9:9">
      <c r="I480" s="36"/>
    </row>
    <row r="481" spans="9:9">
      <c r="I481" s="36"/>
    </row>
    <row r="482" spans="9:9">
      <c r="I482" s="36"/>
    </row>
    <row r="483" spans="9:9">
      <c r="I483" s="36"/>
    </row>
    <row r="484" spans="9:9">
      <c r="I484" s="36"/>
    </row>
    <row r="485" spans="9:9">
      <c r="I485" s="36"/>
    </row>
    <row r="486" spans="9:9">
      <c r="I486" s="36"/>
    </row>
    <row r="487" spans="9:9">
      <c r="I487" s="36"/>
    </row>
    <row r="488" spans="9:9">
      <c r="I488" s="36"/>
    </row>
    <row r="489" spans="9:9">
      <c r="I489" s="36"/>
    </row>
    <row r="490" spans="9:9">
      <c r="I490" s="36"/>
    </row>
    <row r="491" spans="9:9">
      <c r="I491" s="36"/>
    </row>
    <row r="492" spans="9:9">
      <c r="I492" s="36"/>
    </row>
    <row r="493" spans="9:9">
      <c r="I493" s="36"/>
    </row>
    <row r="494" spans="9:9">
      <c r="I494" s="36"/>
    </row>
    <row r="495" spans="9:9">
      <c r="I495" s="36"/>
    </row>
    <row r="496" spans="9:9">
      <c r="I496" s="36"/>
    </row>
    <row r="497" spans="9:9">
      <c r="I497" s="36"/>
    </row>
    <row r="498" spans="9:9">
      <c r="I498" s="36"/>
    </row>
    <row r="499" spans="9:9">
      <c r="I499" s="36"/>
    </row>
    <row r="500" spans="9:9">
      <c r="I500" s="36"/>
    </row>
    <row r="501" spans="9:9">
      <c r="I501" s="36"/>
    </row>
    <row r="502" spans="9:9">
      <c r="I502" s="36"/>
    </row>
    <row r="503" spans="9:9">
      <c r="I503" s="36"/>
    </row>
    <row r="504" spans="9:9">
      <c r="I504" s="36"/>
    </row>
    <row r="505" spans="9:9">
      <c r="I505" s="36"/>
    </row>
    <row r="506" spans="9:9">
      <c r="I506" s="36"/>
    </row>
    <row r="507" spans="9:9">
      <c r="I507" s="36"/>
    </row>
    <row r="508" spans="9:9">
      <c r="I508" s="36"/>
    </row>
    <row r="509" spans="9:9">
      <c r="I509" s="36"/>
    </row>
    <row r="510" spans="9:9">
      <c r="I510" s="36"/>
    </row>
    <row r="511" spans="9:9">
      <c r="I511" s="36"/>
    </row>
    <row r="512" spans="9:9">
      <c r="I512" s="36"/>
    </row>
    <row r="513" spans="9:9">
      <c r="I513" s="36"/>
    </row>
    <row r="514" spans="9:9">
      <c r="I514" s="36"/>
    </row>
    <row r="515" spans="9:9">
      <c r="I515" s="36"/>
    </row>
    <row r="516" spans="9:9">
      <c r="I516" s="36"/>
    </row>
    <row r="517" spans="9:9">
      <c r="I517" s="36"/>
    </row>
    <row r="518" spans="9:9">
      <c r="I518" s="36"/>
    </row>
    <row r="519" spans="9:9">
      <c r="I519" s="36"/>
    </row>
    <row r="520" spans="9:9">
      <c r="I520" s="36"/>
    </row>
    <row r="521" spans="9:9">
      <c r="I521" s="36"/>
    </row>
    <row r="522" spans="9:9">
      <c r="I522" s="36"/>
    </row>
    <row r="523" spans="9:9">
      <c r="I523" s="36"/>
    </row>
    <row r="524" spans="9:9">
      <c r="I524" s="36"/>
    </row>
    <row r="525" spans="9:9">
      <c r="I525" s="36"/>
    </row>
    <row r="526" spans="9:9">
      <c r="I526" s="36"/>
    </row>
    <row r="527" spans="9:9">
      <c r="I527" s="36"/>
    </row>
    <row r="528" spans="9:9">
      <c r="I528" s="36"/>
    </row>
    <row r="529" spans="9:9">
      <c r="I529" s="36"/>
    </row>
    <row r="530" spans="9:9">
      <c r="I530" s="36"/>
    </row>
    <row r="531" spans="9:9">
      <c r="I531" s="36"/>
    </row>
    <row r="532" spans="9:9">
      <c r="I532" s="36"/>
    </row>
    <row r="533" spans="9:9">
      <c r="I533" s="36"/>
    </row>
    <row r="534" spans="9:9">
      <c r="I534" s="36"/>
    </row>
    <row r="535" spans="9:9">
      <c r="I535" s="36"/>
    </row>
    <row r="536" spans="9:9">
      <c r="I536" s="36"/>
    </row>
    <row r="537" spans="9:9">
      <c r="I537" s="36"/>
    </row>
    <row r="538" spans="9:9">
      <c r="I538" s="36"/>
    </row>
    <row r="539" spans="9:9">
      <c r="I539" s="36"/>
    </row>
    <row r="540" spans="9:9">
      <c r="I540" s="36"/>
    </row>
    <row r="541" spans="9:9">
      <c r="I541" s="36"/>
    </row>
    <row r="542" spans="9:9">
      <c r="I542" s="36"/>
    </row>
    <row r="543" spans="9:9">
      <c r="I543" s="36"/>
    </row>
    <row r="544" spans="9:9">
      <c r="I544" s="36"/>
    </row>
    <row r="545" spans="9:9">
      <c r="I545" s="36"/>
    </row>
    <row r="546" spans="9:9">
      <c r="I546" s="36"/>
    </row>
    <row r="547" spans="9:9">
      <c r="I547" s="36"/>
    </row>
    <row r="548" spans="9:9">
      <c r="I548" s="36"/>
    </row>
    <row r="549" spans="9:9">
      <c r="I549" s="36"/>
    </row>
    <row r="550" spans="9:9">
      <c r="I550" s="36"/>
    </row>
    <row r="551" spans="9:9">
      <c r="I551" s="36"/>
    </row>
    <row r="552" spans="9:9">
      <c r="I552" s="36"/>
    </row>
    <row r="553" spans="9:9">
      <c r="I553" s="36"/>
    </row>
    <row r="554" spans="9:9">
      <c r="I554" s="36"/>
    </row>
    <row r="555" spans="9:9">
      <c r="I555" s="36"/>
    </row>
    <row r="556" spans="9:9">
      <c r="I556" s="36"/>
    </row>
    <row r="557" spans="9:9">
      <c r="I557" s="36"/>
    </row>
    <row r="558" spans="9:9">
      <c r="I558" s="36"/>
    </row>
    <row r="559" spans="9:9">
      <c r="I559" s="36"/>
    </row>
    <row r="560" spans="9:9">
      <c r="I560" s="36"/>
    </row>
    <row r="561" spans="9:9">
      <c r="I561" s="36"/>
    </row>
    <row r="562" spans="9:9">
      <c r="I562" s="36"/>
    </row>
    <row r="563" spans="9:9">
      <c r="I563" s="36"/>
    </row>
    <row r="564" spans="9:9">
      <c r="I564" s="36"/>
    </row>
    <row r="565" spans="9:9">
      <c r="I565" s="36"/>
    </row>
    <row r="566" spans="9:9">
      <c r="I566" s="36"/>
    </row>
    <row r="567" spans="9:9">
      <c r="I567" s="36"/>
    </row>
    <row r="568" spans="9:9">
      <c r="I568" s="36"/>
    </row>
    <row r="569" spans="9:9">
      <c r="I569" s="36"/>
    </row>
    <row r="570" spans="9:9">
      <c r="I570" s="36"/>
    </row>
    <row r="571" spans="9:9">
      <c r="I571" s="36"/>
    </row>
    <row r="572" spans="9:9">
      <c r="I572" s="36"/>
    </row>
    <row r="573" spans="9:9">
      <c r="I573" s="36"/>
    </row>
    <row r="574" spans="9:9">
      <c r="I574" s="36"/>
    </row>
    <row r="575" spans="9:9">
      <c r="I575" s="36"/>
    </row>
    <row r="576" spans="9:9">
      <c r="I576" s="36"/>
    </row>
    <row r="577" spans="9:9">
      <c r="I577" s="36"/>
    </row>
    <row r="578" spans="9:9">
      <c r="I578" s="36"/>
    </row>
    <row r="579" spans="9:9">
      <c r="I579" s="36"/>
    </row>
    <row r="580" spans="9:9">
      <c r="I580" s="36"/>
    </row>
    <row r="581" spans="9:9">
      <c r="I581" s="36"/>
    </row>
    <row r="582" spans="9:9">
      <c r="I582" s="36"/>
    </row>
    <row r="583" spans="9:9">
      <c r="I583" s="36"/>
    </row>
    <row r="584" spans="9:9">
      <c r="I584" s="36"/>
    </row>
    <row r="585" spans="9:9">
      <c r="I585" s="36"/>
    </row>
    <row r="586" spans="9:9">
      <c r="I586" s="36"/>
    </row>
    <row r="587" spans="9:9">
      <c r="I587" s="36"/>
    </row>
    <row r="588" spans="9:9">
      <c r="I588" s="36"/>
    </row>
    <row r="589" spans="9:9">
      <c r="I589" s="36"/>
    </row>
    <row r="590" spans="9:9">
      <c r="I590" s="36"/>
    </row>
    <row r="591" spans="9:9">
      <c r="I591" s="36"/>
    </row>
    <row r="592" spans="9:9">
      <c r="I592" s="36"/>
    </row>
    <row r="593" spans="9:9">
      <c r="I593" s="36"/>
    </row>
    <row r="594" spans="9:9">
      <c r="I594" s="36"/>
    </row>
    <row r="595" spans="9:9">
      <c r="I595" s="36"/>
    </row>
    <row r="596" spans="9:9">
      <c r="I596" s="36"/>
    </row>
    <row r="597" spans="9:9">
      <c r="I597" s="36"/>
    </row>
    <row r="598" spans="9:9">
      <c r="I598" s="36"/>
    </row>
    <row r="599" spans="9:9">
      <c r="I599" s="36"/>
    </row>
    <row r="600" spans="9:9">
      <c r="I600" s="36"/>
    </row>
    <row r="601" spans="9:9">
      <c r="I601" s="36"/>
    </row>
    <row r="602" spans="9:9">
      <c r="I602" s="36"/>
    </row>
    <row r="603" spans="9:9">
      <c r="I603" s="36"/>
    </row>
    <row r="604" spans="9:9">
      <c r="I604" s="36"/>
    </row>
    <row r="605" spans="9:9">
      <c r="I605" s="36"/>
    </row>
    <row r="606" spans="9:9">
      <c r="I606" s="36"/>
    </row>
    <row r="607" spans="9:9">
      <c r="I607" s="36"/>
    </row>
    <row r="608" spans="9:9">
      <c r="I608" s="36"/>
    </row>
    <row r="609" spans="9:9">
      <c r="I609" s="36"/>
    </row>
    <row r="610" spans="9:9">
      <c r="I610" s="36"/>
    </row>
    <row r="611" spans="9:9">
      <c r="I611" s="36"/>
    </row>
    <row r="612" spans="9:9">
      <c r="I612" s="36"/>
    </row>
    <row r="613" spans="9:9">
      <c r="I613" s="36"/>
    </row>
    <row r="614" spans="9:9">
      <c r="I614" s="36"/>
    </row>
    <row r="615" spans="9:9">
      <c r="I615" s="36"/>
    </row>
    <row r="616" spans="9:9">
      <c r="I616" s="36"/>
    </row>
    <row r="617" spans="9:9">
      <c r="I617" s="36"/>
    </row>
    <row r="618" spans="9:9">
      <c r="I618" s="36"/>
    </row>
    <row r="619" spans="9:9">
      <c r="I619" s="36"/>
    </row>
    <row r="620" spans="9:9">
      <c r="I620" s="36"/>
    </row>
    <row r="621" spans="9:9">
      <c r="I621" s="36"/>
    </row>
    <row r="622" spans="9:9">
      <c r="I622" s="36"/>
    </row>
    <row r="623" spans="9:9">
      <c r="I623" s="36"/>
    </row>
    <row r="624" spans="9:9">
      <c r="I624" s="36"/>
    </row>
    <row r="625" spans="9:9">
      <c r="I625" s="36"/>
    </row>
    <row r="626" spans="9:9">
      <c r="I626" s="36"/>
    </row>
    <row r="627" spans="9:9">
      <c r="I627" s="36"/>
    </row>
    <row r="628" spans="9:9">
      <c r="I628" s="36"/>
    </row>
    <row r="629" spans="9:9">
      <c r="I629" s="36"/>
    </row>
    <row r="630" spans="9:9">
      <c r="I630" s="36"/>
    </row>
    <row r="631" spans="9:9">
      <c r="I631" s="36"/>
    </row>
    <row r="632" spans="9:9">
      <c r="I632" s="36"/>
    </row>
    <row r="633" spans="9:9">
      <c r="I633" s="36"/>
    </row>
    <row r="634" spans="9:9">
      <c r="I634" s="36"/>
    </row>
    <row r="635" spans="9:9">
      <c r="I635" s="36"/>
    </row>
    <row r="636" spans="9:9">
      <c r="I636" s="36"/>
    </row>
    <row r="637" spans="9:9">
      <c r="I637" s="36"/>
    </row>
    <row r="638" spans="9:9">
      <c r="I638" s="36"/>
    </row>
    <row r="639" spans="9:9">
      <c r="I639" s="36"/>
    </row>
    <row r="640" spans="9:9">
      <c r="I640" s="36"/>
    </row>
    <row r="641" spans="9:9">
      <c r="I641" s="36"/>
    </row>
    <row r="642" spans="9:9">
      <c r="I642" s="36"/>
    </row>
    <row r="643" spans="9:9">
      <c r="I643" s="36"/>
    </row>
    <row r="644" spans="9:9">
      <c r="I644" s="36"/>
    </row>
    <row r="645" spans="9:9">
      <c r="I645" s="36"/>
    </row>
    <row r="646" spans="9:9">
      <c r="I646" s="36"/>
    </row>
    <row r="647" spans="9:9">
      <c r="I647" s="36"/>
    </row>
    <row r="648" spans="9:9">
      <c r="I648" s="36"/>
    </row>
    <row r="649" spans="9:9">
      <c r="I649" s="36"/>
    </row>
    <row r="650" spans="9:9">
      <c r="I650" s="36"/>
    </row>
    <row r="651" spans="9:9">
      <c r="I651" s="36"/>
    </row>
    <row r="652" spans="9:9">
      <c r="I652" s="36"/>
    </row>
    <row r="653" spans="9:9">
      <c r="I653" s="36"/>
    </row>
    <row r="654" spans="9:9">
      <c r="I654" s="36"/>
    </row>
    <row r="655" spans="9:9">
      <c r="I655" s="36"/>
    </row>
    <row r="656" spans="9:9">
      <c r="I656" s="36"/>
    </row>
    <row r="657" spans="9:9">
      <c r="I657" s="36"/>
    </row>
    <row r="658" spans="9:9">
      <c r="I658" s="36"/>
    </row>
    <row r="659" spans="9:9">
      <c r="I659" s="36"/>
    </row>
    <row r="660" spans="9:9">
      <c r="I660" s="36"/>
    </row>
    <row r="661" spans="9:9">
      <c r="I661" s="36"/>
    </row>
    <row r="662" spans="9:9">
      <c r="I662" s="36"/>
    </row>
    <row r="663" spans="9:9">
      <c r="I663" s="36"/>
    </row>
    <row r="664" spans="9:9">
      <c r="I664" s="36"/>
    </row>
    <row r="665" spans="9:9">
      <c r="I665" s="36"/>
    </row>
    <row r="666" spans="9:9">
      <c r="I666" s="36"/>
    </row>
    <row r="667" spans="9:9">
      <c r="I667" s="36"/>
    </row>
    <row r="668" spans="9:9">
      <c r="I668" s="36"/>
    </row>
    <row r="669" spans="9:9">
      <c r="I669" s="36"/>
    </row>
    <row r="670" spans="9:9">
      <c r="I670" s="36"/>
    </row>
    <row r="671" spans="9:9">
      <c r="I671" s="36"/>
    </row>
    <row r="672" spans="9:9">
      <c r="I672" s="36"/>
    </row>
    <row r="673" spans="9:9">
      <c r="I673" s="36"/>
    </row>
    <row r="674" spans="9:9">
      <c r="I674" s="36"/>
    </row>
    <row r="675" spans="9:9">
      <c r="I675" s="36"/>
    </row>
    <row r="676" spans="9:9">
      <c r="I676" s="36"/>
    </row>
    <row r="677" spans="9:9">
      <c r="I677" s="36"/>
    </row>
    <row r="678" spans="9:9">
      <c r="I678" s="36"/>
    </row>
    <row r="679" spans="9:9">
      <c r="I679" s="36"/>
    </row>
    <row r="680" spans="9:9">
      <c r="I680" s="36"/>
    </row>
    <row r="681" spans="9:9">
      <c r="I681" s="36"/>
    </row>
    <row r="682" spans="9:9">
      <c r="I682" s="36"/>
    </row>
    <row r="683" spans="9:9">
      <c r="I683" s="36"/>
    </row>
    <row r="684" spans="9:9">
      <c r="I684" s="36"/>
    </row>
    <row r="685" spans="9:9">
      <c r="I685" s="36"/>
    </row>
    <row r="686" spans="9:9">
      <c r="I686" s="36"/>
    </row>
    <row r="687" spans="9:9">
      <c r="I687" s="36"/>
    </row>
    <row r="688" spans="9:9">
      <c r="I688" s="36"/>
    </row>
    <row r="689" spans="9:9">
      <c r="I689" s="36"/>
    </row>
    <row r="690" spans="9:9">
      <c r="I690" s="36"/>
    </row>
    <row r="691" spans="9:9">
      <c r="I691" s="36"/>
    </row>
    <row r="692" spans="9:9">
      <c r="I692" s="36"/>
    </row>
    <row r="693" spans="9:9">
      <c r="I693" s="36"/>
    </row>
    <row r="694" spans="9:9">
      <c r="I694" s="36"/>
    </row>
    <row r="695" spans="9:9">
      <c r="I695" s="36"/>
    </row>
    <row r="696" spans="9:9">
      <c r="I696" s="36"/>
    </row>
    <row r="697" spans="9:9">
      <c r="I697" s="36"/>
    </row>
    <row r="698" spans="9:9">
      <c r="I698" s="36"/>
    </row>
    <row r="699" spans="9:9">
      <c r="I699" s="36"/>
    </row>
    <row r="700" spans="9:9">
      <c r="I700" s="36"/>
    </row>
    <row r="701" spans="9:9">
      <c r="I701" s="36"/>
    </row>
    <row r="702" spans="9:9">
      <c r="I702" s="36"/>
    </row>
    <row r="703" spans="9:9">
      <c r="I703" s="36"/>
    </row>
    <row r="704" spans="9:9">
      <c r="I704" s="36"/>
    </row>
    <row r="705" spans="9:9">
      <c r="I705" s="36"/>
    </row>
    <row r="706" spans="9:9">
      <c r="I706" s="36"/>
    </row>
    <row r="707" spans="9:9">
      <c r="I707" s="36"/>
    </row>
    <row r="708" spans="9:9">
      <c r="I708" s="36"/>
    </row>
    <row r="709" spans="9:9">
      <c r="I709" s="36"/>
    </row>
    <row r="710" spans="9:9">
      <c r="I710" s="36"/>
    </row>
    <row r="711" spans="9:9">
      <c r="I711" s="36"/>
    </row>
    <row r="712" spans="9:9">
      <c r="I712" s="36"/>
    </row>
    <row r="713" spans="9:9">
      <c r="I713" s="36"/>
    </row>
    <row r="714" spans="9:9">
      <c r="I714" s="36"/>
    </row>
    <row r="715" spans="9:9">
      <c r="I715" s="36"/>
    </row>
    <row r="716" spans="9:9">
      <c r="I716" s="36"/>
    </row>
    <row r="717" spans="9:9">
      <c r="I717" s="36"/>
    </row>
    <row r="718" spans="9:9">
      <c r="I718" s="36"/>
    </row>
    <row r="719" spans="9:9">
      <c r="I719" s="36"/>
    </row>
    <row r="720" spans="9:9">
      <c r="I720" s="36"/>
    </row>
    <row r="721" spans="9:9">
      <c r="I721" s="36"/>
    </row>
    <row r="722" spans="9:9">
      <c r="I722" s="36"/>
    </row>
    <row r="723" spans="9:9">
      <c r="I723" s="36"/>
    </row>
    <row r="724" spans="9:9">
      <c r="I724" s="36"/>
    </row>
    <row r="725" spans="9:9">
      <c r="I725" s="36"/>
    </row>
    <row r="726" spans="9:9">
      <c r="I726" s="36"/>
    </row>
    <row r="727" spans="9:9">
      <c r="I727" s="36"/>
    </row>
    <row r="728" spans="9:9">
      <c r="I728" s="36"/>
    </row>
    <row r="729" spans="9:9">
      <c r="I729" s="36"/>
    </row>
    <row r="730" spans="9:9">
      <c r="I730" s="36"/>
    </row>
    <row r="731" spans="9:9">
      <c r="I731" s="36"/>
    </row>
    <row r="732" spans="9:9">
      <c r="I732" s="36"/>
    </row>
    <row r="733" spans="9:9">
      <c r="I733" s="36"/>
    </row>
    <row r="734" spans="9:9">
      <c r="I734" s="36"/>
    </row>
    <row r="735" spans="9:9">
      <c r="I735" s="36"/>
    </row>
    <row r="736" spans="9:9">
      <c r="I736" s="36"/>
    </row>
    <row r="737" spans="9:9">
      <c r="I737" s="36"/>
    </row>
    <row r="738" spans="9:9">
      <c r="I738" s="36"/>
    </row>
    <row r="739" spans="9:9">
      <c r="I739" s="36"/>
    </row>
    <row r="740" spans="9:9">
      <c r="I740" s="36"/>
    </row>
    <row r="741" spans="9:9">
      <c r="I741" s="36"/>
    </row>
    <row r="742" spans="9:9">
      <c r="I742" s="36"/>
    </row>
    <row r="743" spans="9:9">
      <c r="I743" s="36"/>
    </row>
    <row r="744" spans="9:9">
      <c r="I744" s="36"/>
    </row>
    <row r="745" spans="9:9">
      <c r="I745" s="36"/>
    </row>
    <row r="746" spans="9:9">
      <c r="I746" s="36"/>
    </row>
    <row r="747" spans="9:9">
      <c r="I747" s="36"/>
    </row>
    <row r="748" spans="9:9">
      <c r="I748" s="36"/>
    </row>
    <row r="749" spans="9:9">
      <c r="I749" s="36"/>
    </row>
    <row r="750" spans="9:9">
      <c r="I750" s="36"/>
    </row>
    <row r="751" spans="9:9">
      <c r="I751" s="36"/>
    </row>
    <row r="752" spans="9:9">
      <c r="I752" s="36"/>
    </row>
    <row r="753" spans="9:9">
      <c r="I753" s="36"/>
    </row>
    <row r="754" spans="9:9">
      <c r="I754" s="36"/>
    </row>
    <row r="755" spans="9:9">
      <c r="I755" s="36"/>
    </row>
    <row r="756" spans="9:9">
      <c r="I756" s="36"/>
    </row>
    <row r="757" spans="9:9">
      <c r="I757" s="36"/>
    </row>
    <row r="758" spans="9:9">
      <c r="I758" s="36"/>
    </row>
    <row r="759" spans="9:9">
      <c r="I759" s="36"/>
    </row>
    <row r="760" spans="9:9">
      <c r="I760" s="36"/>
    </row>
    <row r="761" spans="9:9">
      <c r="I761" s="36"/>
    </row>
    <row r="762" spans="9:9">
      <c r="I762" s="36"/>
    </row>
    <row r="763" spans="9:9">
      <c r="I763" s="36"/>
    </row>
    <row r="764" spans="9:9">
      <c r="I764" s="36"/>
    </row>
    <row r="765" spans="9:9">
      <c r="I765" s="36"/>
    </row>
    <row r="766" spans="9:9">
      <c r="I766" s="36"/>
    </row>
    <row r="767" spans="9:9">
      <c r="I767" s="36"/>
    </row>
    <row r="768" spans="9:9">
      <c r="I768" s="36"/>
    </row>
    <row r="769" spans="9:9">
      <c r="I769" s="36"/>
    </row>
    <row r="770" spans="9:9">
      <c r="I770" s="36"/>
    </row>
    <row r="771" spans="9:9">
      <c r="I771" s="36"/>
    </row>
    <row r="772" spans="9:9">
      <c r="I772" s="36"/>
    </row>
    <row r="773" spans="9:9">
      <c r="I773" s="36"/>
    </row>
    <row r="774" spans="9:9">
      <c r="I774" s="36"/>
    </row>
    <row r="775" spans="9:9">
      <c r="I775" s="36"/>
    </row>
    <row r="776" spans="9:9">
      <c r="I776" s="36"/>
    </row>
    <row r="777" spans="9:9">
      <c r="I777" s="36"/>
    </row>
    <row r="778" spans="9:9">
      <c r="I778" s="36"/>
    </row>
    <row r="779" spans="9:9">
      <c r="I779" s="36"/>
    </row>
    <row r="780" spans="9:9">
      <c r="I780" s="36"/>
    </row>
    <row r="781" spans="9:9">
      <c r="I781" s="36"/>
    </row>
    <row r="782" spans="9:9">
      <c r="I782" s="36"/>
    </row>
    <row r="783" spans="9:9">
      <c r="I783" s="36"/>
    </row>
    <row r="784" spans="9:9">
      <c r="I784" s="36"/>
    </row>
    <row r="785" spans="9:9">
      <c r="I785" s="36"/>
    </row>
    <row r="786" spans="9:9">
      <c r="I786" s="36"/>
    </row>
    <row r="787" spans="9:9">
      <c r="I787" s="36"/>
    </row>
    <row r="788" spans="9:9">
      <c r="I788" s="36"/>
    </row>
    <row r="789" spans="9:9">
      <c r="I789" s="36"/>
    </row>
    <row r="790" spans="9:9">
      <c r="I790" s="36"/>
    </row>
    <row r="791" spans="9:9">
      <c r="I791" s="36"/>
    </row>
    <row r="792" spans="9:9">
      <c r="I792" s="36"/>
    </row>
    <row r="793" spans="9:9">
      <c r="I793" s="36"/>
    </row>
    <row r="794" spans="9:9">
      <c r="I794" s="36"/>
    </row>
    <row r="795" spans="9:9">
      <c r="I795" s="36"/>
    </row>
    <row r="796" spans="9:9">
      <c r="I796" s="36"/>
    </row>
    <row r="797" spans="9:9">
      <c r="I797" s="36"/>
    </row>
    <row r="798" spans="9:9">
      <c r="I798" s="36"/>
    </row>
    <row r="799" spans="9:9">
      <c r="I799" s="36"/>
    </row>
    <row r="800" spans="9:9">
      <c r="I800" s="36"/>
    </row>
    <row r="801" spans="9:9">
      <c r="I801" s="36"/>
    </row>
    <row r="802" spans="9:9">
      <c r="I802" s="36"/>
    </row>
    <row r="803" spans="9:9">
      <c r="I803" s="36"/>
    </row>
    <row r="804" spans="9:9">
      <c r="I804" s="36"/>
    </row>
    <row r="805" spans="9:9">
      <c r="I805" s="36"/>
    </row>
    <row r="806" spans="9:9">
      <c r="I806" s="36"/>
    </row>
    <row r="807" spans="9:9">
      <c r="I807" s="36"/>
    </row>
    <row r="808" spans="9:9">
      <c r="I808" s="36"/>
    </row>
    <row r="809" spans="9:9">
      <c r="I809" s="36"/>
    </row>
    <row r="810" spans="9:9">
      <c r="I810" s="36"/>
    </row>
    <row r="811" spans="9:9">
      <c r="I811" s="36"/>
    </row>
    <row r="812" spans="9:9">
      <c r="I812" s="36"/>
    </row>
    <row r="813" spans="9:9">
      <c r="I813" s="36"/>
    </row>
    <row r="814" spans="9:9">
      <c r="I814" s="36"/>
    </row>
    <row r="815" spans="9:9">
      <c r="I815" s="36"/>
    </row>
    <row r="816" spans="9:9">
      <c r="I816" s="36"/>
    </row>
    <row r="817" spans="9:9">
      <c r="I817" s="36"/>
    </row>
    <row r="818" spans="9:9">
      <c r="I818" s="36"/>
    </row>
    <row r="819" spans="9:9">
      <c r="I819" s="36"/>
    </row>
    <row r="820" spans="9:9">
      <c r="I820" s="36"/>
    </row>
    <row r="821" spans="9:9">
      <c r="I821" s="36"/>
    </row>
    <row r="822" spans="9:9">
      <c r="I822" s="36"/>
    </row>
    <row r="823" spans="9:9">
      <c r="I823" s="36"/>
    </row>
    <row r="824" spans="9:9">
      <c r="I824" s="36"/>
    </row>
    <row r="825" spans="9:9">
      <c r="I825" s="36"/>
    </row>
    <row r="826" spans="9:9">
      <c r="I826" s="36"/>
    </row>
    <row r="827" spans="9:9">
      <c r="I827" s="36"/>
    </row>
    <row r="828" spans="9:9">
      <c r="I828" s="36"/>
    </row>
    <row r="829" spans="9:9">
      <c r="I829" s="36"/>
    </row>
    <row r="830" spans="9:9">
      <c r="I830" s="36"/>
    </row>
    <row r="831" spans="9:9">
      <c r="I831" s="36"/>
    </row>
    <row r="832" spans="9:9">
      <c r="I832" s="36"/>
    </row>
    <row r="833" spans="9:9">
      <c r="I833" s="36"/>
    </row>
    <row r="834" spans="9:9">
      <c r="I834" s="36"/>
    </row>
    <row r="835" spans="9:9">
      <c r="I835" s="36"/>
    </row>
    <row r="836" spans="9:9">
      <c r="I836" s="36"/>
    </row>
    <row r="837" spans="9:9">
      <c r="I837" s="36"/>
    </row>
    <row r="838" spans="9:9">
      <c r="I838" s="36"/>
    </row>
    <row r="839" spans="9:9">
      <c r="I839" s="36"/>
    </row>
    <row r="840" spans="9:9">
      <c r="I840" s="36"/>
    </row>
    <row r="841" spans="9:9">
      <c r="I841" s="36"/>
    </row>
    <row r="842" spans="9:9">
      <c r="I842" s="36"/>
    </row>
    <row r="843" spans="9:9">
      <c r="I843" s="36"/>
    </row>
    <row r="844" spans="9:9">
      <c r="I844" s="36"/>
    </row>
    <row r="845" spans="9:9">
      <c r="I845" s="36"/>
    </row>
    <row r="846" spans="9:9">
      <c r="I846" s="36"/>
    </row>
    <row r="847" spans="9:9">
      <c r="I847" s="36"/>
    </row>
    <row r="848" spans="9:9">
      <c r="I848" s="36"/>
    </row>
    <row r="849" spans="9:9">
      <c r="I849" s="36"/>
    </row>
    <row r="850" spans="9:9">
      <c r="I850" s="36"/>
    </row>
    <row r="851" spans="9:9">
      <c r="I851" s="36"/>
    </row>
    <row r="852" spans="9:9">
      <c r="I852" s="36"/>
    </row>
    <row r="853" spans="9:9">
      <c r="I853" s="36"/>
    </row>
    <row r="854" spans="9:9">
      <c r="I854" s="36"/>
    </row>
    <row r="855" spans="9:9">
      <c r="I855" s="36"/>
    </row>
    <row r="856" spans="9:9">
      <c r="I856" s="36"/>
    </row>
    <row r="857" spans="9:9">
      <c r="I857" s="36"/>
    </row>
    <row r="858" spans="9:9">
      <c r="I858" s="36"/>
    </row>
    <row r="859" spans="9:9">
      <c r="I859" s="36"/>
    </row>
    <row r="860" spans="9:9">
      <c r="I860" s="36"/>
    </row>
    <row r="861" spans="9:9">
      <c r="I861" s="36"/>
    </row>
    <row r="862" spans="9:9">
      <c r="I862" s="36"/>
    </row>
    <row r="863" spans="9:9">
      <c r="I863" s="36"/>
    </row>
    <row r="864" spans="9:9">
      <c r="I864" s="36"/>
    </row>
    <row r="865" spans="9:9">
      <c r="I865" s="36"/>
    </row>
    <row r="866" spans="9:9">
      <c r="I866" s="36"/>
    </row>
    <row r="867" spans="9:9">
      <c r="I867" s="36"/>
    </row>
    <row r="868" spans="9:9">
      <c r="I868" s="36"/>
    </row>
    <row r="869" spans="9:9">
      <c r="I869" s="36"/>
    </row>
    <row r="870" spans="9:9">
      <c r="I870" s="36"/>
    </row>
    <row r="871" spans="9:9">
      <c r="I871" s="36"/>
    </row>
    <row r="872" spans="9:9">
      <c r="I872" s="36"/>
    </row>
    <row r="873" spans="9:9">
      <c r="I873" s="36"/>
    </row>
    <row r="874" spans="9:9">
      <c r="I874" s="36"/>
    </row>
    <row r="875" spans="9:9">
      <c r="I875" s="36"/>
    </row>
    <row r="876" spans="9:9">
      <c r="I876" s="36"/>
    </row>
    <row r="877" spans="9:9">
      <c r="I877" s="36"/>
    </row>
    <row r="878" spans="9:9">
      <c r="I878" s="36"/>
    </row>
    <row r="879" spans="9:9">
      <c r="I879" s="36"/>
    </row>
    <row r="880" spans="9:9">
      <c r="I880" s="36"/>
    </row>
    <row r="881" spans="9:9">
      <c r="I881" s="36"/>
    </row>
    <row r="882" spans="9:9">
      <c r="I882" s="36"/>
    </row>
    <row r="883" spans="9:9">
      <c r="I883" s="36"/>
    </row>
    <row r="884" spans="9:9">
      <c r="I884" s="36"/>
    </row>
    <row r="885" spans="9:9">
      <c r="I885" s="36"/>
    </row>
    <row r="886" spans="9:9">
      <c r="I886" s="36"/>
    </row>
    <row r="887" spans="9:9">
      <c r="I887" s="36"/>
    </row>
    <row r="888" spans="9:9">
      <c r="I888" s="36"/>
    </row>
    <row r="889" spans="9:9">
      <c r="I889" s="36"/>
    </row>
    <row r="890" spans="9:9">
      <c r="I890" s="36"/>
    </row>
    <row r="891" spans="9:9">
      <c r="I891" s="36"/>
    </row>
    <row r="892" spans="9:9">
      <c r="I892" s="36"/>
    </row>
    <row r="893" spans="9:9">
      <c r="I893" s="36"/>
    </row>
    <row r="894" spans="9:9">
      <c r="I894" s="36"/>
    </row>
    <row r="895" spans="9:9">
      <c r="I895" s="36"/>
    </row>
    <row r="896" spans="9:9">
      <c r="I896" s="36"/>
    </row>
    <row r="897" spans="9:9">
      <c r="I897" s="36"/>
    </row>
    <row r="898" spans="9:9">
      <c r="I898" s="36"/>
    </row>
    <row r="899" spans="9:9">
      <c r="I899" s="36"/>
    </row>
    <row r="900" spans="9:9">
      <c r="I900" s="36"/>
    </row>
    <row r="901" spans="9:9">
      <c r="I901" s="36"/>
    </row>
    <row r="902" spans="9:9">
      <c r="I902" s="36"/>
    </row>
    <row r="903" spans="9:9">
      <c r="I903" s="36"/>
    </row>
    <row r="904" spans="9:9">
      <c r="I904" s="36"/>
    </row>
    <row r="905" spans="9:9">
      <c r="I905" s="36"/>
    </row>
    <row r="906" spans="9:9">
      <c r="I906" s="36"/>
    </row>
    <row r="907" spans="9:9">
      <c r="I907" s="36"/>
    </row>
    <row r="908" spans="9:9">
      <c r="I908" s="36"/>
    </row>
    <row r="909" spans="9:9">
      <c r="I909" s="36"/>
    </row>
    <row r="910" spans="9:9">
      <c r="I910" s="36"/>
    </row>
    <row r="911" spans="9:9">
      <c r="I911" s="36"/>
    </row>
    <row r="912" spans="9:9">
      <c r="I912" s="36"/>
    </row>
    <row r="913" spans="9:9">
      <c r="I913" s="36"/>
    </row>
    <row r="914" spans="9:9">
      <c r="I914" s="36"/>
    </row>
    <row r="915" spans="9:9">
      <c r="I915" s="36"/>
    </row>
    <row r="916" spans="9:9">
      <c r="I916" s="36"/>
    </row>
    <row r="917" spans="9:9">
      <c r="I917" s="36"/>
    </row>
    <row r="918" spans="9:9">
      <c r="I918" s="36"/>
    </row>
    <row r="919" spans="9:9">
      <c r="I919" s="36"/>
    </row>
    <row r="920" spans="9:9">
      <c r="I920" s="36"/>
    </row>
    <row r="921" spans="9:9">
      <c r="I921" s="36"/>
    </row>
    <row r="922" spans="9:9">
      <c r="I922" s="36"/>
    </row>
    <row r="923" spans="9:9">
      <c r="I923" s="36"/>
    </row>
    <row r="924" spans="9:9">
      <c r="I924" s="36"/>
    </row>
    <row r="925" spans="9:9">
      <c r="I925" s="36"/>
    </row>
    <row r="926" spans="9:9">
      <c r="I926" s="36"/>
    </row>
    <row r="927" spans="9:9">
      <c r="I927" s="36"/>
    </row>
    <row r="928" spans="9:9">
      <c r="I928" s="36"/>
    </row>
    <row r="929" spans="9:9">
      <c r="I929" s="36"/>
    </row>
    <row r="930" spans="9:9">
      <c r="I930" s="36"/>
    </row>
    <row r="931" spans="9:9">
      <c r="I931" s="36"/>
    </row>
    <row r="932" spans="9:9">
      <c r="I932" s="36"/>
    </row>
    <row r="933" spans="9:9">
      <c r="I933" s="36"/>
    </row>
    <row r="934" spans="9:9">
      <c r="I934" s="36"/>
    </row>
    <row r="935" spans="9:9">
      <c r="I935" s="36"/>
    </row>
    <row r="936" spans="9:9">
      <c r="I936" s="36"/>
    </row>
    <row r="937" spans="9:9">
      <c r="I937" s="36"/>
    </row>
    <row r="938" spans="9:9">
      <c r="I938" s="36"/>
    </row>
    <row r="939" spans="9:9">
      <c r="I939" s="36"/>
    </row>
    <row r="940" spans="9:9">
      <c r="I940" s="36"/>
    </row>
    <row r="941" spans="9:9">
      <c r="I941" s="36"/>
    </row>
    <row r="942" spans="9:9">
      <c r="I942" s="36"/>
    </row>
    <row r="943" spans="9:9">
      <c r="I943" s="36"/>
    </row>
    <row r="944" spans="9:9">
      <c r="I944" s="36"/>
    </row>
    <row r="945" spans="9:9">
      <c r="I945" s="36"/>
    </row>
    <row r="946" spans="9:9">
      <c r="I946" s="36"/>
    </row>
    <row r="947" spans="9:9">
      <c r="I947" s="36"/>
    </row>
    <row r="948" spans="9:9">
      <c r="I948" s="36"/>
    </row>
    <row r="949" spans="9:9">
      <c r="I949" s="36"/>
    </row>
    <row r="950" spans="9:9">
      <c r="I950" s="36"/>
    </row>
    <row r="951" spans="9:9">
      <c r="I951" s="36"/>
    </row>
    <row r="952" spans="9:9">
      <c r="I952" s="36"/>
    </row>
    <row r="953" spans="9:9">
      <c r="I953" s="36"/>
    </row>
    <row r="954" spans="9:9">
      <c r="I954" s="36"/>
    </row>
    <row r="955" spans="9:9">
      <c r="I955" s="36"/>
    </row>
    <row r="956" spans="9:9">
      <c r="I956" s="36"/>
    </row>
    <row r="957" spans="9:9">
      <c r="I957" s="36"/>
    </row>
    <row r="958" spans="9:9">
      <c r="I958" s="36"/>
    </row>
    <row r="959" spans="9:9">
      <c r="I959" s="36"/>
    </row>
    <row r="960" spans="9:9">
      <c r="I960" s="36"/>
    </row>
    <row r="961" spans="9:9">
      <c r="I961" s="36"/>
    </row>
    <row r="962" spans="9:9">
      <c r="I962" s="36"/>
    </row>
    <row r="963" spans="9:9">
      <c r="I963" s="36"/>
    </row>
    <row r="964" spans="9:9">
      <c r="I964" s="36"/>
    </row>
    <row r="965" spans="9:9">
      <c r="I965" s="36"/>
    </row>
    <row r="966" spans="9:9">
      <c r="I966" s="36"/>
    </row>
    <row r="967" spans="9:9">
      <c r="I967" s="36"/>
    </row>
    <row r="968" spans="9:9">
      <c r="I968" s="36"/>
    </row>
    <row r="969" spans="9:9">
      <c r="I969" s="36"/>
    </row>
    <row r="970" spans="9:9">
      <c r="I970" s="36"/>
    </row>
    <row r="971" spans="9:9">
      <c r="I971" s="36"/>
    </row>
    <row r="972" spans="9:9">
      <c r="I972" s="36"/>
    </row>
    <row r="973" spans="9:9">
      <c r="I973" s="36"/>
    </row>
    <row r="974" spans="9:9">
      <c r="I974" s="36"/>
    </row>
    <row r="975" spans="9:9">
      <c r="I975" s="36"/>
    </row>
    <row r="976" spans="9:9">
      <c r="I976" s="36"/>
    </row>
    <row r="977" spans="9:9">
      <c r="I977" s="36"/>
    </row>
    <row r="978" spans="9:9">
      <c r="I978" s="36"/>
    </row>
    <row r="979" spans="9:9">
      <c r="I979" s="36"/>
    </row>
    <row r="980" spans="9:9">
      <c r="I980" s="36"/>
    </row>
    <row r="981" spans="9:9">
      <c r="I981" s="36"/>
    </row>
    <row r="982" spans="9:9">
      <c r="I982" s="36"/>
    </row>
    <row r="983" spans="9:9">
      <c r="I983" s="36"/>
    </row>
    <row r="984" spans="9:9">
      <c r="I984" s="36"/>
    </row>
    <row r="985" spans="9:9">
      <c r="I985" s="36"/>
    </row>
    <row r="986" spans="9:9">
      <c r="I986" s="36"/>
    </row>
    <row r="987" spans="9:9">
      <c r="I987" s="36"/>
    </row>
    <row r="988" spans="9:9">
      <c r="I988" s="36"/>
    </row>
    <row r="989" spans="9:9">
      <c r="I989" s="36"/>
    </row>
    <row r="990" spans="9:9">
      <c r="I990" s="36"/>
    </row>
    <row r="991" spans="9:9">
      <c r="I991" s="36"/>
    </row>
    <row r="992" spans="9:9">
      <c r="I992" s="36"/>
    </row>
    <row r="993" spans="9:9">
      <c r="I993" s="36"/>
    </row>
    <row r="994" spans="9:9">
      <c r="I994" s="36"/>
    </row>
    <row r="995" spans="9:9">
      <c r="I995" s="36"/>
    </row>
    <row r="996" spans="9:9">
      <c r="I996" s="36"/>
    </row>
    <row r="997" spans="9:9">
      <c r="I997" s="36"/>
    </row>
    <row r="998" spans="9:9">
      <c r="I998" s="36"/>
    </row>
    <row r="999" spans="9:9">
      <c r="I999" s="36"/>
    </row>
    <row r="1000" spans="9:9">
      <c r="I1000" s="36"/>
    </row>
    <row r="1001" spans="9:9">
      <c r="I1001" s="36"/>
    </row>
    <row r="1002" spans="9:9">
      <c r="I1002" s="36"/>
    </row>
    <row r="1003" spans="9:9">
      <c r="I1003" s="36"/>
    </row>
    <row r="1004" spans="9:9">
      <c r="I1004" s="36"/>
    </row>
    <row r="1005" spans="9:9">
      <c r="I1005" s="36"/>
    </row>
    <row r="1006" spans="9:9">
      <c r="I1006" s="36"/>
    </row>
    <row r="1007" spans="9:9">
      <c r="I1007" s="36"/>
    </row>
    <row r="1008" spans="9:9">
      <c r="I1008" s="36"/>
    </row>
    <row r="1009" spans="9:9">
      <c r="I1009" s="36"/>
    </row>
    <row r="1010" spans="9:9">
      <c r="I1010" s="36"/>
    </row>
    <row r="1011" spans="9:9">
      <c r="I1011" s="36"/>
    </row>
    <row r="1012" spans="9:9">
      <c r="I1012" s="36"/>
    </row>
    <row r="1013" spans="9:9">
      <c r="I1013" s="36"/>
    </row>
    <row r="1014" spans="9:9">
      <c r="I1014" s="36"/>
    </row>
    <row r="1015" spans="9:9">
      <c r="I1015" s="36"/>
    </row>
    <row r="1016" spans="9:9">
      <c r="I1016" s="36"/>
    </row>
    <row r="1017" spans="9:9">
      <c r="I1017" s="36"/>
    </row>
    <row r="1018" spans="9:9">
      <c r="I1018" s="36"/>
    </row>
    <row r="1019" spans="9:9">
      <c r="I1019" s="36"/>
    </row>
    <row r="1020" spans="9:9">
      <c r="I1020" s="36"/>
    </row>
    <row r="1021" spans="9:9">
      <c r="I1021" s="36"/>
    </row>
    <row r="1022" spans="9:9">
      <c r="I1022" s="36"/>
    </row>
    <row r="1023" spans="9:9">
      <c r="I1023" s="36"/>
    </row>
    <row r="1024" spans="9:9">
      <c r="I1024" s="36"/>
    </row>
    <row r="1025" spans="9:9">
      <c r="I1025" s="36"/>
    </row>
    <row r="1026" spans="9:9">
      <c r="I1026" s="36"/>
    </row>
    <row r="1027" spans="9:9">
      <c r="I1027" s="36"/>
    </row>
    <row r="1028" spans="9:9">
      <c r="I1028" s="36"/>
    </row>
    <row r="1029" spans="9:9">
      <c r="I1029" s="36"/>
    </row>
    <row r="1030" spans="9:9">
      <c r="I1030" s="36"/>
    </row>
    <row r="1031" spans="9:9">
      <c r="I1031" s="36"/>
    </row>
    <row r="1032" spans="9:9">
      <c r="I1032" s="36"/>
    </row>
    <row r="1033" spans="9:9">
      <c r="I1033" s="36"/>
    </row>
    <row r="1034" spans="9:9">
      <c r="I1034" s="36"/>
    </row>
    <row r="1035" spans="9:9">
      <c r="I1035" s="36"/>
    </row>
    <row r="1036" spans="9:9">
      <c r="I1036" s="36"/>
    </row>
    <row r="1037" spans="9:9">
      <c r="I1037" s="36"/>
    </row>
    <row r="1038" spans="9:9">
      <c r="I1038" s="36"/>
    </row>
    <row r="1039" spans="9:9">
      <c r="I1039" s="36"/>
    </row>
    <row r="1040" spans="9:9">
      <c r="I1040" s="36"/>
    </row>
    <row r="1041" spans="9:9">
      <c r="I1041" s="36"/>
    </row>
    <row r="1042" spans="9:9">
      <c r="I1042" s="36"/>
    </row>
    <row r="1043" spans="9:9">
      <c r="I1043" s="36"/>
    </row>
    <row r="1044" spans="9:9">
      <c r="I1044" s="36"/>
    </row>
    <row r="1045" spans="9:9">
      <c r="I1045" s="36"/>
    </row>
    <row r="1046" spans="9:9">
      <c r="I1046" s="36"/>
    </row>
    <row r="1047" spans="9:9">
      <c r="I1047" s="36"/>
    </row>
    <row r="1048" spans="9:9">
      <c r="I1048" s="36"/>
    </row>
    <row r="1049" spans="9:9">
      <c r="I1049" s="36"/>
    </row>
    <row r="1050" spans="9:9">
      <c r="I1050" s="36"/>
    </row>
    <row r="1051" spans="9:9">
      <c r="I1051" s="36"/>
    </row>
    <row r="1052" spans="9:9">
      <c r="I1052" s="36"/>
    </row>
    <row r="1053" spans="9:9">
      <c r="I1053" s="36"/>
    </row>
    <row r="1054" spans="9:9">
      <c r="I1054" s="36"/>
    </row>
    <row r="1055" spans="9:9">
      <c r="I1055" s="36"/>
    </row>
    <row r="1056" spans="9:9">
      <c r="I1056" s="36"/>
    </row>
    <row r="1057" spans="9:9">
      <c r="I1057" s="36"/>
    </row>
    <row r="1058" spans="9:9">
      <c r="I1058" s="36"/>
    </row>
    <row r="1059" spans="9:9">
      <c r="I1059" s="36"/>
    </row>
    <row r="1060" spans="9:9">
      <c r="I1060" s="36"/>
    </row>
    <row r="1061" spans="9:9">
      <c r="I1061" s="36"/>
    </row>
    <row r="1062" spans="9:9">
      <c r="I1062" s="36"/>
    </row>
    <row r="1063" spans="9:9">
      <c r="I1063" s="36"/>
    </row>
    <row r="1064" spans="9:9">
      <c r="I1064" s="36"/>
    </row>
    <row r="1065" spans="9:9">
      <c r="I1065" s="36"/>
    </row>
    <row r="1066" spans="9:9">
      <c r="I1066" s="36"/>
    </row>
    <row r="1067" spans="9:9">
      <c r="I1067" s="36"/>
    </row>
    <row r="1068" spans="9:9">
      <c r="I1068" s="36"/>
    </row>
    <row r="1069" spans="9:9">
      <c r="I1069" s="36"/>
    </row>
    <row r="1070" spans="9:9">
      <c r="I1070" s="36"/>
    </row>
    <row r="1071" spans="9:9">
      <c r="I1071" s="36"/>
    </row>
    <row r="1072" spans="9:9">
      <c r="I1072" s="36"/>
    </row>
    <row r="1073" spans="9:9">
      <c r="I1073" s="36"/>
    </row>
    <row r="1074" spans="9:9">
      <c r="I1074" s="36"/>
    </row>
    <row r="1075" spans="9:9">
      <c r="I1075" s="36"/>
    </row>
    <row r="1076" spans="9:9">
      <c r="I1076" s="36"/>
    </row>
    <row r="1077" spans="9:9">
      <c r="I1077" s="36"/>
    </row>
    <row r="1078" spans="9:9">
      <c r="I1078" s="36"/>
    </row>
    <row r="1079" spans="9:9">
      <c r="I1079" s="36"/>
    </row>
    <row r="1080" spans="9:9">
      <c r="I1080" s="36"/>
    </row>
    <row r="1081" spans="9:9">
      <c r="I1081" s="36"/>
    </row>
    <row r="1082" spans="9:9">
      <c r="I1082" s="36"/>
    </row>
    <row r="1083" spans="9:9">
      <c r="I1083" s="36"/>
    </row>
    <row r="1084" spans="9:9">
      <c r="I1084" s="36"/>
    </row>
    <row r="1085" spans="9:9">
      <c r="I1085" s="36"/>
    </row>
    <row r="1086" spans="9:9">
      <c r="I1086" s="36"/>
    </row>
    <row r="1087" spans="9:9">
      <c r="I1087" s="36"/>
    </row>
    <row r="1088" spans="9:9">
      <c r="I1088" s="36"/>
    </row>
    <row r="1089" spans="9:9">
      <c r="I1089" s="36"/>
    </row>
    <row r="1090" spans="9:9">
      <c r="I1090" s="36"/>
    </row>
    <row r="1091" spans="9:9">
      <c r="I1091" s="36"/>
    </row>
    <row r="1092" spans="9:9">
      <c r="I1092" s="36"/>
    </row>
    <row r="1093" spans="9:9">
      <c r="I1093" s="36"/>
    </row>
    <row r="1094" spans="9:9">
      <c r="I1094" s="36"/>
    </row>
    <row r="1095" spans="9:9">
      <c r="I1095" s="36"/>
    </row>
    <row r="1096" spans="9:9">
      <c r="I1096" s="36"/>
    </row>
    <row r="1097" spans="9:9">
      <c r="I1097" s="36"/>
    </row>
    <row r="1098" spans="9:9">
      <c r="I1098" s="36"/>
    </row>
    <row r="1099" spans="9:9">
      <c r="I1099" s="36"/>
    </row>
    <row r="1100" spans="9:9">
      <c r="I1100" s="36"/>
    </row>
    <row r="1101" spans="9:9">
      <c r="I1101" s="36"/>
    </row>
    <row r="1102" spans="9:9">
      <c r="I1102" s="36"/>
    </row>
    <row r="1103" spans="9:9">
      <c r="I1103" s="36"/>
    </row>
    <row r="1104" spans="9:9">
      <c r="I1104" s="36"/>
    </row>
    <row r="1105" spans="9:9">
      <c r="I1105" s="36"/>
    </row>
    <row r="1106" spans="9:9">
      <c r="I1106" s="36"/>
    </row>
    <row r="1107" spans="9:9">
      <c r="I1107" s="36"/>
    </row>
    <row r="1108" spans="9:9">
      <c r="I1108" s="36"/>
    </row>
    <row r="1109" spans="9:9">
      <c r="I1109" s="36"/>
    </row>
    <row r="1110" spans="9:9">
      <c r="I1110" s="36"/>
    </row>
    <row r="1111" spans="9:9">
      <c r="I1111" s="36"/>
    </row>
    <row r="1112" spans="9:9">
      <c r="I1112" s="36"/>
    </row>
    <row r="1113" spans="9:9">
      <c r="I1113" s="36"/>
    </row>
    <row r="1114" spans="9:9">
      <c r="I1114" s="36"/>
    </row>
    <row r="1115" spans="9:9">
      <c r="I1115" s="36"/>
    </row>
    <row r="1116" spans="9:9">
      <c r="I1116" s="36"/>
    </row>
    <row r="1117" spans="9:9">
      <c r="I1117" s="36"/>
    </row>
    <row r="1118" spans="9:9">
      <c r="I1118" s="36"/>
    </row>
    <row r="1119" spans="9:9">
      <c r="I1119" s="36"/>
    </row>
    <row r="1120" spans="9:9">
      <c r="I1120" s="36"/>
    </row>
    <row r="1121" spans="9:9">
      <c r="I1121" s="36"/>
    </row>
    <row r="1122" spans="9:9">
      <c r="I1122" s="36"/>
    </row>
    <row r="1123" spans="9:9">
      <c r="I1123" s="36"/>
    </row>
    <row r="1124" spans="9:9">
      <c r="I1124" s="36"/>
    </row>
    <row r="1125" spans="9:9">
      <c r="I1125" s="36"/>
    </row>
    <row r="1126" spans="9:9">
      <c r="I1126" s="36"/>
    </row>
    <row r="1127" spans="9:9">
      <c r="I1127" s="36"/>
    </row>
    <row r="1128" spans="9:9">
      <c r="I1128" s="36"/>
    </row>
    <row r="1129" spans="9:9">
      <c r="I1129" s="36"/>
    </row>
    <row r="1130" spans="9:9">
      <c r="I1130" s="36"/>
    </row>
    <row r="1131" spans="9:9">
      <c r="I1131" s="36"/>
    </row>
    <row r="1132" spans="9:9">
      <c r="I1132" s="36"/>
    </row>
    <row r="1133" spans="9:9">
      <c r="I1133" s="36"/>
    </row>
    <row r="1134" spans="9:9">
      <c r="I1134" s="36"/>
    </row>
    <row r="1135" spans="9:9">
      <c r="I1135" s="36"/>
    </row>
    <row r="1136" spans="9:9">
      <c r="I1136" s="36"/>
    </row>
    <row r="1137" spans="9:9">
      <c r="I1137" s="36"/>
    </row>
    <row r="1138" spans="9:9">
      <c r="I1138" s="36"/>
    </row>
    <row r="1139" spans="9:9">
      <c r="I1139" s="36"/>
    </row>
    <row r="1140" spans="9:9">
      <c r="I1140" s="36"/>
    </row>
    <row r="1141" spans="9:9">
      <c r="I1141" s="36"/>
    </row>
    <row r="1142" spans="9:9">
      <c r="I1142" s="36"/>
    </row>
    <row r="1143" spans="9:9">
      <c r="I1143" s="36"/>
    </row>
    <row r="1144" spans="9:9">
      <c r="I1144" s="36"/>
    </row>
    <row r="1145" spans="9:9">
      <c r="I1145" s="36"/>
    </row>
    <row r="1146" spans="9:9">
      <c r="I1146" s="36"/>
    </row>
    <row r="1147" spans="9:9">
      <c r="I1147" s="36"/>
    </row>
    <row r="1148" spans="9:9">
      <c r="I1148" s="36"/>
    </row>
    <row r="1149" spans="9:9">
      <c r="I1149" s="36"/>
    </row>
    <row r="1150" spans="9:9">
      <c r="I1150" s="36"/>
    </row>
    <row r="1151" spans="9:9">
      <c r="I1151" s="36"/>
    </row>
    <row r="1152" spans="9:9">
      <c r="I1152" s="36"/>
    </row>
    <row r="1153" spans="9:9">
      <c r="I1153" s="36"/>
    </row>
    <row r="1154" spans="9:9">
      <c r="I1154" s="36"/>
    </row>
    <row r="1155" spans="9:9">
      <c r="I1155" s="36"/>
    </row>
    <row r="1156" spans="9:9">
      <c r="I1156" s="36"/>
    </row>
    <row r="1157" spans="9:9">
      <c r="I1157" s="36"/>
    </row>
    <row r="1158" spans="9:9">
      <c r="I1158" s="36"/>
    </row>
    <row r="1159" spans="9:9">
      <c r="I1159" s="36"/>
    </row>
    <row r="1160" spans="9:9">
      <c r="I1160" s="36"/>
    </row>
    <row r="1161" spans="9:9">
      <c r="I1161" s="36"/>
    </row>
    <row r="1162" spans="9:9">
      <c r="I1162" s="36"/>
    </row>
    <row r="1163" spans="9:9">
      <c r="I1163" s="36"/>
    </row>
    <row r="1164" spans="9:9">
      <c r="I1164" s="36"/>
    </row>
    <row r="1165" spans="9:9">
      <c r="I1165" s="36"/>
    </row>
    <row r="1166" spans="9:9">
      <c r="I1166" s="36"/>
    </row>
    <row r="1167" spans="9:9">
      <c r="I1167" s="36"/>
    </row>
    <row r="1168" spans="9:9">
      <c r="I1168" s="36"/>
    </row>
    <row r="1169" spans="9:9">
      <c r="I1169" s="36"/>
    </row>
    <row r="1170" spans="9:9">
      <c r="I1170" s="36"/>
    </row>
    <row r="1171" spans="9:9">
      <c r="I1171" s="36"/>
    </row>
    <row r="1172" spans="9:9">
      <c r="I1172" s="36"/>
    </row>
    <row r="1173" spans="9:9">
      <c r="I1173" s="36"/>
    </row>
    <row r="1174" spans="9:9">
      <c r="I1174" s="36"/>
    </row>
    <row r="1175" spans="9:9">
      <c r="I1175" s="36"/>
    </row>
    <row r="1176" spans="9:9">
      <c r="I1176" s="36"/>
    </row>
    <row r="1177" spans="9:9">
      <c r="I1177" s="36"/>
    </row>
    <row r="1178" spans="9:9">
      <c r="I1178" s="36"/>
    </row>
    <row r="1179" spans="9:9">
      <c r="I1179" s="36"/>
    </row>
    <row r="1180" spans="9:9">
      <c r="I1180" s="36"/>
    </row>
    <row r="1181" spans="9:9">
      <c r="I1181" s="36"/>
    </row>
    <row r="1182" spans="9:9">
      <c r="I1182" s="36"/>
    </row>
    <row r="1183" spans="9:9">
      <c r="I1183" s="36"/>
    </row>
    <row r="1184" spans="9:9">
      <c r="I1184" s="36"/>
    </row>
    <row r="1185" spans="9:9">
      <c r="I1185" s="36"/>
    </row>
    <row r="1186" spans="9:9">
      <c r="I1186" s="36"/>
    </row>
    <row r="1187" spans="9:9">
      <c r="I1187" s="36"/>
    </row>
    <row r="1188" spans="9:9">
      <c r="I1188" s="36"/>
    </row>
    <row r="1189" spans="9:9">
      <c r="I1189" s="36"/>
    </row>
    <row r="1190" spans="9:9">
      <c r="I1190" s="36"/>
    </row>
    <row r="1191" spans="9:9">
      <c r="I1191" s="36"/>
    </row>
    <row r="1192" spans="9:9">
      <c r="I1192" s="36"/>
    </row>
    <row r="1193" spans="9:9">
      <c r="I1193" s="36"/>
    </row>
    <row r="1194" spans="9:9">
      <c r="I1194" s="36"/>
    </row>
    <row r="1195" spans="9:9">
      <c r="I1195" s="36"/>
    </row>
    <row r="1196" spans="9:9">
      <c r="I1196" s="36"/>
    </row>
    <row r="1197" spans="9:9">
      <c r="I1197" s="36"/>
    </row>
    <row r="1198" spans="9:9">
      <c r="I1198" s="36"/>
    </row>
    <row r="1199" spans="9:9">
      <c r="I1199" s="36"/>
    </row>
    <row r="1200" spans="9:9">
      <c r="I1200" s="36"/>
    </row>
    <row r="1201" spans="9:9">
      <c r="I1201" s="36"/>
    </row>
    <row r="1202" spans="9:9">
      <c r="I1202" s="36"/>
    </row>
    <row r="1203" spans="9:9">
      <c r="I1203" s="36"/>
    </row>
    <row r="1204" spans="9:9">
      <c r="I1204" s="36"/>
    </row>
    <row r="1205" spans="9:9">
      <c r="I1205" s="36"/>
    </row>
    <row r="1206" spans="9:9">
      <c r="I1206" s="36"/>
    </row>
    <row r="1207" spans="9:9">
      <c r="I1207" s="36"/>
    </row>
    <row r="1208" spans="9:9">
      <c r="I1208" s="36"/>
    </row>
    <row r="1209" spans="9:9">
      <c r="I1209" s="36"/>
    </row>
    <row r="1210" spans="9:9">
      <c r="I1210" s="36"/>
    </row>
    <row r="1211" spans="9:9">
      <c r="I1211" s="36"/>
    </row>
    <row r="1212" spans="9:9">
      <c r="I1212" s="36"/>
    </row>
    <row r="1213" spans="9:9">
      <c r="I1213" s="36"/>
    </row>
    <row r="1214" spans="9:9">
      <c r="I1214" s="36"/>
    </row>
    <row r="1215" spans="9:9">
      <c r="I1215" s="36"/>
    </row>
    <row r="1216" spans="9:9">
      <c r="I1216" s="36"/>
    </row>
    <row r="1217" spans="9:9">
      <c r="I1217" s="36"/>
    </row>
    <row r="1218" spans="9:9">
      <c r="I1218" s="36"/>
    </row>
    <row r="1219" spans="9:9">
      <c r="I1219" s="36"/>
    </row>
    <row r="1220" spans="9:9">
      <c r="I1220" s="36"/>
    </row>
    <row r="1221" spans="9:9">
      <c r="I1221" s="36"/>
    </row>
    <row r="1222" spans="9:9">
      <c r="I1222" s="36"/>
    </row>
    <row r="1223" spans="9:9">
      <c r="I1223" s="36"/>
    </row>
    <row r="1224" spans="9:9">
      <c r="I1224" s="36"/>
    </row>
    <row r="1225" spans="9:9">
      <c r="I1225" s="36"/>
    </row>
    <row r="1226" spans="9:9">
      <c r="I1226" s="36"/>
    </row>
    <row r="1227" spans="9:9">
      <c r="I1227" s="36"/>
    </row>
    <row r="1228" spans="9:9">
      <c r="I1228" s="36"/>
    </row>
    <row r="1229" spans="9:9">
      <c r="I1229" s="36"/>
    </row>
    <row r="1230" spans="9:9">
      <c r="I1230" s="36"/>
    </row>
    <row r="1231" spans="9:9">
      <c r="I1231" s="36"/>
    </row>
    <row r="1232" spans="9:9">
      <c r="I1232" s="36"/>
    </row>
    <row r="1233" spans="9:9">
      <c r="I1233" s="36"/>
    </row>
    <row r="1234" spans="9:9">
      <c r="I1234" s="36"/>
    </row>
    <row r="1235" spans="9:9">
      <c r="I1235" s="36"/>
    </row>
    <row r="1236" spans="9:9">
      <c r="I1236" s="36"/>
    </row>
    <row r="1237" spans="9:9">
      <c r="I1237" s="36"/>
    </row>
    <row r="1238" spans="9:9">
      <c r="I1238" s="36"/>
    </row>
    <row r="1239" spans="9:9">
      <c r="I1239" s="36"/>
    </row>
    <row r="1240" spans="9:9">
      <c r="I1240" s="36"/>
    </row>
    <row r="1241" spans="9:9">
      <c r="I1241" s="36"/>
    </row>
    <row r="1242" spans="9:9">
      <c r="I1242" s="36"/>
    </row>
    <row r="1243" spans="9:9">
      <c r="I1243" s="36"/>
    </row>
    <row r="1244" spans="9:9">
      <c r="I1244" s="36"/>
    </row>
    <row r="1245" spans="9:9">
      <c r="I1245" s="36"/>
    </row>
    <row r="1246" spans="9:9">
      <c r="I1246" s="36"/>
    </row>
    <row r="1247" spans="9:9">
      <c r="I1247" s="36"/>
    </row>
    <row r="1248" spans="9:9">
      <c r="I1248" s="36"/>
    </row>
    <row r="1249" spans="9:9">
      <c r="I1249" s="36"/>
    </row>
    <row r="1250" spans="9:9">
      <c r="I1250" s="36"/>
    </row>
    <row r="1251" spans="9:9">
      <c r="I1251" s="36"/>
    </row>
    <row r="1252" spans="9:9">
      <c r="I1252" s="36"/>
    </row>
    <row r="1253" spans="9:9">
      <c r="I1253" s="36"/>
    </row>
    <row r="1254" spans="9:9">
      <c r="I1254" s="36"/>
    </row>
    <row r="1255" spans="9:9">
      <c r="I1255" s="36"/>
    </row>
    <row r="1256" spans="9:9">
      <c r="I1256" s="36"/>
    </row>
    <row r="1257" spans="9:9">
      <c r="I1257" s="36"/>
    </row>
    <row r="1258" spans="9:9">
      <c r="I1258" s="36"/>
    </row>
    <row r="1259" spans="9:9">
      <c r="I1259" s="36"/>
    </row>
    <row r="1260" spans="9:9">
      <c r="I1260" s="36"/>
    </row>
    <row r="1261" spans="9:9">
      <c r="I1261" s="36"/>
    </row>
    <row r="1262" spans="9:9">
      <c r="I1262" s="36"/>
    </row>
    <row r="1263" spans="9:9">
      <c r="I1263" s="36"/>
    </row>
    <row r="1264" spans="9:9">
      <c r="I1264" s="36"/>
    </row>
    <row r="1265" spans="9:9">
      <c r="I1265" s="36"/>
    </row>
    <row r="1266" spans="9:9">
      <c r="I1266" s="36"/>
    </row>
    <row r="1267" spans="9:9">
      <c r="I1267" s="36"/>
    </row>
    <row r="1268" spans="9:9">
      <c r="I1268" s="36"/>
    </row>
    <row r="1269" spans="9:9">
      <c r="I1269" s="36"/>
    </row>
    <row r="1270" spans="9:9">
      <c r="I1270" s="36"/>
    </row>
    <row r="1271" spans="9:9">
      <c r="I1271" s="36"/>
    </row>
    <row r="1272" spans="9:9">
      <c r="I1272" s="36"/>
    </row>
    <row r="1273" spans="9:9">
      <c r="I1273" s="36"/>
    </row>
    <row r="1274" spans="9:9">
      <c r="I1274" s="36"/>
    </row>
    <row r="1275" spans="9:9">
      <c r="I1275" s="36"/>
    </row>
    <row r="1276" spans="9:9">
      <c r="I1276" s="36"/>
    </row>
    <row r="1277" spans="9:9">
      <c r="I1277" s="36"/>
    </row>
    <row r="1278" spans="9:9">
      <c r="I1278" s="36"/>
    </row>
    <row r="1279" spans="9:9">
      <c r="I1279" s="36"/>
    </row>
    <row r="1280" spans="9:9">
      <c r="I1280" s="36"/>
    </row>
    <row r="1281" spans="9:9">
      <c r="I1281" s="36"/>
    </row>
    <row r="1282" spans="9:9">
      <c r="I1282" s="36"/>
    </row>
    <row r="1283" spans="9:9">
      <c r="I1283" s="36"/>
    </row>
    <row r="1284" spans="9:9">
      <c r="I1284" s="36"/>
    </row>
    <row r="1285" spans="9:9">
      <c r="I1285" s="36"/>
    </row>
    <row r="1286" spans="9:9">
      <c r="I1286" s="36"/>
    </row>
    <row r="1287" spans="9:9">
      <c r="I1287" s="36"/>
    </row>
    <row r="1288" spans="9:9">
      <c r="I1288" s="36"/>
    </row>
    <row r="1289" spans="9:9">
      <c r="I1289" s="36"/>
    </row>
    <row r="1290" spans="9:9">
      <c r="I1290" s="36"/>
    </row>
    <row r="1291" spans="9:9">
      <c r="I1291" s="36"/>
    </row>
    <row r="1292" spans="9:9">
      <c r="I1292" s="36"/>
    </row>
    <row r="1293" spans="9:9">
      <c r="I1293" s="36"/>
    </row>
    <row r="1294" spans="9:9">
      <c r="I1294" s="36"/>
    </row>
    <row r="1295" spans="9:9">
      <c r="I1295" s="36"/>
    </row>
    <row r="1296" spans="9:9">
      <c r="I1296" s="36"/>
    </row>
    <row r="1297" spans="9:9">
      <c r="I1297" s="36"/>
    </row>
    <row r="1298" spans="9:9">
      <c r="I1298" s="36"/>
    </row>
    <row r="1299" spans="9:9">
      <c r="I1299" s="36"/>
    </row>
    <row r="1300" spans="9:9">
      <c r="I1300" s="36"/>
    </row>
    <row r="1301" spans="9:9">
      <c r="I1301" s="36"/>
    </row>
    <row r="1302" spans="9:9">
      <c r="I1302" s="36"/>
    </row>
    <row r="1303" spans="9:9">
      <c r="I1303" s="36"/>
    </row>
    <row r="1304" spans="9:9">
      <c r="I1304" s="36"/>
    </row>
    <row r="1305" spans="9:9">
      <c r="I1305" s="36"/>
    </row>
    <row r="1306" spans="9:9">
      <c r="I1306" s="36"/>
    </row>
    <row r="1307" spans="9:9">
      <c r="I1307" s="36"/>
    </row>
    <row r="1308" spans="9:9">
      <c r="I1308" s="36"/>
    </row>
    <row r="1309" spans="9:9">
      <c r="I1309" s="36"/>
    </row>
    <row r="1310" spans="9:9">
      <c r="I1310" s="36"/>
    </row>
    <row r="1311" spans="9:9">
      <c r="I1311" s="36"/>
    </row>
    <row r="1312" spans="9:9">
      <c r="I1312" s="36"/>
    </row>
    <row r="1313" spans="9:9">
      <c r="I1313" s="36"/>
    </row>
    <row r="1314" spans="9:9">
      <c r="I1314" s="36"/>
    </row>
    <row r="1315" spans="9:9">
      <c r="I1315" s="36"/>
    </row>
    <row r="1316" spans="9:9">
      <c r="I1316" s="36"/>
    </row>
    <row r="1317" spans="9:9">
      <c r="I1317" s="36"/>
    </row>
    <row r="1318" spans="9:9">
      <c r="I1318" s="36"/>
    </row>
    <row r="1319" spans="9:9">
      <c r="I1319" s="36"/>
    </row>
    <row r="1320" spans="9:9">
      <c r="I1320" s="36"/>
    </row>
    <row r="1321" spans="9:9">
      <c r="I1321" s="36"/>
    </row>
    <row r="1322" spans="9:9">
      <c r="I1322" s="36"/>
    </row>
    <row r="1323" spans="9:9">
      <c r="I1323" s="36"/>
    </row>
    <row r="1324" spans="9:9">
      <c r="I1324" s="36"/>
    </row>
    <row r="1325" spans="9:9">
      <c r="I1325" s="36"/>
    </row>
    <row r="1326" spans="9:9">
      <c r="I1326" s="36"/>
    </row>
    <row r="1327" spans="9:9">
      <c r="I1327" s="36"/>
    </row>
    <row r="1328" spans="9:9">
      <c r="I1328" s="36"/>
    </row>
    <row r="1329" spans="9:9">
      <c r="I1329" s="36"/>
    </row>
    <row r="1330" spans="9:9">
      <c r="I1330" s="36"/>
    </row>
    <row r="1331" spans="9:9">
      <c r="I1331" s="36"/>
    </row>
    <row r="1332" spans="9:9">
      <c r="I1332" s="36"/>
    </row>
    <row r="1333" spans="9:9">
      <c r="I1333" s="36"/>
    </row>
    <row r="1334" spans="9:9">
      <c r="I1334" s="36"/>
    </row>
    <row r="1335" spans="9:9">
      <c r="I1335" s="36"/>
    </row>
    <row r="1336" spans="9:9">
      <c r="I1336" s="36"/>
    </row>
    <row r="1337" spans="9:9">
      <c r="I1337" s="36"/>
    </row>
    <row r="1338" spans="9:9">
      <c r="I1338" s="36"/>
    </row>
    <row r="1339" spans="9:9">
      <c r="I1339" s="36"/>
    </row>
    <row r="1340" spans="9:9">
      <c r="I1340" s="36"/>
    </row>
    <row r="1341" spans="9:9">
      <c r="I1341" s="36"/>
    </row>
    <row r="1342" spans="9:9">
      <c r="I1342" s="36"/>
    </row>
    <row r="1343" spans="9:9">
      <c r="I1343" s="36"/>
    </row>
    <row r="1344" spans="9:9">
      <c r="I1344" s="36"/>
    </row>
    <row r="1345" spans="9:9">
      <c r="I1345" s="36"/>
    </row>
    <row r="1346" spans="9:9">
      <c r="I1346" s="36"/>
    </row>
    <row r="1347" spans="9:9">
      <c r="I1347" s="36"/>
    </row>
    <row r="1348" spans="9:9">
      <c r="I1348" s="36"/>
    </row>
    <row r="1349" spans="9:9">
      <c r="I1349" s="36"/>
    </row>
    <row r="1350" spans="9:9">
      <c r="I1350" s="36"/>
    </row>
    <row r="1351" spans="9:9">
      <c r="I1351" s="36"/>
    </row>
    <row r="1352" spans="9:9">
      <c r="I1352" s="36"/>
    </row>
    <row r="1353" spans="9:9">
      <c r="I1353" s="36"/>
    </row>
    <row r="1354" spans="9:9">
      <c r="I1354" s="36"/>
    </row>
    <row r="1355" spans="9:9">
      <c r="I1355" s="36"/>
    </row>
    <row r="1356" spans="9:9">
      <c r="I1356" s="36"/>
    </row>
    <row r="1357" spans="9:9">
      <c r="I1357" s="36"/>
    </row>
    <row r="1358" spans="9:9">
      <c r="I1358" s="36"/>
    </row>
    <row r="1359" spans="9:9">
      <c r="I1359" s="36"/>
    </row>
    <row r="1360" spans="9:9">
      <c r="I1360" s="36"/>
    </row>
    <row r="1361" spans="9:9">
      <c r="I1361" s="36"/>
    </row>
    <row r="1362" spans="9:9">
      <c r="I1362" s="36"/>
    </row>
    <row r="1363" spans="9:9">
      <c r="I1363" s="36"/>
    </row>
    <row r="1364" spans="9:9">
      <c r="I1364" s="36"/>
    </row>
    <row r="1365" spans="9:9">
      <c r="I1365" s="36"/>
    </row>
    <row r="1366" spans="9:9">
      <c r="I1366" s="36"/>
    </row>
    <row r="1367" spans="9:9">
      <c r="I1367" s="36"/>
    </row>
    <row r="1368" spans="9:9">
      <c r="I1368" s="36"/>
    </row>
    <row r="1369" spans="9:9">
      <c r="I1369" s="36"/>
    </row>
    <row r="1370" spans="9:9">
      <c r="I1370" s="36"/>
    </row>
    <row r="1371" spans="9:9">
      <c r="I1371" s="36"/>
    </row>
    <row r="1372" spans="9:9">
      <c r="I1372" s="36"/>
    </row>
    <row r="1373" spans="9:9">
      <c r="I1373" s="36"/>
    </row>
    <row r="1374" spans="9:9">
      <c r="I1374" s="36"/>
    </row>
    <row r="1375" spans="9:9">
      <c r="I1375" s="36"/>
    </row>
    <row r="1376" spans="9:9">
      <c r="I1376" s="36"/>
    </row>
    <row r="1377" spans="9:9">
      <c r="I1377" s="36"/>
    </row>
    <row r="1378" spans="9:9">
      <c r="I1378" s="36"/>
    </row>
    <row r="1379" spans="9:9">
      <c r="I1379" s="36"/>
    </row>
    <row r="1380" spans="9:9">
      <c r="I1380" s="36"/>
    </row>
    <row r="1381" spans="9:9">
      <c r="I1381" s="36"/>
    </row>
    <row r="1382" spans="9:9">
      <c r="I1382" s="36"/>
    </row>
    <row r="1383" spans="9:9">
      <c r="I1383" s="36"/>
    </row>
    <row r="1384" spans="9:9">
      <c r="I1384" s="36"/>
    </row>
    <row r="1385" spans="9:9">
      <c r="I1385" s="36"/>
    </row>
    <row r="1386" spans="9:9">
      <c r="I1386" s="36"/>
    </row>
    <row r="1387" spans="9:9">
      <c r="I1387" s="36"/>
    </row>
    <row r="1388" spans="9:9">
      <c r="I1388" s="36"/>
    </row>
    <row r="1389" spans="9:9">
      <c r="I1389" s="36"/>
    </row>
    <row r="1390" spans="9:9">
      <c r="I1390" s="36"/>
    </row>
    <row r="1391" spans="9:9">
      <c r="I1391" s="36"/>
    </row>
    <row r="1392" spans="9:9">
      <c r="I1392" s="36"/>
    </row>
    <row r="1393" spans="9:9">
      <c r="I1393" s="36"/>
    </row>
    <row r="1394" spans="9:9">
      <c r="I1394" s="36"/>
    </row>
    <row r="1395" spans="9:9">
      <c r="I1395" s="36"/>
    </row>
    <row r="1396" spans="9:9">
      <c r="I1396" s="36"/>
    </row>
    <row r="1397" spans="9:9">
      <c r="I1397" s="36"/>
    </row>
    <row r="1398" spans="9:9">
      <c r="I1398" s="36"/>
    </row>
    <row r="1399" spans="9:9">
      <c r="I1399" s="36"/>
    </row>
    <row r="1400" spans="9:9">
      <c r="I1400" s="36"/>
    </row>
    <row r="1401" spans="9:9">
      <c r="I1401" s="36"/>
    </row>
    <row r="1402" spans="9:9">
      <c r="I1402" s="36"/>
    </row>
    <row r="1403" spans="9:9">
      <c r="I1403" s="36"/>
    </row>
    <row r="1404" spans="9:9">
      <c r="I1404" s="36"/>
    </row>
    <row r="1405" spans="9:9">
      <c r="I1405" s="36"/>
    </row>
    <row r="1406" spans="9:9">
      <c r="I1406" s="36"/>
    </row>
    <row r="1407" spans="9:9">
      <c r="I1407" s="36"/>
    </row>
    <row r="1408" spans="9:9">
      <c r="I1408" s="36"/>
    </row>
    <row r="1409" spans="9:9">
      <c r="I1409" s="36"/>
    </row>
    <row r="1410" spans="9:9">
      <c r="I1410" s="36"/>
    </row>
    <row r="1411" spans="9:9">
      <c r="I1411" s="36"/>
    </row>
    <row r="1412" spans="9:9">
      <c r="I1412" s="36"/>
    </row>
    <row r="1413" spans="9:9">
      <c r="I1413" s="36"/>
    </row>
    <row r="1414" spans="9:9">
      <c r="I1414" s="36"/>
    </row>
    <row r="1415" spans="9:9">
      <c r="I1415" s="36"/>
    </row>
    <row r="1416" spans="9:9">
      <c r="I1416" s="36"/>
    </row>
    <row r="1417" spans="9:9">
      <c r="I1417" s="36"/>
    </row>
    <row r="1418" spans="9:9">
      <c r="I1418" s="36"/>
    </row>
    <row r="1419" spans="9:9">
      <c r="I1419" s="36"/>
    </row>
    <row r="1420" spans="9:9">
      <c r="I1420" s="36"/>
    </row>
    <row r="1421" spans="9:9">
      <c r="I1421" s="36"/>
    </row>
    <row r="1422" spans="9:9">
      <c r="I1422" s="36"/>
    </row>
    <row r="1423" spans="9:9">
      <c r="I1423" s="36"/>
    </row>
    <row r="1424" spans="9:9">
      <c r="I1424" s="36"/>
    </row>
    <row r="1425" spans="9:9">
      <c r="I1425" s="36"/>
    </row>
    <row r="1426" spans="9:9">
      <c r="I1426" s="36"/>
    </row>
    <row r="1427" spans="9:9">
      <c r="I1427" s="36"/>
    </row>
    <row r="1428" spans="9:9">
      <c r="I1428" s="36"/>
    </row>
    <row r="1429" spans="9:9">
      <c r="I1429" s="36"/>
    </row>
    <row r="1430" spans="9:9">
      <c r="I1430" s="36"/>
    </row>
    <row r="1431" spans="9:9">
      <c r="I1431" s="36"/>
    </row>
    <row r="1432" spans="9:9">
      <c r="I1432" s="36"/>
    </row>
    <row r="1433" spans="9:9">
      <c r="I1433" s="36"/>
    </row>
    <row r="1434" spans="9:9">
      <c r="I1434" s="36"/>
    </row>
    <row r="1435" spans="9:9">
      <c r="I1435" s="36"/>
    </row>
    <row r="1436" spans="9:9">
      <c r="I1436" s="36"/>
    </row>
    <row r="1437" spans="9:9">
      <c r="I1437" s="36"/>
    </row>
    <row r="1438" spans="9:9">
      <c r="I1438" s="36"/>
    </row>
    <row r="1439" spans="9:9">
      <c r="I1439" s="36"/>
    </row>
    <row r="1440" spans="9:9">
      <c r="I1440" s="36"/>
    </row>
    <row r="1441" spans="9:9">
      <c r="I1441" s="36"/>
    </row>
    <row r="1442" spans="9:9">
      <c r="I1442" s="36"/>
    </row>
    <row r="1443" spans="9:9">
      <c r="I1443" s="36"/>
    </row>
    <row r="1444" spans="9:9">
      <c r="I1444" s="36"/>
    </row>
    <row r="1445" spans="9:9">
      <c r="I1445" s="36"/>
    </row>
    <row r="1446" spans="9:9">
      <c r="I1446" s="36"/>
    </row>
    <row r="1447" spans="9:9">
      <c r="I1447" s="36"/>
    </row>
    <row r="1448" spans="9:9">
      <c r="I1448" s="36"/>
    </row>
    <row r="1449" spans="9:9">
      <c r="I1449" s="36"/>
    </row>
    <row r="1450" spans="9:9">
      <c r="I1450" s="36"/>
    </row>
    <row r="1451" spans="9:9">
      <c r="I1451" s="36"/>
    </row>
    <row r="1452" spans="9:9">
      <c r="I1452" s="36"/>
    </row>
    <row r="1453" spans="9:9">
      <c r="I1453" s="36"/>
    </row>
    <row r="1454" spans="9:9">
      <c r="I1454" s="36"/>
    </row>
    <row r="1455" spans="9:9">
      <c r="I1455" s="36"/>
    </row>
    <row r="1456" spans="9:9">
      <c r="I1456" s="36"/>
    </row>
    <row r="1457" spans="9:9">
      <c r="I1457" s="36"/>
    </row>
    <row r="1458" spans="9:9">
      <c r="I1458" s="36"/>
    </row>
    <row r="1459" spans="9:9">
      <c r="I1459" s="36"/>
    </row>
    <row r="1460" spans="9:9">
      <c r="I1460" s="36"/>
    </row>
    <row r="1461" spans="9:9">
      <c r="I1461" s="36"/>
    </row>
    <row r="1462" spans="9:9">
      <c r="I1462" s="36"/>
    </row>
    <row r="1463" spans="9:9">
      <c r="I1463" s="36"/>
    </row>
    <row r="1464" spans="9:9">
      <c r="I1464" s="36"/>
    </row>
    <row r="1465" spans="9:9">
      <c r="I1465" s="36"/>
    </row>
    <row r="1466" spans="9:9">
      <c r="I1466" s="36"/>
    </row>
    <row r="1467" spans="9:9">
      <c r="I1467" s="36"/>
    </row>
    <row r="1468" spans="9:9">
      <c r="I1468" s="36"/>
    </row>
    <row r="1469" spans="9:9">
      <c r="I1469" s="36"/>
    </row>
    <row r="1470" spans="9:9">
      <c r="I1470" s="36"/>
    </row>
    <row r="1471" spans="9:9">
      <c r="I1471" s="36"/>
    </row>
    <row r="1472" spans="9:9">
      <c r="I1472" s="36"/>
    </row>
    <row r="1473" spans="9:9">
      <c r="I1473" s="36"/>
    </row>
    <row r="1474" spans="9:9">
      <c r="I1474" s="36"/>
    </row>
    <row r="1475" spans="9:9">
      <c r="I1475" s="36"/>
    </row>
    <row r="1476" spans="9:9">
      <c r="I1476" s="36"/>
    </row>
    <row r="1477" spans="9:9">
      <c r="I1477" s="36"/>
    </row>
    <row r="1478" spans="9:9">
      <c r="I1478" s="36"/>
    </row>
    <row r="1479" spans="9:9">
      <c r="I1479" s="36"/>
    </row>
    <row r="1480" spans="9:9">
      <c r="I1480" s="36"/>
    </row>
    <row r="1481" spans="9:9">
      <c r="I1481" s="36"/>
    </row>
    <row r="1482" spans="9:9">
      <c r="I1482" s="36"/>
    </row>
    <row r="1483" spans="9:9">
      <c r="I1483" s="36"/>
    </row>
    <row r="1484" spans="9:9">
      <c r="I1484" s="36"/>
    </row>
    <row r="1485" spans="9:9">
      <c r="I1485" s="36"/>
    </row>
    <row r="1486" spans="9:9">
      <c r="I1486" s="36"/>
    </row>
    <row r="1487" spans="9:9">
      <c r="I1487" s="36"/>
    </row>
    <row r="1488" spans="9:9">
      <c r="I1488" s="36"/>
    </row>
    <row r="1489" spans="9:9">
      <c r="I1489" s="36"/>
    </row>
    <row r="1490" spans="9:9">
      <c r="I1490" s="36"/>
    </row>
    <row r="1491" spans="9:9">
      <c r="I1491" s="36"/>
    </row>
    <row r="1492" spans="9:9">
      <c r="I1492" s="36"/>
    </row>
    <row r="1493" spans="9:9">
      <c r="I1493" s="36"/>
    </row>
    <row r="1494" spans="9:9">
      <c r="I1494" s="36"/>
    </row>
    <row r="1495" spans="9:9">
      <c r="I1495" s="36"/>
    </row>
    <row r="1496" spans="9:9">
      <c r="I1496" s="36"/>
    </row>
    <row r="1497" spans="9:9">
      <c r="I1497" s="36"/>
    </row>
    <row r="1498" spans="9:9">
      <c r="I1498" s="36"/>
    </row>
    <row r="1499" spans="9:9">
      <c r="I1499" s="36"/>
    </row>
    <row r="1500" spans="9:9">
      <c r="I1500" s="36"/>
    </row>
    <row r="1501" spans="9:9">
      <c r="I1501" s="36"/>
    </row>
    <row r="1502" spans="9:9">
      <c r="I1502" s="36"/>
    </row>
    <row r="1503" spans="9:9">
      <c r="I1503" s="36"/>
    </row>
    <row r="1504" spans="9:9">
      <c r="I1504" s="36"/>
    </row>
    <row r="1505" spans="9:9">
      <c r="I1505" s="36"/>
    </row>
    <row r="1506" spans="9:9">
      <c r="I1506" s="36"/>
    </row>
    <row r="1507" spans="9:9">
      <c r="I1507" s="36"/>
    </row>
    <row r="1508" spans="9:9">
      <c r="I1508" s="36"/>
    </row>
    <row r="1509" spans="9:9">
      <c r="I1509" s="36"/>
    </row>
    <row r="1510" spans="9:9">
      <c r="I1510" s="36"/>
    </row>
    <row r="1511" spans="9:9">
      <c r="I1511" s="36"/>
    </row>
    <row r="1512" spans="9:9">
      <c r="I1512" s="36"/>
    </row>
    <row r="1513" spans="9:9">
      <c r="I1513" s="36"/>
    </row>
    <row r="1514" spans="9:9">
      <c r="I1514" s="36"/>
    </row>
    <row r="1515" spans="9:9">
      <c r="I1515" s="36"/>
    </row>
    <row r="1516" spans="9:9">
      <c r="I1516" s="36"/>
    </row>
    <row r="1517" spans="9:9">
      <c r="I1517" s="36"/>
    </row>
    <row r="1518" spans="9:9">
      <c r="I1518" s="36"/>
    </row>
    <row r="1519" spans="9:9">
      <c r="I1519" s="36"/>
    </row>
    <row r="1520" spans="9:9">
      <c r="I1520" s="36"/>
    </row>
    <row r="1521" spans="9:9">
      <c r="I1521" s="36"/>
    </row>
    <row r="1522" spans="9:9">
      <c r="I1522" s="36"/>
    </row>
    <row r="1523" spans="9:9">
      <c r="I1523" s="36"/>
    </row>
    <row r="1524" spans="9:9">
      <c r="I1524" s="36"/>
    </row>
    <row r="1525" spans="9:9">
      <c r="I1525" s="36"/>
    </row>
    <row r="1526" spans="9:9">
      <c r="I1526" s="36"/>
    </row>
    <row r="1527" spans="9:9">
      <c r="I1527" s="36"/>
    </row>
    <row r="1528" spans="9:9">
      <c r="I1528" s="36"/>
    </row>
    <row r="1529" spans="9:9">
      <c r="I1529" s="36"/>
    </row>
    <row r="1530" spans="9:9">
      <c r="I1530" s="36"/>
    </row>
    <row r="1531" spans="9:9">
      <c r="I1531" s="36"/>
    </row>
    <row r="1532" spans="9:9">
      <c r="I1532" s="36"/>
    </row>
    <row r="1533" spans="9:9">
      <c r="I1533" s="36"/>
    </row>
    <row r="1534" spans="9:9">
      <c r="I1534" s="36"/>
    </row>
    <row r="1535" spans="9:9">
      <c r="I1535" s="36"/>
    </row>
    <row r="1536" spans="9:9">
      <c r="I1536" s="36"/>
    </row>
    <row r="1537" spans="9:9">
      <c r="I1537" s="36"/>
    </row>
    <row r="1538" spans="9:9">
      <c r="I1538" s="36"/>
    </row>
    <row r="1539" spans="9:9">
      <c r="I1539" s="36"/>
    </row>
    <row r="1540" spans="9:9">
      <c r="I1540" s="36"/>
    </row>
    <row r="1541" spans="9:9">
      <c r="I1541" s="36"/>
    </row>
    <row r="1542" spans="9:9">
      <c r="I1542" s="36"/>
    </row>
    <row r="1543" spans="9:9">
      <c r="I1543" s="36"/>
    </row>
    <row r="1544" spans="9:9">
      <c r="I1544" s="36"/>
    </row>
    <row r="1545" spans="9:9">
      <c r="I1545" s="36"/>
    </row>
    <row r="1546" spans="9:9">
      <c r="I1546" s="36"/>
    </row>
    <row r="1547" spans="9:9">
      <c r="I1547" s="36"/>
    </row>
    <row r="1548" spans="9:9">
      <c r="I1548" s="36"/>
    </row>
    <row r="1549" spans="9:9">
      <c r="I1549" s="36"/>
    </row>
    <row r="1550" spans="9:9">
      <c r="I1550" s="36"/>
    </row>
    <row r="1551" spans="9:9">
      <c r="I1551" s="36"/>
    </row>
    <row r="1552" spans="9:9">
      <c r="I1552" s="36"/>
    </row>
    <row r="1553" spans="9:9">
      <c r="I1553" s="36"/>
    </row>
    <row r="1554" spans="9:9">
      <c r="I1554" s="36"/>
    </row>
    <row r="1555" spans="9:9">
      <c r="I1555" s="36"/>
    </row>
    <row r="1556" spans="9:9">
      <c r="I1556" s="36"/>
    </row>
    <row r="1557" spans="9:9">
      <c r="I1557" s="36"/>
    </row>
    <row r="1558" spans="9:9">
      <c r="I1558" s="36"/>
    </row>
    <row r="1559" spans="9:9">
      <c r="I1559" s="36"/>
    </row>
    <row r="1560" spans="9:9">
      <c r="I1560" s="36"/>
    </row>
    <row r="1561" spans="9:9">
      <c r="I1561" s="36"/>
    </row>
    <row r="1562" spans="9:9">
      <c r="I1562" s="36"/>
    </row>
    <row r="1563" spans="9:9">
      <c r="I1563" s="36"/>
    </row>
    <row r="1564" spans="9:9">
      <c r="I1564" s="36"/>
    </row>
    <row r="1565" spans="9:9">
      <c r="I1565" s="36"/>
    </row>
    <row r="1566" spans="9:9">
      <c r="I1566" s="36"/>
    </row>
    <row r="1567" spans="9:9">
      <c r="I1567" s="36"/>
    </row>
    <row r="1568" spans="9:9">
      <c r="I1568" s="36"/>
    </row>
    <row r="1569" spans="9:9">
      <c r="I1569" s="36"/>
    </row>
    <row r="1570" spans="9:9">
      <c r="I1570" s="36"/>
    </row>
    <row r="1571" spans="9:9">
      <c r="I1571" s="36"/>
    </row>
    <row r="1572" spans="9:9">
      <c r="I1572" s="36"/>
    </row>
    <row r="1573" spans="9:9">
      <c r="I1573" s="36"/>
    </row>
    <row r="1574" spans="9:9">
      <c r="I1574" s="36"/>
    </row>
    <row r="1575" spans="9:9">
      <c r="I1575" s="36"/>
    </row>
    <row r="1576" spans="9:9">
      <c r="I1576" s="36"/>
    </row>
    <row r="1577" spans="9:9">
      <c r="I1577" s="36"/>
    </row>
    <row r="1578" spans="9:9">
      <c r="I1578" s="36"/>
    </row>
    <row r="1579" spans="9:9">
      <c r="I1579" s="36"/>
    </row>
    <row r="1580" spans="9:9">
      <c r="I1580" s="36"/>
    </row>
    <row r="1581" spans="9:9">
      <c r="I1581" s="36"/>
    </row>
    <row r="1582" spans="9:9">
      <c r="I1582" s="36"/>
    </row>
    <row r="1583" spans="9:9">
      <c r="I1583" s="36"/>
    </row>
    <row r="1584" spans="9:9">
      <c r="I1584" s="36"/>
    </row>
    <row r="1585" spans="9:9">
      <c r="I1585" s="36"/>
    </row>
    <row r="1586" spans="9:9">
      <c r="I1586" s="36"/>
    </row>
    <row r="1587" spans="9:9">
      <c r="I1587" s="36"/>
    </row>
    <row r="1588" spans="9:9">
      <c r="I1588" s="36"/>
    </row>
    <row r="1589" spans="9:9">
      <c r="I1589" s="36"/>
    </row>
    <row r="1590" spans="9:9">
      <c r="I1590" s="36"/>
    </row>
    <row r="1591" spans="9:9">
      <c r="I1591" s="36"/>
    </row>
    <row r="1592" spans="9:9">
      <c r="I1592" s="36"/>
    </row>
    <row r="1593" spans="9:9">
      <c r="I1593" s="36"/>
    </row>
    <row r="1594" spans="9:9">
      <c r="I1594" s="36"/>
    </row>
    <row r="1595" spans="9:9">
      <c r="I1595" s="36"/>
    </row>
    <row r="1596" spans="9:9">
      <c r="I1596" s="36"/>
    </row>
    <row r="1597" spans="9:9">
      <c r="I1597" s="36"/>
    </row>
    <row r="1598" spans="9:9">
      <c r="I1598" s="36"/>
    </row>
    <row r="1599" spans="9:9">
      <c r="I1599" s="36"/>
    </row>
    <row r="1600" spans="9:9">
      <c r="I1600" s="36"/>
    </row>
    <row r="1601" spans="9:9">
      <c r="I1601" s="36"/>
    </row>
    <row r="1602" spans="9:9">
      <c r="I1602" s="36"/>
    </row>
    <row r="1603" spans="9:9">
      <c r="I1603" s="36"/>
    </row>
    <row r="1604" spans="9:9">
      <c r="I1604" s="36"/>
    </row>
    <row r="1605" spans="9:9">
      <c r="I1605" s="36"/>
    </row>
    <row r="1606" spans="9:9">
      <c r="I1606" s="36"/>
    </row>
    <row r="1607" spans="9:9">
      <c r="I1607" s="36"/>
    </row>
    <row r="1608" spans="9:9">
      <c r="I1608" s="36"/>
    </row>
    <row r="1609" spans="9:9">
      <c r="I1609" s="36"/>
    </row>
    <row r="1610" spans="9:9">
      <c r="I1610" s="36"/>
    </row>
    <row r="1611" spans="9:9">
      <c r="I1611" s="36"/>
    </row>
    <row r="1612" spans="9:9">
      <c r="I1612" s="36"/>
    </row>
    <row r="1613" spans="9:9">
      <c r="I1613" s="36"/>
    </row>
    <row r="1614" spans="9:9">
      <c r="I1614" s="36"/>
    </row>
    <row r="1615" spans="9:9">
      <c r="I1615" s="36"/>
    </row>
    <row r="1616" spans="9:9">
      <c r="I1616" s="36"/>
    </row>
    <row r="1617" spans="9:9">
      <c r="I1617" s="36"/>
    </row>
    <row r="1618" spans="9:9">
      <c r="I1618" s="36"/>
    </row>
    <row r="1619" spans="9:9">
      <c r="I1619" s="36"/>
    </row>
    <row r="1620" spans="9:9">
      <c r="I1620" s="36"/>
    </row>
    <row r="1621" spans="9:9">
      <c r="I1621" s="36"/>
    </row>
    <row r="1622" spans="9:9">
      <c r="I1622" s="36"/>
    </row>
    <row r="1623" spans="9:9">
      <c r="I1623" s="36"/>
    </row>
    <row r="1624" spans="9:9">
      <c r="I1624" s="36"/>
    </row>
    <row r="1625" spans="9:9">
      <c r="I1625" s="36"/>
    </row>
    <row r="1626" spans="9:9">
      <c r="I1626" s="36"/>
    </row>
    <row r="1627" spans="9:9">
      <c r="I1627" s="36"/>
    </row>
    <row r="1628" spans="9:9">
      <c r="I1628" s="36"/>
    </row>
    <row r="1629" spans="9:9">
      <c r="I1629" s="36"/>
    </row>
    <row r="1630" spans="9:9">
      <c r="I1630" s="36"/>
    </row>
    <row r="1631" spans="9:9">
      <c r="I1631" s="36"/>
    </row>
    <row r="1632" spans="9:9">
      <c r="I1632" s="36"/>
    </row>
    <row r="1633" spans="9:9">
      <c r="I1633" s="36"/>
    </row>
    <row r="1634" spans="9:9">
      <c r="I1634" s="36"/>
    </row>
    <row r="1635" spans="9:9">
      <c r="I1635" s="36"/>
    </row>
    <row r="1636" spans="9:9">
      <c r="I1636" s="36"/>
    </row>
    <row r="1637" spans="9:9">
      <c r="I1637" s="36"/>
    </row>
    <row r="1638" spans="9:9">
      <c r="I1638" s="36"/>
    </row>
    <row r="1639" spans="9:9">
      <c r="I1639" s="36"/>
    </row>
    <row r="1640" spans="9:9">
      <c r="I1640" s="36"/>
    </row>
    <row r="1641" spans="9:9">
      <c r="I1641" s="36"/>
    </row>
    <row r="1642" spans="9:9">
      <c r="I1642" s="36"/>
    </row>
    <row r="1643" spans="9:9">
      <c r="I1643" s="36"/>
    </row>
    <row r="1644" spans="9:9">
      <c r="I1644" s="36"/>
    </row>
    <row r="1645" spans="9:9">
      <c r="I1645" s="36"/>
    </row>
    <row r="1646" spans="9:9">
      <c r="I1646" s="36"/>
    </row>
    <row r="1647" spans="9:9">
      <c r="I1647" s="36"/>
    </row>
    <row r="1648" spans="9:9">
      <c r="I1648" s="36"/>
    </row>
    <row r="1649" spans="9:9">
      <c r="I1649" s="36"/>
    </row>
    <row r="1650" spans="9:9">
      <c r="I1650" s="36"/>
    </row>
    <row r="1651" spans="9:9">
      <c r="I1651" s="36"/>
    </row>
    <row r="1652" spans="9:9">
      <c r="I1652" s="36"/>
    </row>
    <row r="1653" spans="9:9">
      <c r="I1653" s="36"/>
    </row>
    <row r="1654" spans="9:9">
      <c r="I1654" s="36"/>
    </row>
    <row r="1655" spans="9:9">
      <c r="I1655" s="36"/>
    </row>
    <row r="1656" spans="9:9">
      <c r="I1656" s="36"/>
    </row>
    <row r="1657" spans="9:9">
      <c r="I1657" s="36"/>
    </row>
    <row r="1658" spans="9:9">
      <c r="I1658" s="36"/>
    </row>
    <row r="1659" spans="9:9">
      <c r="I1659" s="36"/>
    </row>
    <row r="1660" spans="9:9">
      <c r="I1660" s="36"/>
    </row>
    <row r="1661" spans="9:9">
      <c r="I1661" s="36"/>
    </row>
    <row r="1662" spans="9:9">
      <c r="I1662" s="36"/>
    </row>
    <row r="1663" spans="9:9">
      <c r="I1663" s="36"/>
    </row>
    <row r="1664" spans="9:9">
      <c r="I1664" s="36"/>
    </row>
    <row r="1665" spans="9:9">
      <c r="I1665" s="36"/>
    </row>
    <row r="1666" spans="9:9">
      <c r="I1666" s="36"/>
    </row>
    <row r="1667" spans="9:9">
      <c r="I1667" s="36"/>
    </row>
    <row r="1668" spans="9:9">
      <c r="I1668" s="36"/>
    </row>
    <row r="1669" spans="9:9">
      <c r="I1669" s="36"/>
    </row>
    <row r="1670" spans="9:9">
      <c r="I1670" s="36"/>
    </row>
    <row r="1671" spans="9:9">
      <c r="I1671" s="36"/>
    </row>
    <row r="1672" spans="9:9">
      <c r="I1672" s="36"/>
    </row>
    <row r="1673" spans="9:9">
      <c r="I1673" s="36"/>
    </row>
    <row r="1674" spans="9:9">
      <c r="I1674" s="36"/>
    </row>
    <row r="1675" spans="9:9">
      <c r="I1675" s="36"/>
    </row>
    <row r="1676" spans="9:9">
      <c r="I1676" s="36"/>
    </row>
    <row r="1677" spans="9:9">
      <c r="I1677" s="36"/>
    </row>
    <row r="1678" spans="9:9">
      <c r="I1678" s="36"/>
    </row>
    <row r="1679" spans="9:9">
      <c r="I1679" s="36"/>
    </row>
    <row r="1680" spans="9:9">
      <c r="I1680" s="36"/>
    </row>
    <row r="1681" spans="9:9">
      <c r="I1681" s="36"/>
    </row>
    <row r="1682" spans="9:9">
      <c r="I1682" s="36"/>
    </row>
    <row r="1683" spans="9:9">
      <c r="I1683" s="36"/>
    </row>
    <row r="1684" spans="9:9">
      <c r="I1684" s="36"/>
    </row>
    <row r="1685" spans="9:9">
      <c r="I1685" s="36"/>
    </row>
    <row r="1686" spans="9:9">
      <c r="I1686" s="36"/>
    </row>
    <row r="1687" spans="9:9">
      <c r="I1687" s="36"/>
    </row>
    <row r="1688" spans="9:9">
      <c r="I1688" s="36"/>
    </row>
    <row r="1689" spans="9:9">
      <c r="I1689" s="36"/>
    </row>
    <row r="1690" spans="9:9">
      <c r="I1690" s="36"/>
    </row>
    <row r="1691" spans="9:9">
      <c r="I1691" s="36"/>
    </row>
    <row r="1692" spans="9:9">
      <c r="I1692" s="36"/>
    </row>
    <row r="1693" spans="9:9">
      <c r="I1693" s="36"/>
    </row>
    <row r="1694" spans="9:9">
      <c r="I1694" s="36"/>
    </row>
    <row r="1695" spans="9:9">
      <c r="I1695" s="36"/>
    </row>
    <row r="1696" spans="9:9">
      <c r="I1696" s="36"/>
    </row>
    <row r="1697" spans="9:9">
      <c r="I1697" s="36"/>
    </row>
    <row r="1698" spans="9:9">
      <c r="I1698" s="36"/>
    </row>
    <row r="1699" spans="9:9">
      <c r="I1699" s="36"/>
    </row>
    <row r="1700" spans="9:9">
      <c r="I1700" s="36"/>
    </row>
    <row r="1701" spans="9:9">
      <c r="I1701" s="36"/>
    </row>
    <row r="1702" spans="9:9">
      <c r="I1702" s="36"/>
    </row>
    <row r="1703" spans="9:9">
      <c r="I1703" s="36"/>
    </row>
    <row r="1704" spans="9:9">
      <c r="I1704" s="36"/>
    </row>
    <row r="1705" spans="9:9">
      <c r="I1705" s="36"/>
    </row>
    <row r="1706" spans="9:9">
      <c r="I1706" s="36"/>
    </row>
    <row r="1707" spans="9:9">
      <c r="I1707" s="36"/>
    </row>
    <row r="1708" spans="9:9">
      <c r="I1708" s="36"/>
    </row>
    <row r="1709" spans="9:9">
      <c r="I1709" s="36"/>
    </row>
    <row r="1710" spans="9:9">
      <c r="I1710" s="36"/>
    </row>
    <row r="1711" spans="9:9">
      <c r="I1711" s="36"/>
    </row>
    <row r="1712" spans="9:9">
      <c r="I1712" s="36"/>
    </row>
    <row r="1713" spans="9:9">
      <c r="I1713" s="36"/>
    </row>
    <row r="1714" spans="9:9">
      <c r="I1714" s="36"/>
    </row>
    <row r="1715" spans="9:9">
      <c r="I1715" s="36"/>
    </row>
    <row r="1716" spans="9:9">
      <c r="I1716" s="36"/>
    </row>
    <row r="1717" spans="9:9">
      <c r="I1717" s="36"/>
    </row>
    <row r="1718" spans="9:9">
      <c r="I1718" s="36"/>
    </row>
    <row r="1719" spans="9:9">
      <c r="I1719" s="36"/>
    </row>
    <row r="1720" spans="9:9">
      <c r="I1720" s="36"/>
    </row>
    <row r="1721" spans="9:9">
      <c r="I1721" s="36"/>
    </row>
    <row r="1722" spans="9:9">
      <c r="I1722" s="36"/>
    </row>
    <row r="1723" spans="9:9">
      <c r="I1723" s="36"/>
    </row>
    <row r="1724" spans="9:9">
      <c r="I1724" s="36"/>
    </row>
    <row r="1725" spans="9:9">
      <c r="I1725" s="36"/>
    </row>
    <row r="1726" spans="9:9">
      <c r="I1726" s="36"/>
    </row>
    <row r="1727" spans="9:9">
      <c r="I1727" s="36"/>
    </row>
    <row r="1728" spans="9:9">
      <c r="I1728" s="36"/>
    </row>
    <row r="1729" spans="9:9">
      <c r="I1729" s="36"/>
    </row>
    <row r="1730" spans="9:9">
      <c r="I1730" s="36"/>
    </row>
    <row r="1731" spans="9:9">
      <c r="I1731" s="36"/>
    </row>
    <row r="1732" spans="9:9">
      <c r="I1732" s="36"/>
    </row>
    <row r="1733" spans="9:9">
      <c r="I1733" s="36"/>
    </row>
    <row r="1734" spans="9:9">
      <c r="I1734" s="36"/>
    </row>
    <row r="1735" spans="9:9">
      <c r="I1735" s="36"/>
    </row>
    <row r="1736" spans="9:9">
      <c r="I1736" s="36"/>
    </row>
    <row r="1737" spans="9:9">
      <c r="I1737" s="36"/>
    </row>
    <row r="1738" spans="9:9">
      <c r="I1738" s="36"/>
    </row>
    <row r="1739" spans="9:9">
      <c r="I1739" s="36"/>
    </row>
    <row r="1740" spans="9:9">
      <c r="I1740" s="36"/>
    </row>
    <row r="1741" spans="9:9">
      <c r="I1741" s="36"/>
    </row>
    <row r="1742" spans="9:9">
      <c r="I1742" s="36"/>
    </row>
    <row r="1743" spans="9:9">
      <c r="I1743" s="36"/>
    </row>
    <row r="1744" spans="9:9">
      <c r="I1744" s="36"/>
    </row>
    <row r="1745" spans="9:9">
      <c r="I1745" s="36"/>
    </row>
    <row r="1746" spans="9:9">
      <c r="I1746" s="36"/>
    </row>
    <row r="1747" spans="9:9">
      <c r="I1747" s="36"/>
    </row>
    <row r="1748" spans="9:9">
      <c r="I1748" s="36"/>
    </row>
    <row r="1749" spans="9:9">
      <c r="I1749" s="36"/>
    </row>
    <row r="1750" spans="9:9">
      <c r="I1750" s="36"/>
    </row>
    <row r="1751" spans="9:9">
      <c r="I1751" s="36"/>
    </row>
    <row r="1752" spans="9:9">
      <c r="I1752" s="36"/>
    </row>
    <row r="1753" spans="9:9">
      <c r="I1753" s="36"/>
    </row>
    <row r="1754" spans="9:9">
      <c r="I1754" s="36"/>
    </row>
    <row r="1755" spans="9:9">
      <c r="I1755" s="36"/>
    </row>
    <row r="1756" spans="9:9">
      <c r="I1756" s="36"/>
    </row>
    <row r="1757" spans="9:9">
      <c r="I1757" s="36"/>
    </row>
    <row r="1758" spans="9:9">
      <c r="I1758" s="36"/>
    </row>
    <row r="1759" spans="9:9">
      <c r="I1759" s="36"/>
    </row>
    <row r="1760" spans="9:9">
      <c r="I1760" s="36"/>
    </row>
    <row r="1761" spans="9:9">
      <c r="I1761" s="36"/>
    </row>
    <row r="1762" spans="9:9">
      <c r="I1762" s="36"/>
    </row>
    <row r="1763" spans="9:9">
      <c r="I1763" s="36"/>
    </row>
    <row r="1764" spans="9:9">
      <c r="I1764" s="36"/>
    </row>
    <row r="1765" spans="9:9">
      <c r="I1765" s="36"/>
    </row>
    <row r="1766" spans="9:9">
      <c r="I1766" s="36"/>
    </row>
    <row r="1767" spans="9:9">
      <c r="I1767" s="36"/>
    </row>
    <row r="1768" spans="9:9">
      <c r="I1768" s="36"/>
    </row>
    <row r="1769" spans="9:9">
      <c r="I1769" s="36"/>
    </row>
    <row r="1770" spans="9:9">
      <c r="I1770" s="36"/>
    </row>
    <row r="1771" spans="9:9">
      <c r="I1771" s="36"/>
    </row>
    <row r="1772" spans="9:9">
      <c r="I1772" s="36"/>
    </row>
    <row r="1773" spans="9:9">
      <c r="I1773" s="36"/>
    </row>
    <row r="1774" spans="9:9">
      <c r="I1774" s="36"/>
    </row>
    <row r="1775" spans="9:9">
      <c r="I1775" s="36"/>
    </row>
    <row r="1776" spans="9:9">
      <c r="I1776" s="36"/>
    </row>
    <row r="1777" spans="9:9">
      <c r="I1777" s="36"/>
    </row>
    <row r="1778" spans="9:9">
      <c r="I1778" s="36"/>
    </row>
    <row r="1779" spans="9:9">
      <c r="I1779" s="36"/>
    </row>
    <row r="1780" spans="9:9">
      <c r="I1780" s="36"/>
    </row>
    <row r="1781" spans="9:9">
      <c r="I1781" s="36"/>
    </row>
    <row r="1782" spans="9:9">
      <c r="I1782" s="36"/>
    </row>
    <row r="1783" spans="9:9">
      <c r="I1783" s="36"/>
    </row>
    <row r="1784" spans="9:9">
      <c r="I1784" s="36"/>
    </row>
    <row r="1785" spans="9:9">
      <c r="I1785" s="36"/>
    </row>
    <row r="1786" spans="9:9">
      <c r="I1786" s="36"/>
    </row>
    <row r="1787" spans="9:9">
      <c r="I1787" s="36"/>
    </row>
    <row r="1788" spans="9:9">
      <c r="I1788" s="36"/>
    </row>
    <row r="1789" spans="9:9">
      <c r="I1789" s="36"/>
    </row>
    <row r="1790" spans="9:9">
      <c r="I1790" s="36"/>
    </row>
    <row r="1791" spans="9:9">
      <c r="I1791" s="36"/>
    </row>
    <row r="1792" spans="9:9">
      <c r="I1792" s="36"/>
    </row>
    <row r="1793" spans="9:9">
      <c r="I1793" s="36"/>
    </row>
    <row r="1794" spans="9:9">
      <c r="I1794" s="36"/>
    </row>
    <row r="1795" spans="9:9">
      <c r="I1795" s="36"/>
    </row>
    <row r="1796" spans="9:9">
      <c r="I1796" s="36"/>
    </row>
    <row r="1797" spans="9:9">
      <c r="I1797" s="36"/>
    </row>
    <row r="1798" spans="9:9">
      <c r="I1798" s="36"/>
    </row>
    <row r="1799" spans="9:9">
      <c r="I1799" s="36"/>
    </row>
    <row r="1800" spans="9:9">
      <c r="I1800" s="36"/>
    </row>
    <row r="1801" spans="9:9">
      <c r="I1801" s="36"/>
    </row>
    <row r="1802" spans="9:9">
      <c r="I1802" s="36"/>
    </row>
    <row r="1803" spans="9:9">
      <c r="I1803" s="36"/>
    </row>
    <row r="1804" spans="9:9">
      <c r="I1804" s="36"/>
    </row>
    <row r="1805" spans="9:9">
      <c r="I1805" s="36"/>
    </row>
    <row r="1806" spans="9:9">
      <c r="I1806" s="36"/>
    </row>
    <row r="1807" spans="9:9">
      <c r="I1807" s="36"/>
    </row>
    <row r="1808" spans="9:9">
      <c r="I1808" s="36"/>
    </row>
    <row r="1809" spans="9:9">
      <c r="I1809" s="36"/>
    </row>
    <row r="1810" spans="9:9">
      <c r="I1810" s="36"/>
    </row>
    <row r="1811" spans="9:9">
      <c r="I1811" s="36"/>
    </row>
    <row r="1812" spans="9:9">
      <c r="I1812" s="36"/>
    </row>
    <row r="1813" spans="9:9">
      <c r="I1813" s="36"/>
    </row>
    <row r="1814" spans="9:9">
      <c r="I1814" s="36"/>
    </row>
    <row r="1815" spans="9:9">
      <c r="I1815" s="36"/>
    </row>
    <row r="1816" spans="9:9">
      <c r="I1816" s="36"/>
    </row>
    <row r="1817" spans="9:9">
      <c r="I1817" s="36"/>
    </row>
    <row r="1818" spans="9:9">
      <c r="I1818" s="36"/>
    </row>
    <row r="1819" spans="9:9">
      <c r="I1819" s="36"/>
    </row>
    <row r="1820" spans="9:9">
      <c r="I1820" s="36"/>
    </row>
    <row r="1821" spans="9:9">
      <c r="I1821" s="36"/>
    </row>
    <row r="1822" spans="9:9">
      <c r="I1822" s="36"/>
    </row>
    <row r="1823" spans="9:9">
      <c r="I1823" s="36"/>
    </row>
    <row r="1824" spans="9:9">
      <c r="I1824" s="36"/>
    </row>
    <row r="1825" spans="9:9">
      <c r="I1825" s="36"/>
    </row>
    <row r="1826" spans="9:9">
      <c r="I1826" s="36"/>
    </row>
    <row r="1827" spans="9:9">
      <c r="I1827" s="36"/>
    </row>
    <row r="1828" spans="9:9">
      <c r="I1828" s="36"/>
    </row>
    <row r="1829" spans="9:9">
      <c r="I1829" s="36"/>
    </row>
    <row r="1830" spans="9:9">
      <c r="I1830" s="36"/>
    </row>
    <row r="1831" spans="9:9">
      <c r="I1831" s="36"/>
    </row>
    <row r="1832" spans="9:9">
      <c r="I1832" s="36"/>
    </row>
    <row r="1833" spans="9:9">
      <c r="I1833" s="36"/>
    </row>
    <row r="1834" spans="9:9">
      <c r="I1834" s="36"/>
    </row>
    <row r="1835" spans="9:9">
      <c r="I1835" s="36"/>
    </row>
    <row r="1836" spans="9:9">
      <c r="I1836" s="36"/>
    </row>
    <row r="1837" spans="9:9">
      <c r="I1837" s="36"/>
    </row>
    <row r="1838" spans="9:9">
      <c r="I1838" s="36"/>
    </row>
    <row r="1839" spans="9:9">
      <c r="I1839" s="36"/>
    </row>
    <row r="1840" spans="9:9">
      <c r="I1840" s="36"/>
    </row>
    <row r="1841" spans="9:9">
      <c r="I1841" s="36"/>
    </row>
    <row r="1842" spans="9:9">
      <c r="I1842" s="36"/>
    </row>
    <row r="1843" spans="9:9">
      <c r="I1843" s="36"/>
    </row>
    <row r="1844" spans="9:9">
      <c r="I1844" s="36"/>
    </row>
    <row r="1845" spans="9:9">
      <c r="I1845" s="36"/>
    </row>
    <row r="1846" spans="9:9">
      <c r="I1846" s="36"/>
    </row>
    <row r="1847" spans="9:9">
      <c r="I1847" s="36"/>
    </row>
    <row r="1848" spans="9:9">
      <c r="I1848" s="36"/>
    </row>
    <row r="1849" spans="9:9">
      <c r="I1849" s="36"/>
    </row>
    <row r="1850" spans="9:9">
      <c r="I1850" s="36"/>
    </row>
    <row r="1851" spans="9:9">
      <c r="I1851" s="36"/>
    </row>
    <row r="1852" spans="9:9">
      <c r="I1852" s="36"/>
    </row>
    <row r="1853" spans="9:9">
      <c r="I1853" s="36"/>
    </row>
    <row r="1854" spans="9:9">
      <c r="I1854" s="36"/>
    </row>
    <row r="1855" spans="9:9">
      <c r="I1855" s="36"/>
    </row>
    <row r="1856" spans="9:9">
      <c r="I1856" s="36"/>
    </row>
    <row r="1857" spans="9:9">
      <c r="I1857" s="36"/>
    </row>
    <row r="1858" spans="9:9">
      <c r="I1858" s="36"/>
    </row>
    <row r="1859" spans="9:9">
      <c r="I1859" s="36"/>
    </row>
    <row r="1860" spans="9:9">
      <c r="I1860" s="36"/>
    </row>
    <row r="1861" spans="9:9">
      <c r="I1861" s="36"/>
    </row>
    <row r="1862" spans="9:9">
      <c r="I1862" s="36"/>
    </row>
    <row r="1863" spans="9:9">
      <c r="I1863" s="36"/>
    </row>
    <row r="1864" spans="9:9">
      <c r="I1864" s="36"/>
    </row>
    <row r="1865" spans="9:9">
      <c r="I1865" s="36"/>
    </row>
    <row r="1866" spans="9:9">
      <c r="I1866" s="36"/>
    </row>
    <row r="1867" spans="9:9">
      <c r="I1867" s="36"/>
    </row>
    <row r="1868" spans="9:9">
      <c r="I1868" s="36"/>
    </row>
    <row r="1869" spans="9:9">
      <c r="I1869" s="36"/>
    </row>
    <row r="1870" spans="9:9">
      <c r="I1870" s="36"/>
    </row>
    <row r="1871" spans="9:9">
      <c r="I1871" s="36"/>
    </row>
    <row r="1872" spans="9:9">
      <c r="I1872" s="36"/>
    </row>
    <row r="1873" spans="9:9">
      <c r="I1873" s="36"/>
    </row>
    <row r="1874" spans="9:9">
      <c r="I1874" s="36"/>
    </row>
    <row r="1875" spans="9:9">
      <c r="I1875" s="36"/>
    </row>
    <row r="1876" spans="9:9">
      <c r="I1876" s="36"/>
    </row>
    <row r="1877" spans="9:9">
      <c r="I1877" s="36"/>
    </row>
    <row r="1878" spans="9:9">
      <c r="I1878" s="36"/>
    </row>
    <row r="1879" spans="9:9">
      <c r="I1879" s="36"/>
    </row>
    <row r="1880" spans="9:9">
      <c r="I1880" s="36"/>
    </row>
    <row r="1881" spans="9:9">
      <c r="I1881" s="36"/>
    </row>
    <row r="1882" spans="9:9">
      <c r="I1882" s="36"/>
    </row>
    <row r="1883" spans="9:9">
      <c r="I1883" s="36"/>
    </row>
    <row r="1884" spans="9:9">
      <c r="I1884" s="36"/>
    </row>
    <row r="1885" spans="9:9">
      <c r="I1885" s="36"/>
    </row>
    <row r="1886" spans="9:9">
      <c r="I1886" s="36"/>
    </row>
    <row r="1887" spans="9:9">
      <c r="I1887" s="36"/>
    </row>
    <row r="1888" spans="9:9">
      <c r="I1888" s="36"/>
    </row>
    <row r="1889" spans="9:9">
      <c r="I1889" s="36"/>
    </row>
    <row r="1890" spans="9:9">
      <c r="I1890" s="36"/>
    </row>
    <row r="1891" spans="9:9">
      <c r="I1891" s="36"/>
    </row>
    <row r="1892" spans="9:9">
      <c r="I1892" s="36"/>
    </row>
    <row r="1893" spans="9:9">
      <c r="I1893" s="36"/>
    </row>
    <row r="1894" spans="9:9">
      <c r="I1894" s="36"/>
    </row>
    <row r="1895" spans="9:9">
      <c r="I1895" s="36"/>
    </row>
    <row r="1896" spans="9:9">
      <c r="I1896" s="36"/>
    </row>
    <row r="1897" spans="9:9">
      <c r="I1897" s="36"/>
    </row>
    <row r="1898" spans="9:9">
      <c r="I1898" s="36"/>
    </row>
    <row r="1899" spans="9:9">
      <c r="I1899" s="36"/>
    </row>
    <row r="1900" spans="9:9">
      <c r="I1900" s="36"/>
    </row>
    <row r="1901" spans="9:9">
      <c r="I1901" s="36"/>
    </row>
    <row r="1902" spans="9:9">
      <c r="I1902" s="36"/>
    </row>
    <row r="1903" spans="9:9">
      <c r="I1903" s="36"/>
    </row>
    <row r="1904" spans="9:9">
      <c r="I1904" s="36"/>
    </row>
    <row r="1905" spans="9:9">
      <c r="I1905" s="36"/>
    </row>
    <row r="1906" spans="9:9">
      <c r="I1906" s="36"/>
    </row>
    <row r="1907" spans="9:9">
      <c r="I1907" s="36"/>
    </row>
    <row r="1908" spans="9:9">
      <c r="I1908" s="36"/>
    </row>
    <row r="1909" spans="9:9">
      <c r="I1909" s="36"/>
    </row>
    <row r="1910" spans="9:9">
      <c r="I1910" s="36"/>
    </row>
    <row r="1911" spans="9:9">
      <c r="I1911" s="36"/>
    </row>
    <row r="1912" spans="9:9">
      <c r="I1912" s="36"/>
    </row>
    <row r="1913" spans="9:9">
      <c r="I1913" s="36"/>
    </row>
    <row r="1914" spans="9:9">
      <c r="I1914" s="36"/>
    </row>
    <row r="1915" spans="9:9">
      <c r="I1915" s="36"/>
    </row>
    <row r="1916" spans="9:9">
      <c r="I1916" s="36"/>
    </row>
    <row r="1917" spans="9:9">
      <c r="I1917" s="36"/>
    </row>
    <row r="1918" spans="9:9">
      <c r="I1918" s="36"/>
    </row>
    <row r="1919" spans="9:9">
      <c r="I1919" s="36"/>
    </row>
    <row r="1920" spans="9:9">
      <c r="I1920" s="36"/>
    </row>
    <row r="1921" spans="9:9">
      <c r="I1921" s="36"/>
    </row>
    <row r="1922" spans="9:9">
      <c r="I1922" s="36"/>
    </row>
    <row r="1923" spans="9:9">
      <c r="I1923" s="36"/>
    </row>
    <row r="1924" spans="9:9">
      <c r="I1924" s="36"/>
    </row>
    <row r="1925" spans="9:9">
      <c r="I1925" s="36"/>
    </row>
    <row r="1926" spans="9:9">
      <c r="I1926" s="36"/>
    </row>
    <row r="1927" spans="9:9">
      <c r="I1927" s="36"/>
    </row>
    <row r="1928" spans="9:9">
      <c r="I1928" s="36"/>
    </row>
    <row r="1929" spans="9:9">
      <c r="I1929" s="36"/>
    </row>
    <row r="1930" spans="9:9">
      <c r="I1930" s="36"/>
    </row>
    <row r="1931" spans="9:9">
      <c r="I1931" s="36"/>
    </row>
    <row r="1932" spans="9:9">
      <c r="I1932" s="36"/>
    </row>
    <row r="1933" spans="9:9">
      <c r="I1933" s="36"/>
    </row>
    <row r="1934" spans="9:9">
      <c r="I1934" s="36"/>
    </row>
    <row r="1935" spans="9:9">
      <c r="I1935" s="36"/>
    </row>
    <row r="1936" spans="9:9">
      <c r="I1936" s="36"/>
    </row>
    <row r="1937" spans="9:9">
      <c r="I1937" s="36"/>
    </row>
    <row r="1938" spans="9:9">
      <c r="I1938" s="36"/>
    </row>
    <row r="1939" spans="9:9">
      <c r="I1939" s="36"/>
    </row>
    <row r="1940" spans="9:9">
      <c r="I1940" s="36"/>
    </row>
    <row r="1941" spans="9:9">
      <c r="I1941" s="36"/>
    </row>
    <row r="1942" spans="9:9">
      <c r="I1942" s="36"/>
    </row>
    <row r="1943" spans="9:9">
      <c r="I1943" s="36"/>
    </row>
    <row r="1944" spans="9:9">
      <c r="I1944" s="36"/>
    </row>
    <row r="1945" spans="9:9">
      <c r="I1945" s="36"/>
    </row>
    <row r="1946" spans="9:9">
      <c r="I1946" s="36"/>
    </row>
    <row r="1947" spans="9:9">
      <c r="I1947" s="36"/>
    </row>
    <row r="1948" spans="9:9">
      <c r="I1948" s="36"/>
    </row>
    <row r="1949" spans="9:9">
      <c r="I1949" s="36"/>
    </row>
    <row r="1950" spans="9:9">
      <c r="I1950" s="36"/>
    </row>
    <row r="1951" spans="9:9">
      <c r="I1951" s="36"/>
    </row>
    <row r="1952" spans="9:9">
      <c r="I1952" s="36"/>
    </row>
    <row r="1953" spans="9:9">
      <c r="I1953" s="36"/>
    </row>
    <row r="1954" spans="9:9">
      <c r="I1954" s="36"/>
    </row>
    <row r="1955" spans="9:9">
      <c r="I1955" s="36"/>
    </row>
    <row r="1956" spans="9:9">
      <c r="I1956" s="36"/>
    </row>
    <row r="1957" spans="9:9">
      <c r="I1957" s="36"/>
    </row>
    <row r="1958" spans="9:9">
      <c r="I1958" s="36"/>
    </row>
    <row r="1959" spans="9:9">
      <c r="I1959" s="36"/>
    </row>
    <row r="1960" spans="9:9">
      <c r="I1960" s="36"/>
    </row>
    <row r="1961" spans="9:9">
      <c r="I1961" s="36"/>
    </row>
    <row r="1962" spans="9:9">
      <c r="I1962" s="36"/>
    </row>
    <row r="1963" spans="9:9">
      <c r="I1963" s="36"/>
    </row>
    <row r="1964" spans="9:9">
      <c r="I1964" s="36"/>
    </row>
    <row r="1965" spans="9:9">
      <c r="I1965" s="36"/>
    </row>
    <row r="1966" spans="9:9">
      <c r="I1966" s="36"/>
    </row>
    <row r="1967" spans="9:9">
      <c r="I1967" s="36"/>
    </row>
    <row r="1968" spans="9:9">
      <c r="I1968" s="36"/>
    </row>
    <row r="1969" spans="9:9">
      <c r="I1969" s="36"/>
    </row>
    <row r="1970" spans="9:9">
      <c r="I1970" s="36"/>
    </row>
    <row r="1971" spans="9:9">
      <c r="I1971" s="36"/>
    </row>
    <row r="1972" spans="9:9">
      <c r="I1972" s="36"/>
    </row>
    <row r="1973" spans="9:9">
      <c r="I1973" s="36"/>
    </row>
    <row r="1974" spans="9:9">
      <c r="I1974" s="36"/>
    </row>
    <row r="1975" spans="9:9">
      <c r="I1975" s="36"/>
    </row>
    <row r="1976" spans="9:9">
      <c r="I1976" s="36"/>
    </row>
    <row r="1977" spans="9:9">
      <c r="I1977" s="36"/>
    </row>
    <row r="1978" spans="9:9">
      <c r="I1978" s="36"/>
    </row>
    <row r="1979" spans="9:9">
      <c r="I1979" s="36"/>
    </row>
    <row r="1980" spans="9:9">
      <c r="I1980" s="36"/>
    </row>
    <row r="1981" spans="9:9">
      <c r="I1981" s="36"/>
    </row>
    <row r="1982" spans="9:9">
      <c r="I1982" s="36"/>
    </row>
    <row r="1983" spans="9:9">
      <c r="I1983" s="36"/>
    </row>
    <row r="1984" spans="9:9">
      <c r="I1984" s="36"/>
    </row>
    <row r="1985" spans="9:9">
      <c r="I1985" s="36"/>
    </row>
    <row r="1986" spans="9:9">
      <c r="I1986" s="36"/>
    </row>
    <row r="1987" spans="9:9">
      <c r="I1987" s="36"/>
    </row>
    <row r="1988" spans="9:9">
      <c r="I1988" s="36"/>
    </row>
    <row r="1989" spans="9:9">
      <c r="I1989" s="36"/>
    </row>
    <row r="1990" spans="9:9">
      <c r="I1990" s="36"/>
    </row>
    <row r="1991" spans="9:9">
      <c r="I1991" s="36"/>
    </row>
    <row r="1992" spans="9:9">
      <c r="I1992" s="36"/>
    </row>
    <row r="1993" spans="9:9">
      <c r="I1993" s="36"/>
    </row>
    <row r="1994" spans="9:9">
      <c r="I1994" s="36"/>
    </row>
    <row r="1995" spans="9:9">
      <c r="I1995" s="36"/>
    </row>
    <row r="1996" spans="9:9">
      <c r="I1996" s="36"/>
    </row>
    <row r="1997" spans="9:9">
      <c r="I1997" s="36"/>
    </row>
    <row r="1998" spans="9:9">
      <c r="I1998" s="36"/>
    </row>
    <row r="1999" spans="9:9">
      <c r="I1999" s="36"/>
    </row>
    <row r="2000" spans="9:9">
      <c r="I2000" s="36"/>
    </row>
    <row r="2001" spans="9:9">
      <c r="I2001" s="36"/>
    </row>
    <row r="2002" spans="9:9">
      <c r="I2002" s="36"/>
    </row>
    <row r="2003" spans="9:9">
      <c r="I2003" s="36"/>
    </row>
    <row r="2004" spans="9:9">
      <c r="I2004" s="36"/>
    </row>
    <row r="2005" spans="9:9">
      <c r="I2005" s="36"/>
    </row>
    <row r="2006" spans="9:9">
      <c r="I2006" s="36"/>
    </row>
    <row r="2007" spans="9:9">
      <c r="I2007" s="36"/>
    </row>
    <row r="2008" spans="9:9">
      <c r="I2008" s="36"/>
    </row>
    <row r="2009" spans="9:9">
      <c r="I2009" s="36"/>
    </row>
    <row r="2010" spans="9:9">
      <c r="I2010" s="36"/>
    </row>
    <row r="2011" spans="9:9">
      <c r="I2011" s="36"/>
    </row>
    <row r="2012" spans="9:9">
      <c r="I2012" s="36"/>
    </row>
    <row r="2013" spans="9:9">
      <c r="I2013" s="36"/>
    </row>
    <row r="2014" spans="9:9">
      <c r="I2014" s="36"/>
    </row>
    <row r="2015" spans="9:9">
      <c r="I2015" s="36"/>
    </row>
    <row r="2016" spans="9:9">
      <c r="I2016" s="36"/>
    </row>
    <row r="2017" spans="9:9">
      <c r="I2017" s="36"/>
    </row>
    <row r="2018" spans="9:9">
      <c r="I2018" s="36"/>
    </row>
    <row r="2019" spans="9:9">
      <c r="I2019" s="36"/>
    </row>
    <row r="2020" spans="9:9">
      <c r="I2020" s="36"/>
    </row>
    <row r="2021" spans="9:9">
      <c r="I2021" s="36"/>
    </row>
    <row r="2022" spans="9:9">
      <c r="I2022" s="36"/>
    </row>
    <row r="2023" spans="9:9">
      <c r="I2023" s="36"/>
    </row>
    <row r="2024" spans="9:9">
      <c r="I2024" s="36"/>
    </row>
    <row r="2025" spans="9:9">
      <c r="I2025" s="36"/>
    </row>
    <row r="2026" spans="9:9">
      <c r="I2026" s="36"/>
    </row>
    <row r="2027" spans="9:9">
      <c r="I2027" s="36"/>
    </row>
    <row r="2028" spans="9:9">
      <c r="I2028" s="36"/>
    </row>
    <row r="2029" spans="9:9">
      <c r="I2029" s="36"/>
    </row>
    <row r="2030" spans="9:9">
      <c r="I2030" s="36"/>
    </row>
    <row r="2031" spans="9:9">
      <c r="I2031" s="36"/>
    </row>
    <row r="2032" spans="9:9">
      <c r="I2032" s="36"/>
    </row>
    <row r="2033" spans="9:9">
      <c r="I2033" s="36"/>
    </row>
    <row r="2034" spans="9:9">
      <c r="I2034" s="36"/>
    </row>
    <row r="2035" spans="9:9">
      <c r="I2035" s="36"/>
    </row>
    <row r="2036" spans="9:9">
      <c r="I2036" s="36"/>
    </row>
    <row r="2037" spans="9:9">
      <c r="I2037" s="36"/>
    </row>
    <row r="2038" spans="9:9">
      <c r="I2038" s="36"/>
    </row>
    <row r="2039" spans="9:9">
      <c r="I2039" s="36"/>
    </row>
    <row r="2040" spans="9:9">
      <c r="I2040" s="36"/>
    </row>
    <row r="2041" spans="9:9">
      <c r="I2041" s="36"/>
    </row>
    <row r="2042" spans="9:9">
      <c r="I2042" s="36"/>
    </row>
    <row r="2043" spans="9:9">
      <c r="I2043" s="36"/>
    </row>
    <row r="2044" spans="9:9">
      <c r="I2044" s="36"/>
    </row>
    <row r="2045" spans="9:9">
      <c r="I2045" s="36"/>
    </row>
    <row r="2046" spans="9:9">
      <c r="I2046" s="36"/>
    </row>
    <row r="2047" spans="9:9">
      <c r="I2047" s="36"/>
    </row>
    <row r="2048" spans="9:9">
      <c r="I2048" s="36"/>
    </row>
    <row r="2049" spans="9:9">
      <c r="I2049" s="36"/>
    </row>
    <row r="2050" spans="9:9">
      <c r="I2050" s="36"/>
    </row>
    <row r="2051" spans="9:9">
      <c r="I2051" s="36"/>
    </row>
    <row r="2052" spans="9:9">
      <c r="I2052" s="36"/>
    </row>
    <row r="2053" spans="9:9">
      <c r="I2053" s="36"/>
    </row>
    <row r="2054" spans="9:9">
      <c r="I2054" s="36"/>
    </row>
    <row r="2055" spans="9:9">
      <c r="I2055" s="36"/>
    </row>
    <row r="2056" spans="9:9">
      <c r="I2056" s="36"/>
    </row>
    <row r="2057" spans="9:9">
      <c r="I2057" s="36"/>
    </row>
    <row r="2058" spans="9:9">
      <c r="I2058" s="36"/>
    </row>
    <row r="2059" spans="9:9">
      <c r="I2059" s="36"/>
    </row>
    <row r="2060" spans="9:9">
      <c r="I2060" s="36"/>
    </row>
    <row r="2061" spans="9:9">
      <c r="I2061" s="36"/>
    </row>
    <row r="2062" spans="9:9">
      <c r="I2062" s="36"/>
    </row>
    <row r="2063" spans="9:9">
      <c r="I2063" s="36"/>
    </row>
    <row r="2064" spans="9:9">
      <c r="I2064" s="36"/>
    </row>
    <row r="2065" spans="9:9">
      <c r="I2065" s="36"/>
    </row>
    <row r="2066" spans="9:9">
      <c r="I2066" s="36"/>
    </row>
    <row r="2067" spans="9:9">
      <c r="I2067" s="36"/>
    </row>
    <row r="2068" spans="9:9">
      <c r="I2068" s="36"/>
    </row>
    <row r="2069" spans="9:9">
      <c r="I2069" s="36"/>
    </row>
    <row r="2070" spans="9:9">
      <c r="I2070" s="36"/>
    </row>
    <row r="2071" spans="9:9">
      <c r="I2071" s="36"/>
    </row>
    <row r="2072" spans="9:9">
      <c r="I2072" s="36"/>
    </row>
    <row r="2073" spans="9:9">
      <c r="I2073" s="36"/>
    </row>
    <row r="2074" spans="9:9">
      <c r="I2074" s="36"/>
    </row>
    <row r="2075" spans="9:9">
      <c r="I2075" s="36"/>
    </row>
    <row r="2076" spans="9:9">
      <c r="I2076" s="36"/>
    </row>
    <row r="2077" spans="9:9">
      <c r="I2077" s="36"/>
    </row>
    <row r="2078" spans="9:9">
      <c r="I2078" s="36"/>
    </row>
    <row r="2079" spans="9:9">
      <c r="I2079" s="36"/>
    </row>
    <row r="2080" spans="9:9">
      <c r="I2080" s="36"/>
    </row>
    <row r="2081" spans="9:9">
      <c r="I2081" s="36"/>
    </row>
    <row r="2082" spans="9:9">
      <c r="I2082" s="36"/>
    </row>
    <row r="2083" spans="9:9">
      <c r="I2083" s="36"/>
    </row>
    <row r="2084" spans="9:9">
      <c r="I2084" s="36"/>
    </row>
    <row r="2085" spans="9:9">
      <c r="I2085" s="36"/>
    </row>
    <row r="2086" spans="9:9">
      <c r="I2086" s="36"/>
    </row>
    <row r="2087" spans="9:9">
      <c r="I2087" s="36"/>
    </row>
    <row r="2088" spans="9:9">
      <c r="I2088" s="36"/>
    </row>
    <row r="2089" spans="9:9">
      <c r="I2089" s="36"/>
    </row>
    <row r="2090" spans="9:9">
      <c r="I2090" s="36"/>
    </row>
    <row r="2091" spans="9:9">
      <c r="I2091" s="36"/>
    </row>
    <row r="2092" spans="9:9">
      <c r="I2092" s="36"/>
    </row>
    <row r="2093" spans="9:9">
      <c r="I2093" s="36"/>
    </row>
    <row r="2094" spans="9:9">
      <c r="I2094" s="36"/>
    </row>
    <row r="2095" spans="9:9">
      <c r="I2095" s="36"/>
    </row>
    <row r="2096" spans="9:9">
      <c r="I2096" s="36"/>
    </row>
    <row r="2097" spans="9:9">
      <c r="I2097" s="36"/>
    </row>
    <row r="2098" spans="9:9">
      <c r="I2098" s="36"/>
    </row>
    <row r="2099" spans="9:9">
      <c r="I2099" s="36"/>
    </row>
    <row r="2100" spans="9:9">
      <c r="I2100" s="36"/>
    </row>
    <row r="2101" spans="9:9">
      <c r="I2101" s="36"/>
    </row>
    <row r="2102" spans="9:9">
      <c r="I2102" s="36"/>
    </row>
    <row r="2103" spans="9:9">
      <c r="I2103" s="36"/>
    </row>
    <row r="2104" spans="9:9">
      <c r="I2104" s="36"/>
    </row>
    <row r="2105" spans="9:9">
      <c r="I2105" s="36"/>
    </row>
    <row r="2106" spans="9:9">
      <c r="I2106" s="36"/>
    </row>
    <row r="2107" spans="9:9">
      <c r="I2107" s="36"/>
    </row>
    <row r="2108" spans="9:9">
      <c r="I2108" s="36"/>
    </row>
    <row r="2109" spans="9:9">
      <c r="I2109" s="36"/>
    </row>
    <row r="2110" spans="9:9">
      <c r="I2110" s="36"/>
    </row>
    <row r="2111" spans="9:9">
      <c r="I2111" s="36"/>
    </row>
    <row r="2112" spans="9:9">
      <c r="I2112" s="36"/>
    </row>
    <row r="2113" spans="9:9">
      <c r="I2113" s="36"/>
    </row>
    <row r="2114" spans="9:9">
      <c r="I2114" s="36"/>
    </row>
    <row r="2115" spans="9:9">
      <c r="I2115" s="36"/>
    </row>
    <row r="2116" spans="9:9">
      <c r="I2116" s="36"/>
    </row>
    <row r="2117" spans="9:9">
      <c r="I2117" s="36"/>
    </row>
    <row r="2118" spans="9:9">
      <c r="I2118" s="36"/>
    </row>
    <row r="2119" spans="9:9">
      <c r="I2119" s="36"/>
    </row>
    <row r="2120" spans="9:9">
      <c r="I2120" s="36"/>
    </row>
    <row r="2121" spans="9:9">
      <c r="I2121" s="36"/>
    </row>
    <row r="2122" spans="9:9">
      <c r="I2122" s="36"/>
    </row>
    <row r="2123" spans="9:9">
      <c r="I2123" s="36"/>
    </row>
    <row r="2124" spans="9:9">
      <c r="I2124" s="36"/>
    </row>
    <row r="2125" spans="9:9">
      <c r="I2125" s="36"/>
    </row>
    <row r="2126" spans="9:9">
      <c r="I2126" s="36"/>
    </row>
    <row r="2127" spans="9:9">
      <c r="I2127" s="36"/>
    </row>
    <row r="2128" spans="9:9">
      <c r="I2128" s="36"/>
    </row>
    <row r="2129" spans="9:9">
      <c r="I2129" s="36"/>
    </row>
    <row r="2130" spans="9:9">
      <c r="I2130" s="36"/>
    </row>
    <row r="2131" spans="9:9">
      <c r="I2131" s="36"/>
    </row>
    <row r="2132" spans="9:9">
      <c r="I2132" s="36"/>
    </row>
    <row r="2133" spans="9:9">
      <c r="I2133" s="36"/>
    </row>
    <row r="2134" spans="9:9">
      <c r="I2134" s="36"/>
    </row>
    <row r="2135" spans="9:9">
      <c r="I2135" s="36"/>
    </row>
    <row r="2136" spans="9:9">
      <c r="I2136" s="36"/>
    </row>
    <row r="2137" spans="9:9">
      <c r="I2137" s="36"/>
    </row>
    <row r="2138" spans="9:9">
      <c r="I2138" s="36"/>
    </row>
    <row r="2139" spans="9:9">
      <c r="I2139" s="36"/>
    </row>
    <row r="2140" spans="9:9">
      <c r="I2140" s="36"/>
    </row>
    <row r="2141" spans="9:9">
      <c r="I2141" s="36"/>
    </row>
    <row r="2142" spans="9:9">
      <c r="I2142" s="36"/>
    </row>
    <row r="2143" spans="9:9">
      <c r="I2143" s="36"/>
    </row>
    <row r="2144" spans="9:9">
      <c r="I2144" s="36"/>
    </row>
    <row r="2145" spans="9:9">
      <c r="I2145" s="36"/>
    </row>
    <row r="2146" spans="9:9">
      <c r="I2146" s="36"/>
    </row>
    <row r="2147" spans="9:9">
      <c r="I2147" s="36"/>
    </row>
    <row r="2148" spans="9:9">
      <c r="I2148" s="36"/>
    </row>
    <row r="2149" spans="9:9">
      <c r="I2149" s="36"/>
    </row>
    <row r="2150" spans="9:9">
      <c r="I2150" s="36"/>
    </row>
    <row r="2151" spans="9:9">
      <c r="I2151" s="36"/>
    </row>
    <row r="2152" spans="9:9">
      <c r="I2152" s="36"/>
    </row>
    <row r="2153" spans="9:9">
      <c r="I2153" s="36"/>
    </row>
    <row r="2154" spans="9:9">
      <c r="I2154" s="36"/>
    </row>
    <row r="2155" spans="9:9">
      <c r="I2155" s="36"/>
    </row>
    <row r="2156" spans="9:9">
      <c r="I2156" s="36"/>
    </row>
    <row r="2157" spans="9:9">
      <c r="I2157" s="36"/>
    </row>
    <row r="2158" spans="9:9">
      <c r="I2158" s="36"/>
    </row>
    <row r="2159" spans="9:9">
      <c r="I2159" s="36"/>
    </row>
    <row r="2160" spans="9:9">
      <c r="I2160" s="36"/>
    </row>
    <row r="2161" spans="9:9">
      <c r="I2161" s="36"/>
    </row>
    <row r="2162" spans="9:9">
      <c r="I2162" s="36"/>
    </row>
    <row r="2163" spans="9:9">
      <c r="I2163" s="36"/>
    </row>
    <row r="2164" spans="9:9">
      <c r="I2164" s="36"/>
    </row>
    <row r="2165" spans="9:9">
      <c r="I2165" s="36"/>
    </row>
    <row r="2166" spans="9:9">
      <c r="I2166" s="36"/>
    </row>
    <row r="2167" spans="9:9">
      <c r="I2167" s="36"/>
    </row>
    <row r="2168" spans="9:9">
      <c r="I2168" s="36"/>
    </row>
    <row r="2169" spans="9:9">
      <c r="I2169" s="36"/>
    </row>
    <row r="2170" spans="9:9">
      <c r="I2170" s="36"/>
    </row>
    <row r="2171" spans="9:9">
      <c r="I2171" s="36"/>
    </row>
    <row r="2172" spans="9:9">
      <c r="I2172" s="36"/>
    </row>
    <row r="2173" spans="9:9">
      <c r="I2173" s="36"/>
    </row>
    <row r="2174" spans="9:9">
      <c r="I2174" s="36"/>
    </row>
    <row r="2175" spans="9:9">
      <c r="I2175" s="36"/>
    </row>
    <row r="2176" spans="9:9">
      <c r="I2176" s="36"/>
    </row>
    <row r="2177" spans="9:9">
      <c r="I2177" s="36"/>
    </row>
    <row r="2178" spans="9:9">
      <c r="I2178" s="36"/>
    </row>
    <row r="2179" spans="9:9">
      <c r="I2179" s="36"/>
    </row>
    <row r="2180" spans="9:9">
      <c r="I2180" s="36"/>
    </row>
    <row r="2181" spans="9:9">
      <c r="I2181" s="36"/>
    </row>
    <row r="2182" spans="9:9">
      <c r="I2182" s="36"/>
    </row>
    <row r="2183" spans="9:9">
      <c r="I2183" s="36"/>
    </row>
    <row r="2184" spans="9:9">
      <c r="I2184" s="36"/>
    </row>
    <row r="2185" spans="9:9">
      <c r="I2185" s="36"/>
    </row>
    <row r="2186" spans="9:9">
      <c r="I2186" s="36"/>
    </row>
    <row r="2187" spans="9:9">
      <c r="I2187" s="36"/>
    </row>
    <row r="2188" spans="9:9">
      <c r="I2188" s="36"/>
    </row>
    <row r="2189" spans="9:9">
      <c r="I2189" s="36"/>
    </row>
    <row r="2190" spans="9:9">
      <c r="I2190" s="36"/>
    </row>
    <row r="2191" spans="9:9">
      <c r="I2191" s="36"/>
    </row>
    <row r="2192" spans="9:9">
      <c r="I2192" s="36"/>
    </row>
    <row r="2193" spans="9:9">
      <c r="I2193" s="36"/>
    </row>
    <row r="2194" spans="9:9">
      <c r="I2194" s="36"/>
    </row>
    <row r="2195" spans="9:9">
      <c r="I2195" s="36"/>
    </row>
    <row r="2196" spans="9:9">
      <c r="I2196" s="36"/>
    </row>
    <row r="2197" spans="9:9">
      <c r="I2197" s="36"/>
    </row>
    <row r="2198" spans="9:9">
      <c r="I2198" s="36"/>
    </row>
    <row r="2199" spans="9:9">
      <c r="I2199" s="36"/>
    </row>
    <row r="2200" spans="9:9">
      <c r="I2200" s="36"/>
    </row>
    <row r="2201" spans="9:9">
      <c r="I2201" s="36"/>
    </row>
    <row r="2202" spans="9:9">
      <c r="I2202" s="36"/>
    </row>
    <row r="2203" spans="9:9">
      <c r="I2203" s="36"/>
    </row>
    <row r="2204" spans="9:9">
      <c r="I2204" s="36"/>
    </row>
    <row r="2205" spans="9:9">
      <c r="I2205" s="36"/>
    </row>
    <row r="2206" spans="9:9">
      <c r="I2206" s="36"/>
    </row>
    <row r="2207" spans="9:9">
      <c r="I2207" s="36"/>
    </row>
    <row r="2208" spans="9:9">
      <c r="I2208" s="36"/>
    </row>
    <row r="2209" spans="9:9">
      <c r="I2209" s="36"/>
    </row>
    <row r="2210" spans="9:9">
      <c r="I2210" s="36"/>
    </row>
    <row r="2211" spans="9:9">
      <c r="I2211" s="36"/>
    </row>
    <row r="2212" spans="9:9">
      <c r="I2212" s="36"/>
    </row>
    <row r="2213" spans="9:9">
      <c r="I2213" s="36"/>
    </row>
    <row r="2214" spans="9:9">
      <c r="I2214" s="36"/>
    </row>
    <row r="2215" spans="9:9">
      <c r="I2215" s="36"/>
    </row>
    <row r="2216" spans="9:9">
      <c r="I2216" s="36"/>
    </row>
    <row r="2217" spans="9:9">
      <c r="I2217" s="36"/>
    </row>
    <row r="2218" spans="9:9">
      <c r="I2218" s="36"/>
    </row>
    <row r="2219" spans="9:9">
      <c r="I2219" s="36"/>
    </row>
    <row r="2220" spans="9:9">
      <c r="I2220" s="36"/>
    </row>
    <row r="2221" spans="9:9">
      <c r="I2221" s="36"/>
    </row>
    <row r="2222" spans="9:9">
      <c r="I2222" s="36"/>
    </row>
    <row r="2223" spans="9:9">
      <c r="I2223" s="36"/>
    </row>
    <row r="2224" spans="9:9">
      <c r="I2224" s="36"/>
    </row>
    <row r="2225" spans="9:9">
      <c r="I2225" s="36"/>
    </row>
    <row r="2226" spans="9:9">
      <c r="I2226" s="36"/>
    </row>
    <row r="2227" spans="9:9">
      <c r="I2227" s="36"/>
    </row>
    <row r="2228" spans="9:9">
      <c r="I2228" s="36"/>
    </row>
    <row r="2229" spans="9:9">
      <c r="I2229" s="36"/>
    </row>
    <row r="2230" spans="9:9">
      <c r="I2230" s="36"/>
    </row>
    <row r="2231" spans="9:9">
      <c r="I2231" s="36"/>
    </row>
    <row r="2232" spans="9:9">
      <c r="I2232" s="36"/>
    </row>
    <row r="2233" spans="9:9">
      <c r="I2233" s="36"/>
    </row>
    <row r="2234" spans="9:9">
      <c r="I2234" s="36"/>
    </row>
    <row r="2235" spans="9:9">
      <c r="I2235" s="36"/>
    </row>
    <row r="2236" spans="9:9">
      <c r="I2236" s="36"/>
    </row>
    <row r="2237" spans="9:9">
      <c r="I2237" s="36"/>
    </row>
    <row r="2238" spans="9:9">
      <c r="I2238" s="36"/>
    </row>
    <row r="2239" spans="9:9">
      <c r="I2239" s="36"/>
    </row>
    <row r="2240" spans="9:9">
      <c r="I2240" s="36"/>
    </row>
    <row r="2241" spans="9:9">
      <c r="I2241" s="36"/>
    </row>
    <row r="2242" spans="9:9">
      <c r="I2242" s="36"/>
    </row>
    <row r="2243" spans="9:9">
      <c r="I2243" s="36"/>
    </row>
    <row r="2244" spans="9:9">
      <c r="I2244" s="36"/>
    </row>
    <row r="2245" spans="9:9">
      <c r="I2245" s="36"/>
    </row>
    <row r="2246" spans="9:9">
      <c r="I2246" s="36"/>
    </row>
    <row r="2247" spans="9:9">
      <c r="I2247" s="36"/>
    </row>
    <row r="2248" spans="9:9">
      <c r="I2248" s="36"/>
    </row>
    <row r="2249" spans="9:9">
      <c r="I2249" s="36"/>
    </row>
    <row r="2250" spans="9:9">
      <c r="I2250" s="36"/>
    </row>
    <row r="2251" spans="9:9">
      <c r="I2251" s="36"/>
    </row>
    <row r="2252" spans="9:9">
      <c r="I2252" s="36"/>
    </row>
    <row r="2253" spans="9:9">
      <c r="I2253" s="36"/>
    </row>
    <row r="2254" spans="9:9">
      <c r="I2254" s="36"/>
    </row>
    <row r="2255" spans="9:9">
      <c r="I2255" s="36"/>
    </row>
    <row r="2256" spans="9:9">
      <c r="I2256" s="36"/>
    </row>
    <row r="2257" spans="9:9">
      <c r="I2257" s="36"/>
    </row>
    <row r="2258" spans="9:9">
      <c r="I2258" s="36"/>
    </row>
    <row r="2259" spans="9:9">
      <c r="I2259" s="36"/>
    </row>
    <row r="2260" spans="9:9">
      <c r="I2260" s="36"/>
    </row>
    <row r="2261" spans="9:9">
      <c r="I2261" s="36"/>
    </row>
    <row r="2262" spans="9:9">
      <c r="I2262" s="36"/>
    </row>
    <row r="2263" spans="9:9">
      <c r="I2263" s="36"/>
    </row>
    <row r="2264" spans="9:9">
      <c r="I2264" s="36"/>
    </row>
    <row r="2265" spans="9:9">
      <c r="I2265" s="36"/>
    </row>
    <row r="2266" spans="9:9">
      <c r="I2266" s="36"/>
    </row>
    <row r="2267" spans="9:9">
      <c r="I2267" s="36"/>
    </row>
    <row r="2268" spans="9:9">
      <c r="I2268" s="36"/>
    </row>
    <row r="2269" spans="9:9">
      <c r="I2269" s="36"/>
    </row>
    <row r="2270" spans="9:9">
      <c r="I2270" s="36"/>
    </row>
    <row r="2271" spans="9:9">
      <c r="I2271" s="36"/>
    </row>
    <row r="2272" spans="9:9">
      <c r="I2272" s="36"/>
    </row>
    <row r="2273" spans="9:9">
      <c r="I2273" s="36"/>
    </row>
    <row r="2274" spans="9:9">
      <c r="I2274" s="36"/>
    </row>
    <row r="2275" spans="9:9">
      <c r="I2275" s="36"/>
    </row>
    <row r="2276" spans="9:9">
      <c r="I2276" s="36"/>
    </row>
    <row r="2277" spans="9:9">
      <c r="I2277" s="36"/>
    </row>
    <row r="2278" spans="9:9">
      <c r="I2278" s="36"/>
    </row>
    <row r="2279" spans="9:9">
      <c r="I2279" s="36"/>
    </row>
    <row r="2280" spans="9:9">
      <c r="I2280" s="36"/>
    </row>
    <row r="2281" spans="9:9">
      <c r="I2281" s="36"/>
    </row>
    <row r="2282" spans="9:9">
      <c r="I2282" s="36"/>
    </row>
    <row r="2283" spans="9:9">
      <c r="I2283" s="36"/>
    </row>
    <row r="2284" spans="9:9">
      <c r="I2284" s="36"/>
    </row>
    <row r="2285" spans="9:9">
      <c r="I2285" s="36"/>
    </row>
    <row r="2286" spans="9:9">
      <c r="I2286" s="36"/>
    </row>
    <row r="2287" spans="9:9">
      <c r="I2287" s="36"/>
    </row>
    <row r="2288" spans="9:9">
      <c r="I2288" s="36"/>
    </row>
    <row r="2289" spans="9:9">
      <c r="I2289" s="36"/>
    </row>
    <row r="2290" spans="9:9">
      <c r="I2290" s="36"/>
    </row>
    <row r="2291" spans="9:9">
      <c r="I2291" s="36"/>
    </row>
    <row r="2292" spans="9:9">
      <c r="I2292" s="36"/>
    </row>
    <row r="2293" spans="9:9">
      <c r="I2293" s="36"/>
    </row>
    <row r="2294" spans="9:9">
      <c r="I2294" s="36"/>
    </row>
    <row r="2295" spans="9:9">
      <c r="I2295" s="36"/>
    </row>
    <row r="2296" spans="9:9">
      <c r="I2296" s="36"/>
    </row>
    <row r="2297" spans="9:9">
      <c r="I2297" s="36"/>
    </row>
    <row r="2298" spans="9:9">
      <c r="I2298" s="36"/>
    </row>
    <row r="2299" spans="9:9">
      <c r="I2299" s="36"/>
    </row>
    <row r="2300" spans="9:9">
      <c r="I2300" s="36"/>
    </row>
    <row r="2301" spans="9:9">
      <c r="I2301" s="36"/>
    </row>
    <row r="2302" spans="9:9">
      <c r="I2302" s="36"/>
    </row>
    <row r="2303" spans="9:9">
      <c r="I2303" s="36"/>
    </row>
    <row r="2304" spans="9:9">
      <c r="I2304" s="36"/>
    </row>
    <row r="2305" spans="9:9">
      <c r="I2305" s="36"/>
    </row>
    <row r="2306" spans="9:9">
      <c r="I2306" s="36"/>
    </row>
    <row r="2307" spans="9:9">
      <c r="I2307" s="36"/>
    </row>
    <row r="2308" spans="9:9">
      <c r="I2308" s="36"/>
    </row>
    <row r="2309" spans="9:9">
      <c r="I2309" s="36"/>
    </row>
    <row r="2310" spans="9:9">
      <c r="I2310" s="36"/>
    </row>
    <row r="2311" spans="9:9">
      <c r="I2311" s="36"/>
    </row>
    <row r="2312" spans="9:9">
      <c r="I2312" s="36"/>
    </row>
    <row r="2313" spans="9:9">
      <c r="I2313" s="36"/>
    </row>
    <row r="2314" spans="9:9">
      <c r="I2314" s="36"/>
    </row>
    <row r="2315" spans="9:9">
      <c r="I2315" s="36"/>
    </row>
    <row r="2316" spans="9:9">
      <c r="I2316" s="36"/>
    </row>
    <row r="2317" spans="9:9">
      <c r="I2317" s="36"/>
    </row>
    <row r="2318" spans="9:9">
      <c r="I2318" s="36"/>
    </row>
    <row r="2319" spans="9:9">
      <c r="I2319" s="36"/>
    </row>
    <row r="2320" spans="9:9">
      <c r="I2320" s="36"/>
    </row>
    <row r="2321" spans="9:9">
      <c r="I2321" s="36"/>
    </row>
    <row r="2322" spans="9:9">
      <c r="I2322" s="36"/>
    </row>
    <row r="2323" spans="9:9">
      <c r="I2323" s="36"/>
    </row>
    <row r="2324" spans="9:9">
      <c r="I2324" s="36"/>
    </row>
    <row r="2325" spans="9:9">
      <c r="I2325" s="36"/>
    </row>
    <row r="2326" spans="9:9">
      <c r="I2326" s="36"/>
    </row>
    <row r="2327" spans="9:9">
      <c r="I2327" s="36"/>
    </row>
    <row r="2328" spans="9:9">
      <c r="I2328" s="36"/>
    </row>
    <row r="2329" spans="9:9">
      <c r="I2329" s="36"/>
    </row>
    <row r="2330" spans="9:9">
      <c r="I2330" s="36"/>
    </row>
    <row r="2331" spans="9:9">
      <c r="I2331" s="36"/>
    </row>
    <row r="2332" spans="9:9">
      <c r="I2332" s="36"/>
    </row>
    <row r="2333" spans="9:9">
      <c r="I2333" s="36"/>
    </row>
    <row r="2334" spans="9:9">
      <c r="I2334" s="36"/>
    </row>
    <row r="2335" spans="9:9">
      <c r="I2335" s="36"/>
    </row>
    <row r="2336" spans="9:9">
      <c r="I2336" s="36"/>
    </row>
    <row r="2337" spans="9:9">
      <c r="I2337" s="36"/>
    </row>
    <row r="2338" spans="9:9">
      <c r="I2338" s="36"/>
    </row>
    <row r="2339" spans="9:9">
      <c r="I2339" s="36"/>
    </row>
    <row r="2340" spans="9:9">
      <c r="I2340" s="36"/>
    </row>
    <row r="2341" spans="9:9">
      <c r="I2341" s="36"/>
    </row>
    <row r="2342" spans="9:9">
      <c r="I2342" s="36"/>
    </row>
    <row r="2343" spans="9:9">
      <c r="I2343" s="36"/>
    </row>
    <row r="2344" spans="9:9">
      <c r="I2344" s="36"/>
    </row>
    <row r="2345" spans="9:9">
      <c r="I2345" s="36"/>
    </row>
    <row r="2346" spans="9:9">
      <c r="I2346" s="36"/>
    </row>
    <row r="2347" spans="9:9">
      <c r="I2347" s="36"/>
    </row>
    <row r="2348" spans="9:9">
      <c r="I2348" s="36"/>
    </row>
    <row r="2349" spans="9:9">
      <c r="I2349" s="36"/>
    </row>
    <row r="2350" spans="9:9">
      <c r="I2350" s="36"/>
    </row>
    <row r="2351" spans="9:9">
      <c r="I2351" s="36"/>
    </row>
    <row r="2352" spans="9:9">
      <c r="I2352" s="36"/>
    </row>
    <row r="2353" spans="9:9">
      <c r="I2353" s="36"/>
    </row>
    <row r="2354" spans="9:9">
      <c r="I2354" s="36"/>
    </row>
    <row r="2355" spans="9:9">
      <c r="I2355" s="36"/>
    </row>
    <row r="2356" spans="9:9">
      <c r="I2356" s="36"/>
    </row>
    <row r="2357" spans="9:9">
      <c r="I2357" s="36"/>
    </row>
    <row r="2358" spans="9:9">
      <c r="I2358" s="36"/>
    </row>
    <row r="2359" spans="9:9">
      <c r="I2359" s="36"/>
    </row>
    <row r="2360" spans="9:9">
      <c r="I2360" s="36"/>
    </row>
    <row r="2361" spans="9:9">
      <c r="I2361" s="36"/>
    </row>
    <row r="2362" spans="9:9">
      <c r="I2362" s="36"/>
    </row>
    <row r="2363" spans="9:9">
      <c r="I2363" s="36"/>
    </row>
    <row r="2364" spans="9:9">
      <c r="I2364" s="36"/>
    </row>
    <row r="2365" spans="9:9">
      <c r="I2365" s="36"/>
    </row>
    <row r="2366" spans="9:9">
      <c r="I2366" s="36"/>
    </row>
    <row r="2367" spans="9:9">
      <c r="I2367" s="36"/>
    </row>
    <row r="2368" spans="9:9">
      <c r="I2368" s="36"/>
    </row>
    <row r="2369" spans="9:9">
      <c r="I2369" s="36"/>
    </row>
    <row r="2370" spans="9:9">
      <c r="I2370" s="36"/>
    </row>
    <row r="2371" spans="9:9">
      <c r="I2371" s="36"/>
    </row>
    <row r="2372" spans="9:9">
      <c r="I2372" s="36"/>
    </row>
    <row r="2373" spans="9:9">
      <c r="I2373" s="36"/>
    </row>
    <row r="2374" spans="9:9">
      <c r="I2374" s="36"/>
    </row>
    <row r="2375" spans="9:9">
      <c r="I2375" s="36"/>
    </row>
    <row r="2376" spans="9:9">
      <c r="I2376" s="36"/>
    </row>
    <row r="2377" spans="9:9">
      <c r="I2377" s="36"/>
    </row>
    <row r="2378" spans="9:9">
      <c r="I2378" s="36"/>
    </row>
    <row r="2379" spans="9:9">
      <c r="I2379" s="36"/>
    </row>
    <row r="2380" spans="9:9">
      <c r="I2380" s="36"/>
    </row>
    <row r="2381" spans="9:9">
      <c r="I2381" s="36"/>
    </row>
    <row r="2382" spans="9:9">
      <c r="I2382" s="36"/>
    </row>
    <row r="2383" spans="9:9">
      <c r="I2383" s="36"/>
    </row>
    <row r="2384" spans="9:9">
      <c r="I2384" s="36"/>
    </row>
    <row r="2385" spans="9:9">
      <c r="I2385" s="36"/>
    </row>
    <row r="2386" spans="9:9">
      <c r="I2386" s="36"/>
    </row>
    <row r="2387" spans="9:9">
      <c r="I2387" s="36"/>
    </row>
    <row r="2388" spans="9:9">
      <c r="I2388" s="36"/>
    </row>
    <row r="2389" spans="9:9">
      <c r="I2389" s="36"/>
    </row>
    <row r="2390" spans="9:9">
      <c r="I2390" s="36"/>
    </row>
    <row r="2391" spans="9:9">
      <c r="I2391" s="36"/>
    </row>
    <row r="2392" spans="9:9">
      <c r="I2392" s="36"/>
    </row>
    <row r="2393" spans="9:9">
      <c r="I2393" s="36"/>
    </row>
    <row r="2394" spans="9:9">
      <c r="I2394" s="36"/>
    </row>
    <row r="2395" spans="9:9">
      <c r="I2395" s="36"/>
    </row>
    <row r="2396" spans="9:9">
      <c r="I2396" s="36"/>
    </row>
    <row r="2397" spans="9:9">
      <c r="I2397" s="36"/>
    </row>
    <row r="2398" spans="9:9">
      <c r="I2398" s="36"/>
    </row>
    <row r="2399" spans="9:9">
      <c r="I2399" s="36"/>
    </row>
    <row r="2400" spans="9:9">
      <c r="I2400" s="36"/>
    </row>
    <row r="2401" spans="9:9">
      <c r="I2401" s="36"/>
    </row>
    <row r="2402" spans="9:9">
      <c r="I2402" s="36"/>
    </row>
    <row r="2403" spans="9:9">
      <c r="I2403" s="36"/>
    </row>
    <row r="2404" spans="9:9">
      <c r="I2404" s="36"/>
    </row>
    <row r="2405" spans="9:9">
      <c r="I2405" s="36"/>
    </row>
    <row r="2406" spans="9:9">
      <c r="I2406" s="36"/>
    </row>
    <row r="2407" spans="9:9">
      <c r="I2407" s="36"/>
    </row>
    <row r="2408" spans="9:9">
      <c r="I2408" s="36"/>
    </row>
    <row r="2409" spans="9:9">
      <c r="I2409" s="36"/>
    </row>
    <row r="2410" spans="9:9">
      <c r="I2410" s="36"/>
    </row>
    <row r="2411" spans="9:9">
      <c r="I2411" s="36"/>
    </row>
    <row r="2412" spans="9:9">
      <c r="I2412" s="36"/>
    </row>
    <row r="2413" spans="9:9">
      <c r="I2413" s="36"/>
    </row>
    <row r="2414" spans="9:9">
      <c r="I2414" s="36"/>
    </row>
    <row r="2415" spans="9:9">
      <c r="I2415" s="36"/>
    </row>
    <row r="2416" spans="9:9">
      <c r="I2416" s="36"/>
    </row>
    <row r="2417" spans="9:9">
      <c r="I2417" s="36"/>
    </row>
    <row r="2418" spans="9:9">
      <c r="I2418" s="36"/>
    </row>
    <row r="2419" spans="9:9">
      <c r="I2419" s="36"/>
    </row>
    <row r="2420" spans="9:9">
      <c r="I2420" s="36"/>
    </row>
    <row r="2421" spans="9:9">
      <c r="I2421" s="36"/>
    </row>
    <row r="2422" spans="9:9">
      <c r="I2422" s="36"/>
    </row>
    <row r="2423" spans="9:9">
      <c r="I2423" s="36"/>
    </row>
    <row r="2424" spans="9:9">
      <c r="I2424" s="36"/>
    </row>
    <row r="2425" spans="9:9">
      <c r="I2425" s="36"/>
    </row>
    <row r="2426" spans="9:9">
      <c r="I2426" s="36"/>
    </row>
    <row r="2427" spans="9:9">
      <c r="I2427" s="36"/>
    </row>
    <row r="2428" spans="9:9">
      <c r="I2428" s="36"/>
    </row>
    <row r="2429" spans="9:9">
      <c r="I2429" s="36"/>
    </row>
    <row r="2430" spans="9:9">
      <c r="I2430" s="36"/>
    </row>
    <row r="2431" spans="9:9">
      <c r="I2431" s="36"/>
    </row>
    <row r="2432" spans="9:9">
      <c r="I2432" s="36"/>
    </row>
    <row r="2433" spans="9:9">
      <c r="I2433" s="36"/>
    </row>
    <row r="2434" spans="9:9">
      <c r="I2434" s="36"/>
    </row>
    <row r="2435" spans="9:9">
      <c r="I2435" s="36"/>
    </row>
    <row r="2436" spans="9:9">
      <c r="I2436" s="36"/>
    </row>
    <row r="2437" spans="9:9">
      <c r="I2437" s="36"/>
    </row>
    <row r="2438" spans="9:9">
      <c r="I2438" s="36"/>
    </row>
    <row r="2439" spans="9:9">
      <c r="I2439" s="36"/>
    </row>
    <row r="2440" spans="9:9">
      <c r="I2440" s="36"/>
    </row>
    <row r="2441" spans="9:9">
      <c r="I2441" s="36"/>
    </row>
    <row r="2442" spans="9:9">
      <c r="I2442" s="36"/>
    </row>
    <row r="2443" spans="9:9">
      <c r="I2443" s="36"/>
    </row>
    <row r="2444" spans="9:9">
      <c r="I2444" s="36"/>
    </row>
    <row r="2445" spans="9:9">
      <c r="I2445" s="36"/>
    </row>
    <row r="2446" spans="9:9">
      <c r="I2446" s="36"/>
    </row>
    <row r="2447" spans="9:9">
      <c r="I2447" s="36"/>
    </row>
    <row r="2448" spans="9:9">
      <c r="I2448" s="36"/>
    </row>
    <row r="2449" spans="9:9">
      <c r="I2449" s="36"/>
    </row>
    <row r="2450" spans="9:9">
      <c r="I2450" s="36"/>
    </row>
    <row r="2451" spans="9:9">
      <c r="I2451" s="36"/>
    </row>
    <row r="2452" spans="9:9">
      <c r="I2452" s="36"/>
    </row>
    <row r="2453" spans="9:9">
      <c r="I2453" s="36"/>
    </row>
    <row r="2454" spans="9:9">
      <c r="I2454" s="36"/>
    </row>
    <row r="2455" spans="9:9">
      <c r="I2455" s="36"/>
    </row>
    <row r="2456" spans="9:9">
      <c r="I2456" s="36"/>
    </row>
    <row r="2457" spans="9:9">
      <c r="I2457" s="36"/>
    </row>
    <row r="2458" spans="9:9">
      <c r="I2458" s="36"/>
    </row>
    <row r="2459" spans="9:9">
      <c r="I2459" s="36"/>
    </row>
    <row r="2460" spans="9:9">
      <c r="I2460" s="36"/>
    </row>
    <row r="2461" spans="9:9">
      <c r="I2461" s="36"/>
    </row>
    <row r="2462" spans="9:9">
      <c r="I2462" s="36"/>
    </row>
    <row r="2463" spans="9:9">
      <c r="I2463" s="36"/>
    </row>
    <row r="2464" spans="9:9">
      <c r="I2464" s="36"/>
    </row>
    <row r="2465" spans="9:9">
      <c r="I2465" s="36"/>
    </row>
    <row r="2466" spans="9:9">
      <c r="I2466" s="36"/>
    </row>
    <row r="2467" spans="9:9">
      <c r="I2467" s="36"/>
    </row>
    <row r="2468" spans="9:9">
      <c r="I2468" s="36"/>
    </row>
    <row r="2469" spans="9:9">
      <c r="I2469" s="36"/>
    </row>
    <row r="2470" spans="9:9">
      <c r="I2470" s="36"/>
    </row>
    <row r="2471" spans="9:9">
      <c r="I2471" s="36"/>
    </row>
    <row r="2472" spans="9:9">
      <c r="I2472" s="36"/>
    </row>
    <row r="2473" spans="9:9">
      <c r="I2473" s="36"/>
    </row>
    <row r="2474" spans="9:9">
      <c r="I2474" s="36"/>
    </row>
    <row r="2475" spans="9:9">
      <c r="I2475" s="36"/>
    </row>
    <row r="2476" spans="9:9">
      <c r="I2476" s="36"/>
    </row>
    <row r="2477" spans="9:9">
      <c r="I2477" s="36"/>
    </row>
    <row r="2478" spans="9:9">
      <c r="I2478" s="36"/>
    </row>
    <row r="2479" spans="9:9">
      <c r="I2479" s="36"/>
    </row>
    <row r="2480" spans="9:9">
      <c r="I2480" s="36"/>
    </row>
    <row r="2481" spans="9:9">
      <c r="I2481" s="36"/>
    </row>
    <row r="2482" spans="9:9">
      <c r="I2482" s="36"/>
    </row>
    <row r="2483" spans="9:9">
      <c r="I2483" s="36"/>
    </row>
    <row r="2484" spans="9:9">
      <c r="I2484" s="36"/>
    </row>
    <row r="2485" spans="9:9">
      <c r="I2485" s="36"/>
    </row>
    <row r="2486" spans="9:9">
      <c r="I2486" s="36"/>
    </row>
    <row r="2487" spans="9:9">
      <c r="I2487" s="36"/>
    </row>
    <row r="2488" spans="9:9">
      <c r="I2488" s="36"/>
    </row>
    <row r="2489" spans="9:9">
      <c r="I2489" s="36"/>
    </row>
    <row r="2490" spans="9:9">
      <c r="I2490" s="36"/>
    </row>
    <row r="2491" spans="9:9">
      <c r="I2491" s="36"/>
    </row>
    <row r="2492" spans="9:9">
      <c r="I2492" s="36"/>
    </row>
    <row r="2493" spans="9:9">
      <c r="I2493" s="36"/>
    </row>
    <row r="2494" spans="9:9">
      <c r="I2494" s="36"/>
    </row>
    <row r="2495" spans="9:9">
      <c r="I2495" s="36"/>
    </row>
    <row r="2496" spans="9:9">
      <c r="I2496" s="36"/>
    </row>
    <row r="2497" spans="9:9">
      <c r="I2497" s="36"/>
    </row>
    <row r="2498" spans="9:9">
      <c r="I2498" s="36"/>
    </row>
    <row r="2499" spans="9:9">
      <c r="I2499" s="36"/>
    </row>
    <row r="2500" spans="9:9">
      <c r="I2500" s="36"/>
    </row>
    <row r="2501" spans="9:9">
      <c r="I2501" s="36"/>
    </row>
    <row r="2502" spans="9:9">
      <c r="I2502" s="36"/>
    </row>
    <row r="2503" spans="9:9">
      <c r="I2503" s="36"/>
    </row>
    <row r="2504" spans="9:9">
      <c r="I2504" s="36"/>
    </row>
    <row r="2505" spans="9:9">
      <c r="I2505" s="36"/>
    </row>
    <row r="2506" spans="9:9">
      <c r="I2506" s="36"/>
    </row>
    <row r="2507" spans="9:9">
      <c r="I2507" s="36"/>
    </row>
    <row r="2508" spans="9:9">
      <c r="I2508" s="36"/>
    </row>
    <row r="2509" spans="9:9">
      <c r="I2509" s="36"/>
    </row>
    <row r="2510" spans="9:9">
      <c r="I2510" s="36"/>
    </row>
    <row r="2511" spans="9:9">
      <c r="I2511" s="36"/>
    </row>
    <row r="2512" spans="9:9">
      <c r="I2512" s="36"/>
    </row>
    <row r="2513" spans="9:9">
      <c r="I2513" s="36"/>
    </row>
    <row r="2514" spans="9:9">
      <c r="I2514" s="36"/>
    </row>
    <row r="2515" spans="9:9">
      <c r="I2515" s="36"/>
    </row>
    <row r="2516" spans="9:9">
      <c r="I2516" s="36"/>
    </row>
    <row r="2517" spans="9:9">
      <c r="I2517" s="36"/>
    </row>
    <row r="2518" spans="9:9">
      <c r="I2518" s="36"/>
    </row>
    <row r="2519" spans="9:9">
      <c r="I2519" s="36"/>
    </row>
    <row r="2520" spans="9:9">
      <c r="I2520" s="36"/>
    </row>
    <row r="2521" spans="9:9">
      <c r="I2521" s="36"/>
    </row>
    <row r="2522" spans="9:9">
      <c r="I2522" s="36"/>
    </row>
    <row r="2523" spans="9:9">
      <c r="I2523" s="36"/>
    </row>
    <row r="2524" spans="9:9">
      <c r="I2524" s="36"/>
    </row>
    <row r="2525" spans="9:9">
      <c r="I2525" s="36"/>
    </row>
    <row r="2526" spans="9:9">
      <c r="I2526" s="36"/>
    </row>
    <row r="2527" spans="9:9">
      <c r="I2527" s="36"/>
    </row>
    <row r="2528" spans="9:9">
      <c r="I2528" s="36"/>
    </row>
    <row r="2529" spans="9:9">
      <c r="I2529" s="36"/>
    </row>
    <row r="2530" spans="9:9">
      <c r="I2530" s="36"/>
    </row>
    <row r="2531" spans="9:9">
      <c r="I2531" s="36"/>
    </row>
    <row r="2532" spans="9:9">
      <c r="I2532" s="36"/>
    </row>
    <row r="2533" spans="9:9">
      <c r="I2533" s="36"/>
    </row>
    <row r="2534" spans="9:9">
      <c r="I2534" s="36"/>
    </row>
    <row r="2535" spans="9:9">
      <c r="I2535" s="36"/>
    </row>
    <row r="2536" spans="9:9">
      <c r="I2536" s="36"/>
    </row>
    <row r="2537" spans="9:9">
      <c r="I2537" s="36"/>
    </row>
    <row r="2538" spans="9:9">
      <c r="I2538" s="36"/>
    </row>
    <row r="2539" spans="9:9">
      <c r="I2539" s="36"/>
    </row>
    <row r="2540" spans="9:9">
      <c r="I2540" s="36"/>
    </row>
    <row r="2541" spans="9:9">
      <c r="I2541" s="36"/>
    </row>
    <row r="2542" spans="9:9">
      <c r="I2542" s="36"/>
    </row>
    <row r="2543" spans="9:9">
      <c r="I2543" s="36"/>
    </row>
    <row r="2544" spans="9:9">
      <c r="I2544" s="36"/>
    </row>
    <row r="2545" spans="9:9">
      <c r="I2545" s="36"/>
    </row>
    <row r="2546" spans="9:9">
      <c r="I2546" s="36"/>
    </row>
    <row r="2547" spans="9:9">
      <c r="I2547" s="36"/>
    </row>
    <row r="2548" spans="9:9">
      <c r="I2548" s="36"/>
    </row>
    <row r="2549" spans="9:9">
      <c r="I2549" s="36"/>
    </row>
    <row r="2550" spans="9:9">
      <c r="I2550" s="36"/>
    </row>
    <row r="2551" spans="9:9">
      <c r="I2551" s="36"/>
    </row>
    <row r="2552" spans="9:9">
      <c r="I2552" s="36"/>
    </row>
    <row r="2553" spans="9:9">
      <c r="I2553" s="36"/>
    </row>
    <row r="2554" spans="9:9">
      <c r="I2554" s="36"/>
    </row>
    <row r="2555" spans="9:9">
      <c r="I2555" s="36"/>
    </row>
    <row r="2556" spans="9:9">
      <c r="I2556" s="36"/>
    </row>
    <row r="2557" spans="9:9">
      <c r="I2557" s="36"/>
    </row>
    <row r="2558" spans="9:9">
      <c r="I2558" s="36"/>
    </row>
    <row r="2559" spans="9:9">
      <c r="I2559" s="36"/>
    </row>
    <row r="2560" spans="9:9">
      <c r="I2560" s="36"/>
    </row>
    <row r="2561" spans="9:9">
      <c r="I2561" s="36"/>
    </row>
    <row r="2562" spans="9:9">
      <c r="I2562" s="36"/>
    </row>
    <row r="2563" spans="9:9">
      <c r="I2563" s="36"/>
    </row>
    <row r="2564" spans="9:9">
      <c r="I2564" s="36"/>
    </row>
    <row r="2565" spans="9:9">
      <c r="I2565" s="36"/>
    </row>
    <row r="2566" spans="9:9">
      <c r="I2566" s="36"/>
    </row>
    <row r="2567" spans="9:9">
      <c r="I2567" s="36"/>
    </row>
    <row r="2568" spans="9:9">
      <c r="I2568" s="36"/>
    </row>
    <row r="2569" spans="9:9">
      <c r="I2569" s="36"/>
    </row>
    <row r="2570" spans="9:9">
      <c r="I2570" s="36"/>
    </row>
    <row r="2571" spans="9:9">
      <c r="I2571" s="36"/>
    </row>
    <row r="2572" spans="9:9">
      <c r="I2572" s="36"/>
    </row>
    <row r="2573" spans="9:9">
      <c r="I2573" s="36"/>
    </row>
    <row r="2574" spans="9:9">
      <c r="I2574" s="36"/>
    </row>
    <row r="2575" spans="9:9">
      <c r="I2575" s="36"/>
    </row>
    <row r="2576" spans="9:9">
      <c r="I2576" s="36"/>
    </row>
    <row r="2577" spans="9:9">
      <c r="I2577" s="36"/>
    </row>
    <row r="2578" spans="9:9">
      <c r="I2578" s="36"/>
    </row>
    <row r="2579" spans="9:9">
      <c r="I2579" s="36"/>
    </row>
    <row r="2580" spans="9:9">
      <c r="I2580" s="36"/>
    </row>
    <row r="2581" spans="9:9">
      <c r="I2581" s="36"/>
    </row>
    <row r="2582" spans="9:9">
      <c r="I2582" s="36"/>
    </row>
    <row r="2583" spans="9:9">
      <c r="I2583" s="36"/>
    </row>
    <row r="2584" spans="9:9">
      <c r="I2584" s="36"/>
    </row>
    <row r="2585" spans="9:9">
      <c r="I2585" s="36"/>
    </row>
    <row r="2586" spans="9:9">
      <c r="I2586" s="36"/>
    </row>
    <row r="2587" spans="9:9">
      <c r="I2587" s="36"/>
    </row>
    <row r="2588" spans="9:9">
      <c r="I2588" s="36"/>
    </row>
    <row r="2589" spans="9:9">
      <c r="I2589" s="36"/>
    </row>
    <row r="2590" spans="9:9">
      <c r="I2590" s="36"/>
    </row>
    <row r="2591" spans="9:9">
      <c r="I2591" s="36"/>
    </row>
    <row r="2592" spans="9:9">
      <c r="I2592" s="36"/>
    </row>
    <row r="2593" spans="9:9">
      <c r="I2593" s="36"/>
    </row>
    <row r="2594" spans="9:9">
      <c r="I2594" s="36"/>
    </row>
    <row r="2595" spans="9:9">
      <c r="I2595" s="36"/>
    </row>
    <row r="2596" spans="9:9">
      <c r="I2596" s="36"/>
    </row>
    <row r="2597" spans="9:9">
      <c r="I2597" s="36"/>
    </row>
    <row r="2598" spans="9:9">
      <c r="I2598" s="36"/>
    </row>
    <row r="2599" spans="9:9">
      <c r="I2599" s="36"/>
    </row>
    <row r="2600" spans="9:9">
      <c r="I2600" s="36"/>
    </row>
    <row r="2601" spans="9:9">
      <c r="I2601" s="36"/>
    </row>
    <row r="2602" spans="9:9">
      <c r="I2602" s="36"/>
    </row>
    <row r="2603" spans="9:9">
      <c r="I2603" s="36"/>
    </row>
    <row r="2604" spans="9:9">
      <c r="I2604" s="36"/>
    </row>
    <row r="2605" spans="9:9">
      <c r="I2605" s="36"/>
    </row>
    <row r="2606" spans="9:9">
      <c r="I2606" s="36"/>
    </row>
    <row r="2607" spans="9:9">
      <c r="I2607" s="36"/>
    </row>
    <row r="2608" spans="9:9">
      <c r="I2608" s="36"/>
    </row>
    <row r="2609" spans="9:9">
      <c r="I2609" s="36"/>
    </row>
    <row r="2610" spans="9:9">
      <c r="I2610" s="36"/>
    </row>
    <row r="2611" spans="9:9">
      <c r="I2611" s="36"/>
    </row>
    <row r="2612" spans="9:9">
      <c r="I2612" s="36"/>
    </row>
    <row r="2613" spans="9:9">
      <c r="I2613" s="36"/>
    </row>
    <row r="2614" spans="9:9">
      <c r="I2614" s="36"/>
    </row>
    <row r="2615" spans="9:9">
      <c r="I2615" s="36"/>
    </row>
    <row r="2616" spans="9:9">
      <c r="I2616" s="36"/>
    </row>
    <row r="2617" spans="9:9">
      <c r="I2617" s="36"/>
    </row>
    <row r="2618" spans="9:9">
      <c r="I2618" s="36"/>
    </row>
    <row r="2619" spans="9:9">
      <c r="I2619" s="36"/>
    </row>
    <row r="2620" spans="9:9">
      <c r="I2620" s="36"/>
    </row>
    <row r="2621" spans="9:9">
      <c r="I2621" s="36"/>
    </row>
    <row r="2622" spans="9:9">
      <c r="I2622" s="36"/>
    </row>
    <row r="2623" spans="9:9">
      <c r="I2623" s="36"/>
    </row>
    <row r="2624" spans="9:9">
      <c r="I2624" s="36"/>
    </row>
    <row r="2625" spans="9:9">
      <c r="I2625" s="36"/>
    </row>
    <row r="2626" spans="9:9">
      <c r="I2626" s="36"/>
    </row>
    <row r="2627" spans="9:9">
      <c r="I2627" s="36"/>
    </row>
    <row r="2628" spans="9:9">
      <c r="I2628" s="36"/>
    </row>
    <row r="2629" spans="9:9">
      <c r="I2629" s="36"/>
    </row>
    <row r="2630" spans="9:9">
      <c r="I2630" s="36"/>
    </row>
    <row r="2631" spans="9:9">
      <c r="I2631" s="36"/>
    </row>
    <row r="2632" spans="9:9">
      <c r="I2632" s="36"/>
    </row>
    <row r="2633" spans="9:9">
      <c r="I2633" s="36"/>
    </row>
    <row r="2634" spans="9:9">
      <c r="I2634" s="36"/>
    </row>
    <row r="2635" spans="9:9">
      <c r="I2635" s="36"/>
    </row>
    <row r="2636" spans="9:9">
      <c r="I2636" s="36"/>
    </row>
    <row r="2637" spans="9:9">
      <c r="I2637" s="36"/>
    </row>
    <row r="2638" spans="9:9">
      <c r="I2638" s="36"/>
    </row>
    <row r="2639" spans="9:9">
      <c r="I2639" s="36"/>
    </row>
    <row r="2640" spans="9:9">
      <c r="I2640" s="36"/>
    </row>
    <row r="2641" spans="9:9">
      <c r="I2641" s="36"/>
    </row>
    <row r="2642" spans="9:9">
      <c r="I2642" s="36"/>
    </row>
    <row r="2643" spans="9:9">
      <c r="I2643" s="36"/>
    </row>
    <row r="2644" spans="9:9">
      <c r="I2644" s="36"/>
    </row>
    <row r="2645" spans="9:9">
      <c r="I2645" s="36"/>
    </row>
    <row r="2646" spans="9:9">
      <c r="I2646" s="36"/>
    </row>
    <row r="2647" spans="9:9">
      <c r="I2647" s="36"/>
    </row>
    <row r="2648" spans="9:9">
      <c r="I2648" s="36"/>
    </row>
    <row r="2649" spans="9:9">
      <c r="I2649" s="36"/>
    </row>
    <row r="2650" spans="9:9">
      <c r="I2650" s="36"/>
    </row>
    <row r="2651" spans="9:9">
      <c r="I2651" s="36"/>
    </row>
    <row r="2652" spans="9:9">
      <c r="I2652" s="36"/>
    </row>
    <row r="2653" spans="9:9">
      <c r="I2653" s="36"/>
    </row>
    <row r="2654" spans="9:9">
      <c r="I2654" s="36"/>
    </row>
    <row r="2655" spans="9:9">
      <c r="I2655" s="36"/>
    </row>
    <row r="2656" spans="9:9">
      <c r="I2656" s="36"/>
    </row>
    <row r="2657" spans="9:9">
      <c r="I2657" s="36"/>
    </row>
    <row r="2658" spans="9:9">
      <c r="I2658" s="36"/>
    </row>
    <row r="2659" spans="9:9">
      <c r="I2659" s="36"/>
    </row>
    <row r="2660" spans="9:9">
      <c r="I2660" s="36"/>
    </row>
    <row r="2661" spans="9:9">
      <c r="I2661" s="36"/>
    </row>
    <row r="2662" spans="9:9">
      <c r="I2662" s="36"/>
    </row>
    <row r="2663" spans="9:9">
      <c r="I2663" s="36"/>
    </row>
    <row r="2664" spans="9:9">
      <c r="I2664" s="36"/>
    </row>
    <row r="2665" spans="9:9">
      <c r="I2665" s="36"/>
    </row>
    <row r="2666" spans="9:9">
      <c r="I2666" s="36"/>
    </row>
    <row r="2667" spans="9:9">
      <c r="I2667" s="36"/>
    </row>
    <row r="2668" spans="9:9">
      <c r="I2668" s="36"/>
    </row>
    <row r="2669" spans="9:9">
      <c r="I2669" s="36"/>
    </row>
    <row r="2670" spans="9:9">
      <c r="I2670" s="36"/>
    </row>
    <row r="2671" spans="9:9">
      <c r="I2671" s="36"/>
    </row>
    <row r="2672" spans="9:9">
      <c r="I2672" s="36"/>
    </row>
    <row r="2673" spans="9:9">
      <c r="I2673" s="36"/>
    </row>
    <row r="2674" spans="9:9">
      <c r="I2674" s="36"/>
    </row>
    <row r="2675" spans="9:9">
      <c r="I2675" s="36"/>
    </row>
    <row r="2676" spans="9:9">
      <c r="I2676" s="36"/>
    </row>
    <row r="2677" spans="9:9">
      <c r="I2677" s="36"/>
    </row>
    <row r="2678" spans="9:9">
      <c r="I2678" s="36"/>
    </row>
    <row r="2679" spans="9:9">
      <c r="I2679" s="36"/>
    </row>
    <row r="2680" spans="9:9">
      <c r="I2680" s="36"/>
    </row>
    <row r="2681" spans="9:9">
      <c r="I2681" s="36"/>
    </row>
    <row r="2682" spans="9:9">
      <c r="I2682" s="36"/>
    </row>
    <row r="2683" spans="9:9">
      <c r="I2683" s="36"/>
    </row>
    <row r="2684" spans="9:9">
      <c r="I2684" s="36"/>
    </row>
    <row r="2685" spans="9:9">
      <c r="I2685" s="36"/>
    </row>
    <row r="2686" spans="9:9">
      <c r="I2686" s="36"/>
    </row>
    <row r="2687" spans="9:9">
      <c r="I2687" s="36"/>
    </row>
    <row r="2688" spans="9:9">
      <c r="I2688" s="36"/>
    </row>
    <row r="2689" spans="9:9">
      <c r="I2689" s="36"/>
    </row>
    <row r="2690" spans="9:9">
      <c r="I2690" s="36"/>
    </row>
    <row r="2691" spans="9:9">
      <c r="I2691" s="36"/>
    </row>
    <row r="2692" spans="9:9">
      <c r="I2692" s="36"/>
    </row>
    <row r="2693" spans="9:9">
      <c r="I2693" s="36"/>
    </row>
    <row r="2694" spans="9:9">
      <c r="I2694" s="36"/>
    </row>
    <row r="2695" spans="9:9">
      <c r="I2695" s="36"/>
    </row>
    <row r="2696" spans="9:9">
      <c r="I2696" s="36"/>
    </row>
    <row r="2697" spans="9:9">
      <c r="I2697" s="36"/>
    </row>
    <row r="2698" spans="9:9">
      <c r="I2698" s="36"/>
    </row>
    <row r="2699" spans="9:9">
      <c r="I2699" s="36"/>
    </row>
    <row r="2700" spans="9:9">
      <c r="I2700" s="36"/>
    </row>
    <row r="2701" spans="9:9">
      <c r="I2701" s="36"/>
    </row>
    <row r="2702" spans="9:9">
      <c r="I2702" s="36"/>
    </row>
    <row r="2703" spans="9:9">
      <c r="I2703" s="36"/>
    </row>
    <row r="2704" spans="9:9">
      <c r="I2704" s="36"/>
    </row>
    <row r="2705" spans="9:9">
      <c r="I2705" s="36"/>
    </row>
    <row r="2706" spans="9:9">
      <c r="I2706" s="36"/>
    </row>
    <row r="2707" spans="9:9">
      <c r="I2707" s="36"/>
    </row>
    <row r="2708" spans="9:9">
      <c r="I2708" s="36"/>
    </row>
    <row r="2709" spans="9:9">
      <c r="I2709" s="36"/>
    </row>
    <row r="2710" spans="9:9">
      <c r="I2710" s="36"/>
    </row>
    <row r="2711" spans="9:9">
      <c r="I2711" s="36"/>
    </row>
    <row r="2712" spans="9:9">
      <c r="I2712" s="36"/>
    </row>
    <row r="2713" spans="9:9">
      <c r="I2713" s="36"/>
    </row>
    <row r="2714" spans="9:9">
      <c r="I2714" s="36"/>
    </row>
    <row r="2715" spans="9:9">
      <c r="I2715" s="36"/>
    </row>
    <row r="2716" spans="9:9">
      <c r="I2716" s="36"/>
    </row>
    <row r="2717" spans="9:9">
      <c r="I2717" s="36"/>
    </row>
    <row r="2718" spans="9:9">
      <c r="I2718" s="36"/>
    </row>
    <row r="2719" spans="9:9">
      <c r="I2719" s="36"/>
    </row>
    <row r="2720" spans="9:9">
      <c r="I2720" s="36"/>
    </row>
    <row r="2721" spans="9:9">
      <c r="I2721" s="36"/>
    </row>
    <row r="2722" spans="9:9">
      <c r="I2722" s="36"/>
    </row>
    <row r="2723" spans="9:9">
      <c r="I2723" s="36"/>
    </row>
    <row r="2724" spans="9:9">
      <c r="I2724" s="36"/>
    </row>
    <row r="2725" spans="9:9">
      <c r="I2725" s="36"/>
    </row>
    <row r="2726" spans="9:9">
      <c r="I2726" s="36"/>
    </row>
    <row r="2727" spans="9:9">
      <c r="I2727" s="36"/>
    </row>
    <row r="2728" spans="9:9">
      <c r="I2728" s="36"/>
    </row>
    <row r="2729" spans="9:9">
      <c r="I2729" s="36"/>
    </row>
    <row r="2730" spans="9:9">
      <c r="I2730" s="36"/>
    </row>
    <row r="2731" spans="9:9">
      <c r="I2731" s="36"/>
    </row>
    <row r="2732" spans="9:9">
      <c r="I2732" s="36"/>
    </row>
    <row r="2733" spans="9:9">
      <c r="I2733" s="36"/>
    </row>
    <row r="2734" spans="9:9">
      <c r="I2734" s="36"/>
    </row>
    <row r="2735" spans="9:9">
      <c r="I2735" s="36"/>
    </row>
    <row r="2736" spans="9:9">
      <c r="I2736" s="36"/>
    </row>
    <row r="2737" spans="9:9">
      <c r="I2737" s="36"/>
    </row>
    <row r="2738" spans="9:9">
      <c r="I2738" s="36"/>
    </row>
    <row r="2739" spans="9:9">
      <c r="I2739" s="36"/>
    </row>
    <row r="2740" spans="9:9">
      <c r="I2740" s="36"/>
    </row>
    <row r="2741" spans="9:9">
      <c r="I2741" s="36"/>
    </row>
    <row r="2742" spans="9:9">
      <c r="I2742" s="36"/>
    </row>
    <row r="2743" spans="9:9">
      <c r="I2743" s="36"/>
    </row>
    <row r="2744" spans="9:9">
      <c r="I2744" s="36"/>
    </row>
    <row r="2745" spans="9:9">
      <c r="I2745" s="36"/>
    </row>
    <row r="2746" spans="9:9">
      <c r="I2746" s="36"/>
    </row>
    <row r="2747" spans="9:9">
      <c r="I2747" s="36"/>
    </row>
    <row r="2748" spans="9:9">
      <c r="I2748" s="36"/>
    </row>
    <row r="2749" spans="9:9">
      <c r="I2749" s="36"/>
    </row>
    <row r="2750" spans="9:9">
      <c r="I2750" s="36"/>
    </row>
    <row r="2751" spans="9:9">
      <c r="I2751" s="36"/>
    </row>
    <row r="2752" spans="9:9">
      <c r="I2752" s="36"/>
    </row>
    <row r="2753" spans="9:9">
      <c r="I2753" s="36"/>
    </row>
    <row r="2754" spans="9:9">
      <c r="I2754" s="36"/>
    </row>
    <row r="2755" spans="9:9">
      <c r="I2755" s="36"/>
    </row>
    <row r="2756" spans="9:9">
      <c r="I2756" s="36"/>
    </row>
    <row r="2757" spans="9:9">
      <c r="I2757" s="36"/>
    </row>
    <row r="2758" spans="9:9">
      <c r="I2758" s="36"/>
    </row>
    <row r="2759" spans="9:9">
      <c r="I2759" s="36"/>
    </row>
    <row r="2760" spans="9:9">
      <c r="I2760" s="36"/>
    </row>
    <row r="2761" spans="9:9">
      <c r="I2761" s="36"/>
    </row>
    <row r="2762" spans="9:9">
      <c r="I2762" s="36"/>
    </row>
    <row r="2763" spans="9:9">
      <c r="I2763" s="36"/>
    </row>
    <row r="2764" spans="9:9">
      <c r="I2764" s="36"/>
    </row>
    <row r="2765" spans="9:9">
      <c r="I2765" s="36"/>
    </row>
    <row r="2766" spans="9:9">
      <c r="I2766" s="36"/>
    </row>
    <row r="2767" spans="9:9">
      <c r="I2767" s="36"/>
    </row>
    <row r="2768" spans="9:9">
      <c r="I2768" s="36"/>
    </row>
    <row r="2769" spans="9:9">
      <c r="I2769" s="36"/>
    </row>
    <row r="2770" spans="9:9">
      <c r="I2770" s="36"/>
    </row>
    <row r="2771" spans="9:9">
      <c r="I2771" s="36"/>
    </row>
    <row r="2772" spans="9:9">
      <c r="I2772" s="36"/>
    </row>
    <row r="2773" spans="9:9">
      <c r="I2773" s="36"/>
    </row>
    <row r="2774" spans="9:9">
      <c r="I2774" s="36"/>
    </row>
    <row r="2775" spans="9:9">
      <c r="I2775" s="36"/>
    </row>
    <row r="2776" spans="9:9">
      <c r="I2776" s="36"/>
    </row>
    <row r="2777" spans="9:9">
      <c r="I2777" s="36"/>
    </row>
    <row r="2778" spans="9:9">
      <c r="I2778" s="36"/>
    </row>
    <row r="2779" spans="9:9">
      <c r="I2779" s="36"/>
    </row>
    <row r="2780" spans="9:9">
      <c r="I2780" s="36"/>
    </row>
    <row r="2781" spans="9:9">
      <c r="I2781" s="36"/>
    </row>
    <row r="2782" spans="9:9">
      <c r="I2782" s="36"/>
    </row>
    <row r="2783" spans="9:9">
      <c r="I2783" s="36"/>
    </row>
    <row r="2784" spans="9:9">
      <c r="I2784" s="36"/>
    </row>
    <row r="2785" spans="9:9">
      <c r="I2785" s="36"/>
    </row>
    <row r="2786" spans="9:9">
      <c r="I2786" s="36"/>
    </row>
    <row r="2787" spans="9:9">
      <c r="I2787" s="36"/>
    </row>
    <row r="2788" spans="9:9">
      <c r="I2788" s="36"/>
    </row>
    <row r="2789" spans="9:9">
      <c r="I2789" s="36"/>
    </row>
    <row r="2790" spans="9:9">
      <c r="I2790" s="36"/>
    </row>
    <row r="2791" spans="9:9">
      <c r="I2791" s="36"/>
    </row>
    <row r="2792" spans="9:9">
      <c r="I2792" s="36"/>
    </row>
    <row r="2793" spans="9:9">
      <c r="I2793" s="36"/>
    </row>
    <row r="2794" spans="9:9">
      <c r="I2794" s="36"/>
    </row>
    <row r="2795" spans="9:9">
      <c r="I2795" s="36"/>
    </row>
    <row r="2796" spans="9:9">
      <c r="I2796" s="36"/>
    </row>
    <row r="2797" spans="9:9">
      <c r="I2797" s="36"/>
    </row>
    <row r="2798" spans="9:9">
      <c r="I2798" s="36"/>
    </row>
    <row r="2799" spans="9:9">
      <c r="I2799" s="36"/>
    </row>
    <row r="2800" spans="9:9">
      <c r="I2800" s="36"/>
    </row>
    <row r="2801" spans="9:9">
      <c r="I2801" s="36"/>
    </row>
    <row r="2802" spans="9:9">
      <c r="I2802" s="36"/>
    </row>
    <row r="2803" spans="9:9">
      <c r="I2803" s="36"/>
    </row>
    <row r="2804" spans="9:9">
      <c r="I2804" s="36"/>
    </row>
    <row r="2805" spans="9:9">
      <c r="I2805" s="36"/>
    </row>
    <row r="2806" spans="9:9">
      <c r="I2806" s="36"/>
    </row>
    <row r="2807" spans="9:9">
      <c r="I2807" s="36"/>
    </row>
    <row r="2808" spans="9:9">
      <c r="I2808" s="36"/>
    </row>
    <row r="2809" spans="9:9">
      <c r="I2809" s="36"/>
    </row>
    <row r="2810" spans="9:9">
      <c r="I2810" s="36"/>
    </row>
    <row r="2811" spans="9:9">
      <c r="I2811" s="36"/>
    </row>
    <row r="2812" spans="9:9">
      <c r="I2812" s="36"/>
    </row>
    <row r="2813" spans="9:9">
      <c r="I2813" s="36"/>
    </row>
    <row r="2814" spans="9:9">
      <c r="I2814" s="36"/>
    </row>
    <row r="2815" spans="9:9">
      <c r="I2815" s="36"/>
    </row>
    <row r="2816" spans="9:9">
      <c r="I2816" s="36"/>
    </row>
    <row r="2817" spans="9:9">
      <c r="I2817" s="36"/>
    </row>
    <row r="2818" spans="9:9">
      <c r="I2818" s="36"/>
    </row>
    <row r="2819" spans="9:9">
      <c r="I2819" s="36"/>
    </row>
    <row r="2820" spans="9:9">
      <c r="I2820" s="36"/>
    </row>
    <row r="2821" spans="9:9">
      <c r="I2821" s="36"/>
    </row>
    <row r="2822" spans="9:9">
      <c r="I2822" s="36"/>
    </row>
    <row r="2823" spans="9:9">
      <c r="I2823" s="36"/>
    </row>
    <row r="2824" spans="9:9">
      <c r="I2824" s="36"/>
    </row>
    <row r="2825" spans="9:9">
      <c r="I2825" s="36"/>
    </row>
    <row r="2826" spans="9:9">
      <c r="I2826" s="36"/>
    </row>
    <row r="2827" spans="9:9">
      <c r="I2827" s="36"/>
    </row>
    <row r="2828" spans="9:9">
      <c r="I2828" s="36"/>
    </row>
    <row r="2829" spans="9:9">
      <c r="I2829" s="36"/>
    </row>
    <row r="2830" spans="9:9">
      <c r="I2830" s="36"/>
    </row>
    <row r="2831" spans="9:9">
      <c r="I2831" s="36"/>
    </row>
    <row r="2832" spans="9:9">
      <c r="I2832" s="36"/>
    </row>
    <row r="2833" spans="9:9">
      <c r="I2833" s="36"/>
    </row>
    <row r="2834" spans="9:9">
      <c r="I2834" s="36"/>
    </row>
    <row r="2835" spans="9:9">
      <c r="I2835" s="36"/>
    </row>
    <row r="2836" spans="9:9">
      <c r="I2836" s="36"/>
    </row>
    <row r="2837" spans="9:9">
      <c r="I2837" s="36"/>
    </row>
    <row r="2838" spans="9:9">
      <c r="I2838" s="36"/>
    </row>
    <row r="2839" spans="9:9">
      <c r="I2839" s="36"/>
    </row>
    <row r="2840" spans="9:9">
      <c r="I2840" s="36"/>
    </row>
    <row r="2841" spans="9:9">
      <c r="I2841" s="36"/>
    </row>
    <row r="2842" spans="9:9">
      <c r="I2842" s="36"/>
    </row>
    <row r="2843" spans="9:9">
      <c r="I2843" s="36"/>
    </row>
    <row r="2844" spans="9:9">
      <c r="I2844" s="36"/>
    </row>
    <row r="2845" spans="9:9">
      <c r="I2845" s="36"/>
    </row>
    <row r="2846" spans="9:9">
      <c r="I2846" s="36"/>
    </row>
    <row r="2847" spans="9:9">
      <c r="I2847" s="36"/>
    </row>
    <row r="2848" spans="9:9">
      <c r="I2848" s="36"/>
    </row>
    <row r="2849" spans="9:9">
      <c r="I2849" s="36"/>
    </row>
    <row r="2850" spans="9:9">
      <c r="I2850" s="36"/>
    </row>
    <row r="2851" spans="9:9">
      <c r="I2851" s="36"/>
    </row>
    <row r="2852" spans="9:9">
      <c r="I2852" s="36"/>
    </row>
    <row r="2853" spans="9:9">
      <c r="I2853" s="36"/>
    </row>
    <row r="2854" spans="9:9">
      <c r="I2854" s="36"/>
    </row>
    <row r="2855" spans="9:9">
      <c r="I2855" s="36"/>
    </row>
    <row r="2856" spans="9:9">
      <c r="I2856" s="36"/>
    </row>
    <row r="2857" spans="9:9">
      <c r="I2857" s="36"/>
    </row>
    <row r="2858" spans="9:9">
      <c r="I2858" s="36"/>
    </row>
    <row r="2859" spans="9:9">
      <c r="I2859" s="36"/>
    </row>
    <row r="2860" spans="9:9">
      <c r="I2860" s="36"/>
    </row>
    <row r="2861" spans="9:9">
      <c r="I2861" s="36"/>
    </row>
    <row r="2862" spans="9:9">
      <c r="I2862" s="36"/>
    </row>
    <row r="2863" spans="9:9">
      <c r="I2863" s="36"/>
    </row>
    <row r="2864" spans="9:9">
      <c r="I2864" s="36"/>
    </row>
    <row r="2865" spans="9:9">
      <c r="I2865" s="36"/>
    </row>
    <row r="2866" spans="9:9">
      <c r="I2866" s="36"/>
    </row>
    <row r="2867" spans="9:9">
      <c r="I2867" s="36"/>
    </row>
    <row r="2868" spans="9:9">
      <c r="I2868" s="36"/>
    </row>
    <row r="2869" spans="9:9">
      <c r="I2869" s="36"/>
    </row>
    <row r="2870" spans="9:9">
      <c r="I2870" s="36"/>
    </row>
    <row r="2871" spans="9:9">
      <c r="I2871" s="36"/>
    </row>
    <row r="2872" spans="9:9">
      <c r="I2872" s="36"/>
    </row>
    <row r="2873" spans="9:9">
      <c r="I2873" s="36"/>
    </row>
    <row r="2874" spans="9:9">
      <c r="I2874" s="36"/>
    </row>
    <row r="2875" spans="9:9">
      <c r="I2875" s="36"/>
    </row>
    <row r="2876" spans="9:9">
      <c r="I2876" s="36"/>
    </row>
    <row r="2877" spans="9:9">
      <c r="I2877" s="36"/>
    </row>
    <row r="2878" spans="9:9">
      <c r="I2878" s="36"/>
    </row>
    <row r="2879" spans="9:9">
      <c r="I2879" s="36"/>
    </row>
    <row r="2880" spans="9:9">
      <c r="I2880" s="36"/>
    </row>
    <row r="2881" spans="9:9">
      <c r="I2881" s="36"/>
    </row>
    <row r="2882" spans="9:9">
      <c r="I2882" s="36"/>
    </row>
    <row r="2883" spans="9:9">
      <c r="I2883" s="36"/>
    </row>
    <row r="2884" spans="9:9">
      <c r="I2884" s="36"/>
    </row>
    <row r="2885" spans="9:9">
      <c r="I2885" s="36"/>
    </row>
    <row r="2886" spans="9:9">
      <c r="I2886" s="36"/>
    </row>
    <row r="2887" spans="9:9">
      <c r="I2887" s="36"/>
    </row>
    <row r="2888" spans="9:9">
      <c r="I2888" s="36"/>
    </row>
    <row r="2889" spans="9:9">
      <c r="I2889" s="36"/>
    </row>
    <row r="2890" spans="9:9">
      <c r="I2890" s="36"/>
    </row>
    <row r="2891" spans="9:9">
      <c r="I2891" s="36"/>
    </row>
    <row r="2892" spans="9:9">
      <c r="I2892" s="36"/>
    </row>
    <row r="2893" spans="9:9">
      <c r="I2893" s="36"/>
    </row>
    <row r="2894" spans="9:9">
      <c r="I2894" s="36"/>
    </row>
    <row r="2895" spans="9:9">
      <c r="I2895" s="36"/>
    </row>
    <row r="2896" spans="9:9">
      <c r="I2896" s="36"/>
    </row>
    <row r="2897" spans="9:9">
      <c r="I2897" s="36"/>
    </row>
    <row r="2898" spans="9:9">
      <c r="I2898" s="36"/>
    </row>
    <row r="2899" spans="9:9">
      <c r="I2899" s="36"/>
    </row>
    <row r="2900" spans="9:9">
      <c r="I2900" s="36"/>
    </row>
    <row r="2901" spans="9:9">
      <c r="I2901" s="36"/>
    </row>
    <row r="2902" spans="9:9">
      <c r="I2902" s="36"/>
    </row>
    <row r="2903" spans="9:9">
      <c r="I2903" s="36"/>
    </row>
    <row r="2904" spans="9:9">
      <c r="I2904" s="36"/>
    </row>
    <row r="2905" spans="9:9">
      <c r="I2905" s="36"/>
    </row>
    <row r="2906" spans="9:9">
      <c r="I2906" s="36"/>
    </row>
    <row r="2907" spans="9:9">
      <c r="I2907" s="36"/>
    </row>
    <row r="2908" spans="9:9">
      <c r="I2908" s="36"/>
    </row>
    <row r="2909" spans="9:9">
      <c r="I2909" s="36"/>
    </row>
    <row r="2910" spans="9:9">
      <c r="I2910" s="36"/>
    </row>
    <row r="2911" spans="9:9">
      <c r="I2911" s="36"/>
    </row>
    <row r="2912" spans="9:9">
      <c r="I2912" s="36"/>
    </row>
    <row r="2913" spans="9:9">
      <c r="I2913" s="36"/>
    </row>
    <row r="2914" spans="9:9">
      <c r="I2914" s="36"/>
    </row>
    <row r="2915" spans="9:9">
      <c r="I2915" s="36"/>
    </row>
    <row r="2916" spans="9:9">
      <c r="I2916" s="36"/>
    </row>
    <row r="2917" spans="9:9">
      <c r="I2917" s="36"/>
    </row>
    <row r="2918" spans="9:9">
      <c r="I2918" s="36"/>
    </row>
    <row r="2919" spans="9:9">
      <c r="I2919" s="36"/>
    </row>
    <row r="2920" spans="9:9">
      <c r="I2920" s="36"/>
    </row>
    <row r="2921" spans="9:9">
      <c r="I2921" s="36"/>
    </row>
    <row r="2922" spans="9:9">
      <c r="I2922" s="36"/>
    </row>
    <row r="2923" spans="9:9">
      <c r="I2923" s="36"/>
    </row>
    <row r="2924" spans="9:9">
      <c r="I2924" s="36"/>
    </row>
    <row r="2925" spans="9:9">
      <c r="I2925" s="36"/>
    </row>
    <row r="2926" spans="9:9">
      <c r="I2926" s="36"/>
    </row>
    <row r="2927" spans="9:9">
      <c r="I2927" s="36"/>
    </row>
    <row r="2928" spans="9:9">
      <c r="I2928" s="36"/>
    </row>
    <row r="2929" spans="9:9">
      <c r="I2929" s="36"/>
    </row>
    <row r="2930" spans="9:9">
      <c r="I2930" s="36"/>
    </row>
    <row r="2931" spans="9:9">
      <c r="I2931" s="36"/>
    </row>
    <row r="2932" spans="9:9">
      <c r="I2932" s="36"/>
    </row>
    <row r="2933" spans="9:9">
      <c r="I2933" s="36"/>
    </row>
    <row r="2934" spans="9:9">
      <c r="I2934" s="36"/>
    </row>
    <row r="2935" spans="9:9">
      <c r="I2935" s="36"/>
    </row>
    <row r="2936" spans="9:9">
      <c r="I2936" s="36"/>
    </row>
    <row r="2937" spans="9:9">
      <c r="I2937" s="36"/>
    </row>
    <row r="2938" spans="9:9">
      <c r="I2938" s="36"/>
    </row>
    <row r="2939" spans="9:9">
      <c r="I2939" s="36"/>
    </row>
    <row r="2940" spans="9:9">
      <c r="I2940" s="36"/>
    </row>
    <row r="2941" spans="9:9">
      <c r="I2941" s="36"/>
    </row>
    <row r="2942" spans="9:9">
      <c r="I2942" s="36"/>
    </row>
    <row r="2943" spans="9:9">
      <c r="I2943" s="36"/>
    </row>
    <row r="2944" spans="9:9">
      <c r="I2944" s="36"/>
    </row>
    <row r="2945" spans="9:9">
      <c r="I2945" s="36"/>
    </row>
    <row r="2946" spans="9:9">
      <c r="I2946" s="36"/>
    </row>
    <row r="2947" spans="9:9">
      <c r="I2947" s="36"/>
    </row>
    <row r="2948" spans="9:9">
      <c r="I2948" s="36"/>
    </row>
    <row r="2949" spans="9:9">
      <c r="I2949" s="36"/>
    </row>
    <row r="2950" spans="9:9">
      <c r="I2950" s="36"/>
    </row>
    <row r="2951" spans="9:9">
      <c r="I2951" s="36"/>
    </row>
    <row r="2952" spans="9:9">
      <c r="I2952" s="36"/>
    </row>
    <row r="2953" spans="9:9">
      <c r="I2953" s="36"/>
    </row>
    <row r="2954" spans="9:9">
      <c r="I2954" s="36"/>
    </row>
    <row r="2955" spans="9:9">
      <c r="I2955" s="36"/>
    </row>
    <row r="2956" spans="9:9">
      <c r="I2956" s="36"/>
    </row>
    <row r="2957" spans="9:9">
      <c r="I2957" s="36"/>
    </row>
    <row r="2958" spans="9:9">
      <c r="I2958" s="36"/>
    </row>
    <row r="2959" spans="9:9">
      <c r="I2959" s="36"/>
    </row>
    <row r="2960" spans="9:9">
      <c r="I2960" s="36"/>
    </row>
    <row r="2961" spans="9:9">
      <c r="I2961" s="36"/>
    </row>
    <row r="2962" spans="9:9">
      <c r="I2962" s="36"/>
    </row>
    <row r="2963" spans="9:9">
      <c r="I2963" s="36"/>
    </row>
    <row r="2964" spans="9:9">
      <c r="I2964" s="36"/>
    </row>
    <row r="2965" spans="9:9">
      <c r="I2965" s="36"/>
    </row>
    <row r="2966" spans="9:9">
      <c r="I2966" s="36"/>
    </row>
    <row r="2967" spans="9:9">
      <c r="I2967" s="36"/>
    </row>
    <row r="2968" spans="9:9">
      <c r="I2968" s="36"/>
    </row>
    <row r="2969" spans="9:9">
      <c r="I2969" s="36"/>
    </row>
    <row r="2970" spans="9:9">
      <c r="I2970" s="36"/>
    </row>
    <row r="2971" spans="9:9">
      <c r="I2971" s="36"/>
    </row>
    <row r="2972" spans="9:9">
      <c r="I2972" s="36"/>
    </row>
    <row r="2973" spans="9:9">
      <c r="I2973" s="36"/>
    </row>
    <row r="2974" spans="9:9">
      <c r="I2974" s="36"/>
    </row>
    <row r="2975" spans="9:9">
      <c r="I2975" s="36"/>
    </row>
    <row r="2976" spans="9:9">
      <c r="I2976" s="36"/>
    </row>
    <row r="2977" spans="9:9">
      <c r="I2977" s="36"/>
    </row>
    <row r="2978" spans="9:9">
      <c r="I2978" s="36"/>
    </row>
    <row r="2979" spans="9:9">
      <c r="I2979" s="36"/>
    </row>
    <row r="2980" spans="9:9">
      <c r="I2980" s="36"/>
    </row>
    <row r="2981" spans="9:9">
      <c r="I2981" s="36"/>
    </row>
    <row r="2982" spans="9:9">
      <c r="I2982" s="36"/>
    </row>
    <row r="2983" spans="9:9">
      <c r="I2983" s="36"/>
    </row>
    <row r="2984" spans="9:9">
      <c r="I2984" s="36"/>
    </row>
    <row r="2985" spans="9:9">
      <c r="I2985" s="36"/>
    </row>
    <row r="2986" spans="9:9">
      <c r="I2986" s="36"/>
    </row>
    <row r="2987" spans="9:9">
      <c r="I2987" s="36"/>
    </row>
    <row r="2988" spans="9:9">
      <c r="I2988" s="36"/>
    </row>
    <row r="2989" spans="9:9">
      <c r="I2989" s="36"/>
    </row>
    <row r="2990" spans="9:9">
      <c r="I2990" s="36"/>
    </row>
    <row r="2991" spans="9:9">
      <c r="I2991" s="36"/>
    </row>
    <row r="2992" spans="9:9">
      <c r="I2992" s="36"/>
    </row>
    <row r="2993" spans="9:9">
      <c r="I2993" s="36"/>
    </row>
    <row r="2994" spans="9:9">
      <c r="I2994" s="36"/>
    </row>
    <row r="2995" spans="9:9">
      <c r="I2995" s="36"/>
    </row>
    <row r="2996" spans="9:9">
      <c r="I2996" s="36"/>
    </row>
    <row r="2997" spans="9:9">
      <c r="I2997" s="36"/>
    </row>
    <row r="2998" spans="9:9">
      <c r="I2998" s="36"/>
    </row>
    <row r="2999" spans="9:9">
      <c r="I2999" s="36"/>
    </row>
    <row r="3000" spans="9:9">
      <c r="I3000" s="36"/>
    </row>
    <row r="3001" spans="9:9">
      <c r="I3001" s="36"/>
    </row>
    <row r="3002" spans="9:9">
      <c r="I3002" s="36"/>
    </row>
    <row r="3003" spans="9:9">
      <c r="I3003" s="36"/>
    </row>
    <row r="3004" spans="9:9">
      <c r="I3004" s="36"/>
    </row>
    <row r="3005" spans="9:9">
      <c r="I3005" s="36"/>
    </row>
    <row r="3006" spans="9:9">
      <c r="I3006" s="36"/>
    </row>
    <row r="3007" spans="9:9">
      <c r="I3007" s="36"/>
    </row>
    <row r="3008" spans="9:9">
      <c r="I3008" s="36"/>
    </row>
    <row r="3009" spans="9:9">
      <c r="I3009" s="36"/>
    </row>
    <row r="3010" spans="9:9">
      <c r="I3010" s="36"/>
    </row>
    <row r="3011" spans="9:9">
      <c r="I3011" s="36"/>
    </row>
    <row r="3012" spans="9:9">
      <c r="I3012" s="36"/>
    </row>
    <row r="3013" spans="9:9">
      <c r="I3013" s="36"/>
    </row>
    <row r="3014" spans="9:9">
      <c r="I3014" s="36"/>
    </row>
    <row r="3015" spans="9:9">
      <c r="I3015" s="36"/>
    </row>
    <row r="3016" spans="9:9">
      <c r="I3016" s="36"/>
    </row>
    <row r="3017" spans="9:9">
      <c r="I3017" s="36"/>
    </row>
    <row r="3018" spans="9:9">
      <c r="I3018" s="36"/>
    </row>
    <row r="3019" spans="9:9">
      <c r="I3019" s="36"/>
    </row>
    <row r="3020" spans="9:9">
      <c r="I3020" s="36"/>
    </row>
    <row r="3021" spans="9:9">
      <c r="I3021" s="36"/>
    </row>
    <row r="3022" spans="9:9">
      <c r="I3022" s="36"/>
    </row>
    <row r="3023" spans="9:9">
      <c r="I3023" s="36"/>
    </row>
    <row r="3024" spans="9:9">
      <c r="I3024" s="36"/>
    </row>
    <row r="3025" spans="9:9">
      <c r="I3025" s="36"/>
    </row>
    <row r="3026" spans="9:9">
      <c r="I3026" s="36"/>
    </row>
    <row r="3027" spans="9:9">
      <c r="I3027" s="36"/>
    </row>
    <row r="3028" spans="9:9">
      <c r="I3028" s="36"/>
    </row>
    <row r="3029" spans="9:9">
      <c r="I3029" s="36"/>
    </row>
    <row r="3030" spans="9:9">
      <c r="I3030" s="36"/>
    </row>
    <row r="3031" spans="9:9">
      <c r="I3031" s="36"/>
    </row>
    <row r="3032" spans="9:9">
      <c r="I3032" s="36"/>
    </row>
    <row r="3033" spans="9:9">
      <c r="I3033" s="36"/>
    </row>
    <row r="3034" spans="9:9">
      <c r="I3034" s="36"/>
    </row>
    <row r="3035" spans="9:9">
      <c r="I3035" s="36"/>
    </row>
    <row r="3036" spans="9:9">
      <c r="I3036" s="36"/>
    </row>
    <row r="3037" spans="9:9">
      <c r="I3037" s="36"/>
    </row>
    <row r="3038" spans="9:9">
      <c r="I3038" s="36"/>
    </row>
    <row r="3039" spans="9:9">
      <c r="I3039" s="36"/>
    </row>
    <row r="3040" spans="9:9">
      <c r="I3040" s="36"/>
    </row>
    <row r="3041" spans="9:9">
      <c r="I3041" s="36"/>
    </row>
    <row r="3042" spans="9:9">
      <c r="I3042" s="36"/>
    </row>
    <row r="3043" spans="9:9">
      <c r="I3043" s="36"/>
    </row>
    <row r="3044" spans="9:9">
      <c r="I3044" s="36"/>
    </row>
    <row r="3045" spans="9:9">
      <c r="I3045" s="36"/>
    </row>
    <row r="3046" spans="9:9">
      <c r="I3046" s="36"/>
    </row>
    <row r="3047" spans="9:9">
      <c r="I3047" s="36"/>
    </row>
    <row r="3048" spans="9:9">
      <c r="I3048" s="36"/>
    </row>
    <row r="3049" spans="9:9">
      <c r="I3049" s="36"/>
    </row>
    <row r="3050" spans="9:9">
      <c r="I3050" s="36"/>
    </row>
    <row r="3051" spans="9:9">
      <c r="I3051" s="36"/>
    </row>
    <row r="3052" spans="9:9">
      <c r="I3052" s="36"/>
    </row>
    <row r="3053" spans="9:9">
      <c r="I3053" s="36"/>
    </row>
    <row r="3054" spans="9:9">
      <c r="I3054" s="36"/>
    </row>
    <row r="3055" spans="9:9">
      <c r="I3055" s="36"/>
    </row>
    <row r="3056" spans="9:9">
      <c r="I3056" s="36"/>
    </row>
    <row r="3057" spans="9:9">
      <c r="I3057" s="36"/>
    </row>
    <row r="3058" spans="9:9">
      <c r="I3058" s="36"/>
    </row>
    <row r="3059" spans="9:9">
      <c r="I3059" s="36"/>
    </row>
    <row r="3060" spans="9:9">
      <c r="I3060" s="36"/>
    </row>
    <row r="3061" spans="9:9">
      <c r="I3061" s="36"/>
    </row>
    <row r="3062" spans="9:9">
      <c r="I3062" s="36"/>
    </row>
    <row r="3063" spans="9:9">
      <c r="I3063" s="36"/>
    </row>
    <row r="3064" spans="9:9">
      <c r="I3064" s="36"/>
    </row>
    <row r="3065" spans="9:9">
      <c r="I3065" s="36"/>
    </row>
    <row r="3066" spans="9:9">
      <c r="I3066" s="36"/>
    </row>
    <row r="3067" spans="9:9">
      <c r="I3067" s="36"/>
    </row>
    <row r="3068" spans="9:9">
      <c r="I3068" s="36"/>
    </row>
    <row r="3069" spans="9:9">
      <c r="I3069" s="36"/>
    </row>
    <row r="3070" spans="9:9">
      <c r="I3070" s="36"/>
    </row>
    <row r="3071" spans="9:9">
      <c r="I3071" s="36"/>
    </row>
    <row r="3072" spans="9:9">
      <c r="I3072" s="36"/>
    </row>
    <row r="3073" spans="9:9">
      <c r="I3073" s="36"/>
    </row>
    <row r="3074" spans="9:9">
      <c r="I3074" s="36"/>
    </row>
    <row r="3075" spans="9:9">
      <c r="I3075" s="36"/>
    </row>
    <row r="3076" spans="9:9">
      <c r="I3076" s="36"/>
    </row>
    <row r="3077" spans="9:9">
      <c r="I3077" s="36"/>
    </row>
    <row r="3078" spans="9:9">
      <c r="I3078" s="36"/>
    </row>
    <row r="3079" spans="9:9">
      <c r="I3079" s="36"/>
    </row>
    <row r="3080" spans="9:9">
      <c r="I3080" s="36"/>
    </row>
    <row r="3081" spans="9:9">
      <c r="I3081" s="36"/>
    </row>
    <row r="3082" spans="9:9">
      <c r="I3082" s="36"/>
    </row>
    <row r="3083" spans="9:9">
      <c r="I3083" s="36"/>
    </row>
    <row r="3084" spans="9:9">
      <c r="I3084" s="36"/>
    </row>
    <row r="3085" spans="9:9">
      <c r="I3085" s="36"/>
    </row>
    <row r="3086" spans="9:9">
      <c r="I3086" s="36"/>
    </row>
    <row r="3087" spans="9:9">
      <c r="I3087" s="36"/>
    </row>
    <row r="3088" spans="9:9">
      <c r="I3088" s="36"/>
    </row>
    <row r="3089" spans="9:9">
      <c r="I3089" s="36"/>
    </row>
    <row r="3090" spans="9:9">
      <c r="I3090" s="36"/>
    </row>
    <row r="3091" spans="9:9">
      <c r="I3091" s="36"/>
    </row>
    <row r="3092" spans="9:9">
      <c r="I3092" s="36"/>
    </row>
    <row r="3093" spans="9:9">
      <c r="I3093" s="36"/>
    </row>
    <row r="3094" spans="9:9">
      <c r="I3094" s="36"/>
    </row>
    <row r="3095" spans="9:9">
      <c r="I3095" s="36"/>
    </row>
    <row r="3096" spans="9:9">
      <c r="I3096" s="36"/>
    </row>
    <row r="3097" spans="9:9">
      <c r="I3097" s="36"/>
    </row>
    <row r="3098" spans="9:9">
      <c r="I3098" s="36"/>
    </row>
    <row r="3099" spans="9:9">
      <c r="I3099" s="36"/>
    </row>
    <row r="3100" spans="9:9">
      <c r="I3100" s="36"/>
    </row>
    <row r="3101" spans="9:9">
      <c r="I3101" s="36"/>
    </row>
    <row r="3102" spans="9:9">
      <c r="I3102" s="36"/>
    </row>
    <row r="3103" spans="9:9">
      <c r="I3103" s="36"/>
    </row>
    <row r="3104" spans="9:9">
      <c r="I3104" s="36"/>
    </row>
    <row r="3105" spans="9:9">
      <c r="I3105" s="36"/>
    </row>
    <row r="3106" spans="9:9">
      <c r="I3106" s="36"/>
    </row>
    <row r="3107" spans="9:9">
      <c r="I3107" s="36"/>
    </row>
    <row r="3108" spans="9:9">
      <c r="I3108" s="36"/>
    </row>
    <row r="3109" spans="9:9">
      <c r="I3109" s="36"/>
    </row>
    <row r="3110" spans="9:9">
      <c r="I3110" s="36"/>
    </row>
    <row r="3111" spans="9:9">
      <c r="I3111" s="36"/>
    </row>
    <row r="3112" spans="9:9">
      <c r="I3112" s="36"/>
    </row>
    <row r="3113" spans="9:9">
      <c r="I3113" s="36"/>
    </row>
    <row r="3114" spans="9:9">
      <c r="I3114" s="36"/>
    </row>
    <row r="3115" spans="9:9">
      <c r="I3115" s="36"/>
    </row>
    <row r="3116" spans="9:9">
      <c r="I3116" s="36"/>
    </row>
    <row r="3117" spans="9:9">
      <c r="I3117" s="36"/>
    </row>
    <row r="3118" spans="9:9">
      <c r="I3118" s="36"/>
    </row>
    <row r="3119" spans="9:9">
      <c r="I3119" s="36"/>
    </row>
    <row r="3120" spans="9:9">
      <c r="I3120" s="36"/>
    </row>
    <row r="3121" spans="9:9">
      <c r="I3121" s="36"/>
    </row>
    <row r="3122" spans="9:9">
      <c r="I3122" s="36"/>
    </row>
    <row r="3123" spans="9:9">
      <c r="I3123" s="36"/>
    </row>
    <row r="3124" spans="9:9">
      <c r="I3124" s="36"/>
    </row>
    <row r="3125" spans="9:9">
      <c r="I3125" s="36"/>
    </row>
    <row r="3126" spans="9:9">
      <c r="I3126" s="36"/>
    </row>
    <row r="3127" spans="9:9">
      <c r="I3127" s="36"/>
    </row>
    <row r="3128" spans="9:9">
      <c r="I3128" s="36"/>
    </row>
    <row r="3129" spans="9:9">
      <c r="I3129" s="36"/>
    </row>
    <row r="3130" spans="9:9">
      <c r="I3130" s="36"/>
    </row>
    <row r="3131" spans="9:9">
      <c r="I3131" s="36"/>
    </row>
    <row r="3132" spans="9:9">
      <c r="I3132" s="36"/>
    </row>
    <row r="3133" spans="9:9">
      <c r="I3133" s="36"/>
    </row>
    <row r="3134" spans="9:9">
      <c r="I3134" s="36"/>
    </row>
    <row r="3135" spans="9:9">
      <c r="I3135" s="36"/>
    </row>
    <row r="3136" spans="9:9">
      <c r="I3136" s="36"/>
    </row>
    <row r="3137" spans="9:9">
      <c r="I3137" s="36"/>
    </row>
    <row r="3138" spans="9:9">
      <c r="I3138" s="36"/>
    </row>
    <row r="3139" spans="9:9">
      <c r="I3139" s="36"/>
    </row>
    <row r="3140" spans="9:9">
      <c r="I3140" s="36"/>
    </row>
    <row r="3141" spans="9:9">
      <c r="I3141" s="36"/>
    </row>
    <row r="3142" spans="9:9">
      <c r="I3142" s="36"/>
    </row>
    <row r="3143" spans="9:9">
      <c r="I3143" s="36"/>
    </row>
    <row r="3144" spans="9:9">
      <c r="I3144" s="36"/>
    </row>
    <row r="3145" spans="9:9">
      <c r="I3145" s="36"/>
    </row>
    <row r="3146" spans="9:9">
      <c r="I3146" s="36"/>
    </row>
    <row r="3147" spans="9:9">
      <c r="I3147" s="36"/>
    </row>
    <row r="3148" spans="9:9">
      <c r="I3148" s="36"/>
    </row>
    <row r="3149" spans="9:9">
      <c r="I3149" s="36"/>
    </row>
    <row r="3150" spans="9:9">
      <c r="I3150" s="36"/>
    </row>
    <row r="3151" spans="9:9">
      <c r="I3151" s="36"/>
    </row>
    <row r="3152" spans="9:9">
      <c r="I3152" s="36"/>
    </row>
    <row r="3153" spans="9:9">
      <c r="I3153" s="36"/>
    </row>
    <row r="3154" spans="9:9">
      <c r="I3154" s="36"/>
    </row>
    <row r="3155" spans="9:9">
      <c r="I3155" s="36"/>
    </row>
    <row r="3156" spans="9:9">
      <c r="I3156" s="36"/>
    </row>
    <row r="3157" spans="9:9">
      <c r="I3157" s="36"/>
    </row>
    <row r="3158" spans="9:9">
      <c r="I3158" s="36"/>
    </row>
    <row r="3159" spans="9:9">
      <c r="I3159" s="36"/>
    </row>
    <row r="3160" spans="9:9">
      <c r="I3160" s="36"/>
    </row>
    <row r="3161" spans="9:9">
      <c r="I3161" s="36"/>
    </row>
    <row r="3162" spans="9:9">
      <c r="I3162" s="36"/>
    </row>
    <row r="3163" spans="9:9">
      <c r="I3163" s="36"/>
    </row>
    <row r="3164" spans="9:9">
      <c r="I3164" s="36"/>
    </row>
    <row r="3165" spans="9:9">
      <c r="I3165" s="36"/>
    </row>
    <row r="3166" spans="9:9">
      <c r="I3166" s="36"/>
    </row>
    <row r="3167" spans="9:9">
      <c r="I3167" s="36"/>
    </row>
    <row r="3168" spans="9:9">
      <c r="I3168" s="36"/>
    </row>
    <row r="3169" spans="9:9">
      <c r="I3169" s="36"/>
    </row>
    <row r="3170" spans="9:9">
      <c r="I3170" s="36"/>
    </row>
    <row r="3171" spans="9:9">
      <c r="I3171" s="36"/>
    </row>
    <row r="3172" spans="9:9">
      <c r="I3172" s="36"/>
    </row>
    <row r="3173" spans="9:9">
      <c r="I3173" s="36"/>
    </row>
    <row r="3174" spans="9:9">
      <c r="I3174" s="36"/>
    </row>
    <row r="3175" spans="9:9">
      <c r="I3175" s="36"/>
    </row>
    <row r="3176" spans="9:9">
      <c r="I3176" s="36"/>
    </row>
    <row r="3177" spans="9:9">
      <c r="I3177" s="36"/>
    </row>
    <row r="3178" spans="9:9">
      <c r="I3178" s="36"/>
    </row>
    <row r="3179" spans="9:9">
      <c r="I3179" s="36"/>
    </row>
    <row r="3180" spans="9:9">
      <c r="I3180" s="36"/>
    </row>
    <row r="3181" spans="9:9">
      <c r="I3181" s="36"/>
    </row>
    <row r="3182" spans="9:9">
      <c r="I3182" s="36"/>
    </row>
    <row r="3183" spans="9:9">
      <c r="I3183" s="36"/>
    </row>
    <row r="3184" spans="9:9">
      <c r="I3184" s="36"/>
    </row>
    <row r="3185" spans="9:9">
      <c r="I3185" s="36"/>
    </row>
    <row r="3186" spans="9:9">
      <c r="I3186" s="36"/>
    </row>
    <row r="3187" spans="9:9">
      <c r="I3187" s="36"/>
    </row>
    <row r="3188" spans="9:9">
      <c r="I3188" s="36"/>
    </row>
    <row r="3189" spans="9:9">
      <c r="I3189" s="36"/>
    </row>
    <row r="3190" spans="9:9">
      <c r="I3190" s="36"/>
    </row>
    <row r="3191" spans="9:9">
      <c r="I3191" s="36"/>
    </row>
    <row r="3192" spans="9:9">
      <c r="I3192" s="36"/>
    </row>
    <row r="3193" spans="9:9">
      <c r="I3193" s="36"/>
    </row>
    <row r="3194" spans="9:9">
      <c r="I3194" s="36"/>
    </row>
    <row r="3195" spans="9:9">
      <c r="I3195" s="36"/>
    </row>
    <row r="3196" spans="9:9">
      <c r="I3196" s="36"/>
    </row>
    <row r="3197" spans="9:9">
      <c r="I3197" s="36"/>
    </row>
    <row r="3198" spans="9:9">
      <c r="I3198" s="36"/>
    </row>
    <row r="3199" spans="9:9">
      <c r="I3199" s="36"/>
    </row>
    <row r="3200" spans="9:9">
      <c r="I3200" s="36"/>
    </row>
    <row r="3201" spans="9:9">
      <c r="I3201" s="36"/>
    </row>
    <row r="3202" spans="9:9">
      <c r="I3202" s="36"/>
    </row>
    <row r="3203" spans="9:9">
      <c r="I3203" s="36"/>
    </row>
    <row r="3204" spans="9:9">
      <c r="I3204" s="36"/>
    </row>
    <row r="3205" spans="9:9">
      <c r="I3205" s="36"/>
    </row>
    <row r="3206" spans="9:9">
      <c r="I3206" s="36"/>
    </row>
    <row r="3207" spans="9:9">
      <c r="I3207" s="36"/>
    </row>
    <row r="3208" spans="9:9">
      <c r="I3208" s="36"/>
    </row>
    <row r="3209" spans="9:9">
      <c r="I3209" s="36"/>
    </row>
    <row r="3210" spans="9:9">
      <c r="I3210" s="36"/>
    </row>
    <row r="3211" spans="9:9">
      <c r="I3211" s="36"/>
    </row>
    <row r="3212" spans="9:9">
      <c r="I3212" s="36"/>
    </row>
    <row r="3213" spans="9:9">
      <c r="I3213" s="36"/>
    </row>
    <row r="3214" spans="9:9">
      <c r="I3214" s="36"/>
    </row>
    <row r="3215" spans="9:9">
      <c r="I3215" s="36"/>
    </row>
    <row r="3216" spans="9:9">
      <c r="I3216" s="36"/>
    </row>
    <row r="3217" spans="9:9">
      <c r="I3217" s="36"/>
    </row>
    <row r="3218" spans="9:9">
      <c r="I3218" s="36"/>
    </row>
    <row r="3219" spans="9:9">
      <c r="I3219" s="36"/>
    </row>
    <row r="3220" spans="9:9">
      <c r="I3220" s="36"/>
    </row>
    <row r="3221" spans="9:9">
      <c r="I3221" s="36"/>
    </row>
    <row r="3222" spans="9:9">
      <c r="I3222" s="36"/>
    </row>
    <row r="3223" spans="9:9">
      <c r="I3223" s="36"/>
    </row>
    <row r="3224" spans="9:9">
      <c r="I3224" s="36"/>
    </row>
    <row r="3225" spans="9:9">
      <c r="I3225" s="36"/>
    </row>
    <row r="3226" spans="9:9">
      <c r="I3226" s="36"/>
    </row>
    <row r="3227" spans="9:9">
      <c r="I3227" s="36"/>
    </row>
    <row r="3228" spans="9:9">
      <c r="I3228" s="36"/>
    </row>
    <row r="3229" spans="9:9">
      <c r="I3229" s="36"/>
    </row>
    <row r="3230" spans="9:9">
      <c r="I3230" s="36"/>
    </row>
    <row r="3231" spans="9:9">
      <c r="I3231" s="36"/>
    </row>
    <row r="3232" spans="9:9">
      <c r="I3232" s="36"/>
    </row>
    <row r="3233" spans="9:9">
      <c r="I3233" s="36"/>
    </row>
    <row r="3234" spans="9:9">
      <c r="I3234" s="36"/>
    </row>
    <row r="3235" spans="9:9">
      <c r="I3235" s="36"/>
    </row>
    <row r="3236" spans="9:9">
      <c r="I3236" s="36"/>
    </row>
    <row r="3237" spans="9:9">
      <c r="I3237" s="36"/>
    </row>
    <row r="3238" spans="9:9">
      <c r="I3238" s="36"/>
    </row>
    <row r="3239" spans="9:9">
      <c r="I3239" s="36"/>
    </row>
    <row r="3240" spans="9:9">
      <c r="I3240" s="36"/>
    </row>
    <row r="3241" spans="9:9">
      <c r="I3241" s="36"/>
    </row>
    <row r="3242" spans="9:9">
      <c r="I3242" s="36"/>
    </row>
    <row r="3243" spans="9:9">
      <c r="I3243" s="36"/>
    </row>
    <row r="3244" spans="9:9">
      <c r="I3244" s="36"/>
    </row>
    <row r="3245" spans="9:9">
      <c r="I3245" s="36"/>
    </row>
    <row r="3246" spans="9:9">
      <c r="I3246" s="36"/>
    </row>
    <row r="3247" spans="9:9">
      <c r="I3247" s="36"/>
    </row>
    <row r="3248" spans="9:9">
      <c r="I3248" s="36"/>
    </row>
    <row r="3249" spans="9:9">
      <c r="I3249" s="36"/>
    </row>
    <row r="3250" spans="9:9">
      <c r="I3250" s="36"/>
    </row>
    <row r="3251" spans="9:9">
      <c r="I3251" s="36"/>
    </row>
    <row r="3252" spans="9:9">
      <c r="I3252" s="36"/>
    </row>
    <row r="3253" spans="9:9">
      <c r="I3253" s="36"/>
    </row>
    <row r="3254" spans="9:9">
      <c r="I3254" s="36"/>
    </row>
    <row r="3255" spans="9:9">
      <c r="I3255" s="36"/>
    </row>
    <row r="3256" spans="9:9">
      <c r="I3256" s="36"/>
    </row>
    <row r="3257" spans="9:9">
      <c r="I3257" s="36"/>
    </row>
    <row r="3258" spans="9:9">
      <c r="I3258" s="36"/>
    </row>
    <row r="3259" spans="9:9">
      <c r="I3259" s="36"/>
    </row>
    <row r="3260" spans="9:9">
      <c r="I3260" s="36"/>
    </row>
    <row r="3261" spans="9:9">
      <c r="I3261" s="36"/>
    </row>
    <row r="3262" spans="9:9">
      <c r="I3262" s="36"/>
    </row>
    <row r="3263" spans="9:9">
      <c r="I3263" s="36"/>
    </row>
    <row r="3264" spans="9:9">
      <c r="I3264" s="36"/>
    </row>
    <row r="3265" spans="9:9">
      <c r="I3265" s="36"/>
    </row>
    <row r="3266" spans="9:9">
      <c r="I3266" s="36"/>
    </row>
    <row r="3267" spans="9:9">
      <c r="I3267" s="36"/>
    </row>
    <row r="3268" spans="9:9">
      <c r="I3268" s="36"/>
    </row>
    <row r="3269" spans="9:9">
      <c r="I3269" s="36"/>
    </row>
    <row r="3270" spans="9:9">
      <c r="I3270" s="36"/>
    </row>
    <row r="3271" spans="9:9">
      <c r="I3271" s="36"/>
    </row>
    <row r="3272" spans="9:9">
      <c r="I3272" s="36"/>
    </row>
    <row r="3273" spans="9:9">
      <c r="I3273" s="36"/>
    </row>
    <row r="3274" spans="9:9">
      <c r="I3274" s="36"/>
    </row>
    <row r="3275" spans="9:9">
      <c r="I3275" s="36"/>
    </row>
    <row r="3276" spans="9:9">
      <c r="I3276" s="36"/>
    </row>
    <row r="3277" spans="9:9">
      <c r="I3277" s="36"/>
    </row>
    <row r="3278" spans="9:9">
      <c r="I3278" s="36"/>
    </row>
    <row r="3279" spans="9:9">
      <c r="I3279" s="36"/>
    </row>
    <row r="3280" spans="9:9">
      <c r="I3280" s="36"/>
    </row>
    <row r="3281" spans="9:9">
      <c r="I3281" s="36"/>
    </row>
    <row r="3282" spans="9:9">
      <c r="I3282" s="36"/>
    </row>
    <row r="3283" spans="9:9">
      <c r="I3283" s="36"/>
    </row>
    <row r="3284" spans="9:9">
      <c r="I3284" s="36"/>
    </row>
    <row r="3285" spans="9:9">
      <c r="I3285" s="36"/>
    </row>
    <row r="3286" spans="9:9">
      <c r="I3286" s="36"/>
    </row>
    <row r="3287" spans="9:9">
      <c r="I3287" s="36"/>
    </row>
    <row r="3288" spans="9:9">
      <c r="I3288" s="36"/>
    </row>
    <row r="3289" spans="9:9">
      <c r="I3289" s="36"/>
    </row>
    <row r="3290" spans="9:9">
      <c r="I3290" s="36"/>
    </row>
    <row r="3291" spans="9:9">
      <c r="I3291" s="36"/>
    </row>
    <row r="3292" spans="9:9">
      <c r="I3292" s="36"/>
    </row>
    <row r="3293" spans="9:9">
      <c r="I3293" s="36"/>
    </row>
    <row r="3294" spans="9:9">
      <c r="I3294" s="36"/>
    </row>
    <row r="3295" spans="9:9">
      <c r="I3295" s="36"/>
    </row>
    <row r="3296" spans="9:9">
      <c r="I3296" s="36"/>
    </row>
    <row r="3297" spans="9:9">
      <c r="I3297" s="36"/>
    </row>
    <row r="3298" spans="9:9">
      <c r="I3298" s="36"/>
    </row>
    <row r="3299" spans="9:9">
      <c r="I3299" s="36"/>
    </row>
    <row r="3300" spans="9:9">
      <c r="I3300" s="36"/>
    </row>
    <row r="3301" spans="9:9">
      <c r="I3301" s="36"/>
    </row>
    <row r="3302" spans="9:9">
      <c r="I3302" s="36"/>
    </row>
    <row r="3303" spans="9:9">
      <c r="I3303" s="36"/>
    </row>
    <row r="3304" spans="9:9">
      <c r="I3304" s="36"/>
    </row>
    <row r="3305" spans="9:9">
      <c r="I3305" s="36"/>
    </row>
    <row r="3306" spans="9:9">
      <c r="I3306" s="36"/>
    </row>
    <row r="3307" spans="9:9">
      <c r="I3307" s="36"/>
    </row>
    <row r="3308" spans="9:9">
      <c r="I3308" s="36"/>
    </row>
    <row r="3309" spans="9:9">
      <c r="I3309" s="36"/>
    </row>
    <row r="3310" spans="9:9">
      <c r="I3310" s="36"/>
    </row>
    <row r="3311" spans="9:9">
      <c r="I3311" s="36"/>
    </row>
    <row r="3312" spans="9:9">
      <c r="I3312" s="36"/>
    </row>
    <row r="3313" spans="9:9">
      <c r="I3313" s="36"/>
    </row>
    <row r="3314" spans="9:9">
      <c r="I3314" s="36"/>
    </row>
    <row r="3315" spans="9:9">
      <c r="I3315" s="36"/>
    </row>
    <row r="3316" spans="9:9">
      <c r="I3316" s="36"/>
    </row>
    <row r="3317" spans="9:9">
      <c r="I3317" s="36"/>
    </row>
    <row r="3318" spans="9:9">
      <c r="I3318" s="36"/>
    </row>
    <row r="3319" spans="9:9">
      <c r="I3319" s="36"/>
    </row>
    <row r="3320" spans="9:9">
      <c r="I3320" s="36"/>
    </row>
    <row r="3321" spans="9:9">
      <c r="I3321" s="36"/>
    </row>
    <row r="3322" spans="9:9">
      <c r="I3322" s="36"/>
    </row>
    <row r="3323" spans="9:9">
      <c r="I3323" s="36"/>
    </row>
    <row r="3324" spans="9:9">
      <c r="I3324" s="36"/>
    </row>
    <row r="3325" spans="9:9">
      <c r="I3325" s="36"/>
    </row>
    <row r="3326" spans="9:9">
      <c r="I3326" s="36"/>
    </row>
    <row r="3327" spans="9:9">
      <c r="I3327" s="36"/>
    </row>
    <row r="3328" spans="9:9">
      <c r="I3328" s="36"/>
    </row>
    <row r="3329" spans="9:9">
      <c r="I3329" s="36"/>
    </row>
    <row r="3330" spans="9:9">
      <c r="I3330" s="36"/>
    </row>
    <row r="3331" spans="9:9">
      <c r="I3331" s="36"/>
    </row>
    <row r="3332" spans="9:9">
      <c r="I3332" s="36"/>
    </row>
    <row r="3333" spans="9:9">
      <c r="I3333" s="36"/>
    </row>
    <row r="3334" spans="9:9">
      <c r="I3334" s="36"/>
    </row>
    <row r="3335" spans="9:9">
      <c r="I3335" s="36"/>
    </row>
    <row r="3336" spans="9:9">
      <c r="I3336" s="36"/>
    </row>
    <row r="3337" spans="9:9">
      <c r="I3337" s="36"/>
    </row>
    <row r="3338" spans="9:9">
      <c r="I3338" s="36"/>
    </row>
    <row r="3339" spans="9:9">
      <c r="I3339" s="36"/>
    </row>
    <row r="3340" spans="9:9">
      <c r="I3340" s="36"/>
    </row>
    <row r="3341" spans="9:9">
      <c r="I3341" s="36"/>
    </row>
    <row r="3342" spans="9:9">
      <c r="I3342" s="36"/>
    </row>
    <row r="3343" spans="9:9">
      <c r="I3343" s="36"/>
    </row>
    <row r="3344" spans="9:9">
      <c r="I3344" s="36"/>
    </row>
    <row r="3345" spans="9:9">
      <c r="I3345" s="36"/>
    </row>
    <row r="3346" spans="9:9">
      <c r="I3346" s="36"/>
    </row>
    <row r="3347" spans="9:9">
      <c r="I3347" s="36"/>
    </row>
    <row r="3348" spans="9:9">
      <c r="I3348" s="36"/>
    </row>
    <row r="3349" spans="9:9">
      <c r="I3349" s="36"/>
    </row>
    <row r="3350" spans="9:9">
      <c r="I3350" s="36"/>
    </row>
    <row r="3351" spans="9:9">
      <c r="I3351" s="36"/>
    </row>
    <row r="3352" spans="9:9">
      <c r="I3352" s="36"/>
    </row>
    <row r="3353" spans="9:9">
      <c r="I3353" s="36"/>
    </row>
    <row r="3354" spans="9:9">
      <c r="I3354" s="36"/>
    </row>
    <row r="3355" spans="9:9">
      <c r="I3355" s="36"/>
    </row>
    <row r="3356" spans="9:9">
      <c r="I3356" s="36"/>
    </row>
    <row r="3357" spans="9:9">
      <c r="I3357" s="36"/>
    </row>
    <row r="3358" spans="9:9">
      <c r="I3358" s="36"/>
    </row>
    <row r="3359" spans="9:9">
      <c r="I3359" s="36"/>
    </row>
    <row r="3360" spans="9:9">
      <c r="I3360" s="36"/>
    </row>
    <row r="3361" spans="9:9">
      <c r="I3361" s="36"/>
    </row>
    <row r="3362" spans="9:9">
      <c r="I3362" s="36"/>
    </row>
    <row r="3363" spans="9:9">
      <c r="I3363" s="36"/>
    </row>
    <row r="3364" spans="9:9">
      <c r="I3364" s="36"/>
    </row>
    <row r="3365" spans="9:9">
      <c r="I3365" s="36"/>
    </row>
    <row r="3366" spans="9:9">
      <c r="I3366" s="36"/>
    </row>
    <row r="3367" spans="9:9">
      <c r="I3367" s="36"/>
    </row>
    <row r="3368" spans="9:9">
      <c r="I3368" s="36"/>
    </row>
    <row r="3369" spans="9:9">
      <c r="I3369" s="36"/>
    </row>
    <row r="3370" spans="9:9">
      <c r="I3370" s="36"/>
    </row>
    <row r="3371" spans="9:9">
      <c r="I3371" s="36"/>
    </row>
    <row r="3372" spans="9:9">
      <c r="I3372" s="36"/>
    </row>
    <row r="3373" spans="9:9">
      <c r="I3373" s="36"/>
    </row>
    <row r="3374" spans="9:9">
      <c r="I3374" s="36"/>
    </row>
    <row r="3375" spans="9:9">
      <c r="I3375" s="36"/>
    </row>
    <row r="3376" spans="9:9">
      <c r="I3376" s="36"/>
    </row>
    <row r="3377" spans="9:9">
      <c r="I3377" s="36"/>
    </row>
    <row r="3378" spans="9:9">
      <c r="I3378" s="36"/>
    </row>
    <row r="3379" spans="9:9">
      <c r="I3379" s="36"/>
    </row>
    <row r="3380" spans="9:9">
      <c r="I3380" s="36"/>
    </row>
    <row r="3381" spans="9:9">
      <c r="I3381" s="36"/>
    </row>
    <row r="3382" spans="9:9">
      <c r="I3382" s="36"/>
    </row>
    <row r="3383" spans="9:9">
      <c r="I3383" s="36"/>
    </row>
    <row r="3384" spans="9:9">
      <c r="I3384" s="36"/>
    </row>
    <row r="3385" spans="9:9">
      <c r="I3385" s="36"/>
    </row>
    <row r="3386" spans="9:9">
      <c r="I3386" s="36"/>
    </row>
    <row r="3387" spans="9:9">
      <c r="I3387" s="36"/>
    </row>
    <row r="3388" spans="9:9">
      <c r="I3388" s="36"/>
    </row>
    <row r="3389" spans="9:9">
      <c r="I3389" s="36"/>
    </row>
    <row r="3390" spans="9:9">
      <c r="I3390" s="36"/>
    </row>
    <row r="3391" spans="9:9">
      <c r="I3391" s="36"/>
    </row>
    <row r="3392" spans="9:9">
      <c r="I3392" s="36"/>
    </row>
    <row r="3393" spans="9:9">
      <c r="I3393" s="36"/>
    </row>
    <row r="3394" spans="9:9">
      <c r="I3394" s="36"/>
    </row>
    <row r="3395" spans="9:9">
      <c r="I3395" s="36"/>
    </row>
    <row r="3396" spans="9:9">
      <c r="I3396" s="36"/>
    </row>
    <row r="3397" spans="9:9">
      <c r="I3397" s="36"/>
    </row>
    <row r="3398" spans="9:9">
      <c r="I3398" s="36"/>
    </row>
    <row r="3399" spans="9:9">
      <c r="I3399" s="36"/>
    </row>
    <row r="3400" spans="9:9">
      <c r="I3400" s="36"/>
    </row>
    <row r="3401" spans="9:9">
      <c r="I3401" s="36"/>
    </row>
    <row r="3402" spans="9:9">
      <c r="I3402" s="36"/>
    </row>
    <row r="3403" spans="9:9">
      <c r="I3403" s="36"/>
    </row>
    <row r="3404" spans="9:9">
      <c r="I3404" s="36"/>
    </row>
    <row r="3405" spans="9:9">
      <c r="I3405" s="36"/>
    </row>
    <row r="3406" spans="9:9">
      <c r="I3406" s="36"/>
    </row>
    <row r="3407" spans="9:9">
      <c r="I3407" s="36"/>
    </row>
    <row r="3408" spans="9:9">
      <c r="I3408" s="36"/>
    </row>
    <row r="3409" spans="9:9">
      <c r="I3409" s="36"/>
    </row>
    <row r="3410" spans="9:9">
      <c r="I3410" s="36"/>
    </row>
    <row r="3411" spans="9:9">
      <c r="I3411" s="36"/>
    </row>
    <row r="3412" spans="9:9">
      <c r="I3412" s="36"/>
    </row>
    <row r="3413" spans="9:9">
      <c r="I3413" s="36"/>
    </row>
    <row r="3414" spans="9:9">
      <c r="I3414" s="36"/>
    </row>
    <row r="3415" spans="9:9">
      <c r="I3415" s="36"/>
    </row>
    <row r="3416" spans="9:9">
      <c r="I3416" s="36"/>
    </row>
    <row r="3417" spans="9:9">
      <c r="I3417" s="36"/>
    </row>
    <row r="3418" spans="9:9">
      <c r="I3418" s="36"/>
    </row>
    <row r="3419" spans="9:9">
      <c r="I3419" s="36"/>
    </row>
    <row r="3420" spans="9:9">
      <c r="I3420" s="36"/>
    </row>
    <row r="3421" spans="9:9">
      <c r="I3421" s="36"/>
    </row>
    <row r="3422" spans="9:9">
      <c r="I3422" s="36"/>
    </row>
    <row r="3423" spans="9:9">
      <c r="I3423" s="36"/>
    </row>
    <row r="3424" spans="9:9">
      <c r="I3424" s="36"/>
    </row>
    <row r="3425" spans="9:9">
      <c r="I3425" s="36"/>
    </row>
    <row r="3426" spans="9:9">
      <c r="I3426" s="36"/>
    </row>
    <row r="3427" spans="9:9">
      <c r="I3427" s="36"/>
    </row>
    <row r="3428" spans="9:9">
      <c r="I3428" s="36"/>
    </row>
    <row r="3429" spans="9:9">
      <c r="I3429" s="36"/>
    </row>
    <row r="3430" spans="9:9">
      <c r="I3430" s="36"/>
    </row>
    <row r="3431" spans="9:9">
      <c r="I3431" s="36"/>
    </row>
    <row r="3432" spans="9:9">
      <c r="I3432" s="36"/>
    </row>
    <row r="3433" spans="9:9">
      <c r="I3433" s="36"/>
    </row>
    <row r="3434" spans="9:9">
      <c r="I3434" s="36"/>
    </row>
    <row r="3435" spans="9:9">
      <c r="I3435" s="36"/>
    </row>
    <row r="3436" spans="9:9">
      <c r="I3436" s="36"/>
    </row>
    <row r="3437" spans="9:9">
      <c r="I3437" s="36"/>
    </row>
    <row r="3438" spans="9:9">
      <c r="I3438" s="36"/>
    </row>
    <row r="3439" spans="9:9">
      <c r="I3439" s="36"/>
    </row>
    <row r="3440" spans="9:9">
      <c r="I3440" s="36"/>
    </row>
    <row r="3441" spans="9:9">
      <c r="I3441" s="36"/>
    </row>
    <row r="3442" spans="9:9">
      <c r="I3442" s="36"/>
    </row>
    <row r="3443" spans="9:9">
      <c r="I3443" s="36"/>
    </row>
    <row r="3444" spans="9:9">
      <c r="I3444" s="36"/>
    </row>
    <row r="3445" spans="9:9">
      <c r="I3445" s="36"/>
    </row>
    <row r="3446" spans="9:9">
      <c r="I3446" s="36"/>
    </row>
    <row r="3447" spans="9:9">
      <c r="I3447" s="36"/>
    </row>
    <row r="3448" spans="9:9">
      <c r="I3448" s="36"/>
    </row>
    <row r="3449" spans="9:9">
      <c r="I3449" s="36"/>
    </row>
    <row r="3450" spans="9:9">
      <c r="I3450" s="36"/>
    </row>
    <row r="3451" spans="9:9">
      <c r="I3451" s="36"/>
    </row>
    <row r="3452" spans="9:9">
      <c r="I3452" s="36"/>
    </row>
    <row r="3453" spans="9:9">
      <c r="I3453" s="36"/>
    </row>
    <row r="3454" spans="9:9">
      <c r="I3454" s="36"/>
    </row>
    <row r="3455" spans="9:9">
      <c r="I3455" s="36"/>
    </row>
    <row r="3456" spans="9:9">
      <c r="I3456" s="36"/>
    </row>
    <row r="3457" spans="9:9">
      <c r="I3457" s="36"/>
    </row>
    <row r="3458" spans="9:9">
      <c r="I3458" s="36"/>
    </row>
    <row r="3459" spans="9:9">
      <c r="I3459" s="36"/>
    </row>
    <row r="3460" spans="9:9">
      <c r="I3460" s="36"/>
    </row>
    <row r="3461" spans="9:9">
      <c r="I3461" s="36"/>
    </row>
    <row r="3462" spans="9:9">
      <c r="I3462" s="36"/>
    </row>
    <row r="3463" spans="9:9">
      <c r="I3463" s="36"/>
    </row>
    <row r="3464" spans="9:9">
      <c r="I3464" s="36"/>
    </row>
    <row r="3465" spans="9:9">
      <c r="I3465" s="36"/>
    </row>
    <row r="3466" spans="9:9">
      <c r="I3466" s="36"/>
    </row>
    <row r="3467" spans="9:9">
      <c r="I3467" s="36"/>
    </row>
    <row r="3468" spans="9:9">
      <c r="I3468" s="36"/>
    </row>
    <row r="3469" spans="9:9">
      <c r="I3469" s="36"/>
    </row>
    <row r="3470" spans="9:9">
      <c r="I3470" s="36"/>
    </row>
    <row r="3471" spans="9:9">
      <c r="I3471" s="36"/>
    </row>
    <row r="3472" spans="9:9">
      <c r="I3472" s="36"/>
    </row>
    <row r="3473" spans="9:9">
      <c r="I3473" s="36"/>
    </row>
    <row r="3474" spans="9:9">
      <c r="I3474" s="36"/>
    </row>
    <row r="3475" spans="9:9">
      <c r="I3475" s="36"/>
    </row>
    <row r="3476" spans="9:9">
      <c r="I3476" s="36"/>
    </row>
    <row r="3477" spans="9:9">
      <c r="I3477" s="36"/>
    </row>
    <row r="3478" spans="9:9">
      <c r="I3478" s="36"/>
    </row>
    <row r="3479" spans="9:9">
      <c r="I3479" s="36"/>
    </row>
    <row r="3480" spans="9:9">
      <c r="I3480" s="36"/>
    </row>
    <row r="3481" spans="9:9">
      <c r="I3481" s="36"/>
    </row>
    <row r="3482" spans="9:9">
      <c r="I3482" s="36"/>
    </row>
    <row r="3483" spans="9:9">
      <c r="I3483" s="36"/>
    </row>
    <row r="3484" spans="9:9">
      <c r="I3484" s="36"/>
    </row>
    <row r="3485" spans="9:9">
      <c r="I3485" s="36"/>
    </row>
    <row r="3486" spans="9:9">
      <c r="I3486" s="36"/>
    </row>
    <row r="3487" spans="9:9">
      <c r="I3487" s="36"/>
    </row>
    <row r="3488" spans="9:9">
      <c r="I3488" s="36"/>
    </row>
    <row r="3489" spans="9:9">
      <c r="I3489" s="36"/>
    </row>
    <row r="3490" spans="9:9">
      <c r="I3490" s="36"/>
    </row>
    <row r="3491" spans="9:9">
      <c r="I3491" s="36"/>
    </row>
    <row r="3492" spans="9:9">
      <c r="I3492" s="36"/>
    </row>
    <row r="3493" spans="9:9">
      <c r="I3493" s="36"/>
    </row>
    <row r="3494" spans="9:9">
      <c r="I3494" s="36"/>
    </row>
    <row r="3495" spans="9:9">
      <c r="I3495" s="36"/>
    </row>
    <row r="3496" spans="9:9">
      <c r="I3496" s="36"/>
    </row>
    <row r="3497" spans="9:9">
      <c r="I3497" s="36"/>
    </row>
    <row r="3498" spans="9:9">
      <c r="I3498" s="36"/>
    </row>
    <row r="3499" spans="9:9">
      <c r="I3499" s="36"/>
    </row>
    <row r="3500" spans="9:9">
      <c r="I3500" s="36"/>
    </row>
    <row r="3501" spans="9:9">
      <c r="I3501" s="36"/>
    </row>
    <row r="3502" spans="9:9">
      <c r="I3502" s="36"/>
    </row>
    <row r="3503" spans="9:9">
      <c r="I3503" s="36"/>
    </row>
    <row r="3504" spans="9:9">
      <c r="I3504" s="36"/>
    </row>
    <row r="3505" spans="9:9">
      <c r="I3505" s="36"/>
    </row>
    <row r="3506" spans="9:9">
      <c r="I3506" s="36"/>
    </row>
    <row r="3507" spans="9:9">
      <c r="I3507" s="36"/>
    </row>
    <row r="3508" spans="9:9">
      <c r="I3508" s="36"/>
    </row>
    <row r="3509" spans="9:9">
      <c r="I3509" s="36"/>
    </row>
    <row r="3510" spans="9:9">
      <c r="I3510" s="36"/>
    </row>
    <row r="3511" spans="9:9">
      <c r="I3511" s="36"/>
    </row>
    <row r="3512" spans="9:9">
      <c r="I3512" s="36"/>
    </row>
    <row r="3513" spans="9:9">
      <c r="I3513" s="36"/>
    </row>
    <row r="3514" spans="9:9">
      <c r="I3514" s="36"/>
    </row>
    <row r="3515" spans="9:9">
      <c r="I3515" s="36"/>
    </row>
    <row r="3516" spans="9:9">
      <c r="I3516" s="36"/>
    </row>
    <row r="3517" spans="9:9">
      <c r="I3517" s="36"/>
    </row>
    <row r="3518" spans="9:9">
      <c r="I3518" s="36"/>
    </row>
    <row r="3519" spans="9:9">
      <c r="I3519" s="36"/>
    </row>
    <row r="3520" spans="9:9">
      <c r="I3520" s="36"/>
    </row>
    <row r="3521" spans="9:9">
      <c r="I3521" s="36"/>
    </row>
    <row r="3522" spans="9:9">
      <c r="I3522" s="36"/>
    </row>
    <row r="3523" spans="9:9">
      <c r="I3523" s="36"/>
    </row>
    <row r="3524" spans="9:9">
      <c r="I3524" s="36"/>
    </row>
    <row r="3525" spans="9:9">
      <c r="I3525" s="36"/>
    </row>
    <row r="3526" spans="9:9">
      <c r="I3526" s="36"/>
    </row>
    <row r="3527" spans="9:9">
      <c r="I3527" s="36"/>
    </row>
    <row r="3528" spans="9:9">
      <c r="I3528" s="36"/>
    </row>
    <row r="3529" spans="9:9">
      <c r="I3529" s="36"/>
    </row>
    <row r="3530" spans="9:9">
      <c r="I3530" s="36"/>
    </row>
    <row r="3531" spans="9:9">
      <c r="I3531" s="36"/>
    </row>
    <row r="3532" spans="9:9">
      <c r="I3532" s="36"/>
    </row>
    <row r="3533" spans="9:9">
      <c r="I3533" s="36"/>
    </row>
    <row r="3534" spans="9:9">
      <c r="I3534" s="36"/>
    </row>
    <row r="3535" spans="9:9">
      <c r="I3535" s="36"/>
    </row>
    <row r="3536" spans="9:9">
      <c r="I3536" s="36"/>
    </row>
    <row r="3537" spans="9:9">
      <c r="I3537" s="36"/>
    </row>
    <row r="3538" spans="9:9">
      <c r="I3538" s="36"/>
    </row>
    <row r="3539" spans="9:9">
      <c r="I3539" s="36"/>
    </row>
    <row r="3540" spans="9:9">
      <c r="I3540" s="36"/>
    </row>
    <row r="3541" spans="9:9">
      <c r="I3541" s="36"/>
    </row>
    <row r="3542" spans="9:9">
      <c r="I3542" s="36"/>
    </row>
    <row r="3543" spans="9:9">
      <c r="I3543" s="36"/>
    </row>
    <row r="3544" spans="9:9">
      <c r="I3544" s="36"/>
    </row>
    <row r="3545" spans="9:9">
      <c r="I3545" s="36"/>
    </row>
    <row r="3546" spans="9:9">
      <c r="I3546" s="36"/>
    </row>
    <row r="3547" spans="9:9">
      <c r="I3547" s="36"/>
    </row>
    <row r="3548" spans="9:9">
      <c r="I3548" s="36"/>
    </row>
    <row r="3549" spans="9:9">
      <c r="I3549" s="36"/>
    </row>
    <row r="3550" spans="9:9">
      <c r="I3550" s="36"/>
    </row>
    <row r="3551" spans="9:9">
      <c r="I3551" s="36"/>
    </row>
    <row r="3552" spans="9:9">
      <c r="I3552" s="36"/>
    </row>
    <row r="3553" spans="9:9">
      <c r="I3553" s="36"/>
    </row>
    <row r="3554" spans="9:9">
      <c r="I3554" s="36"/>
    </row>
    <row r="3555" spans="9:9">
      <c r="I3555" s="36"/>
    </row>
    <row r="3556" spans="9:9">
      <c r="I3556" s="36"/>
    </row>
    <row r="3557" spans="9:9">
      <c r="I3557" s="36"/>
    </row>
    <row r="3558" spans="9:9">
      <c r="I3558" s="36"/>
    </row>
    <row r="3559" spans="9:9">
      <c r="I3559" s="36"/>
    </row>
    <row r="3560" spans="9:9">
      <c r="I3560" s="36"/>
    </row>
    <row r="3561" spans="9:9">
      <c r="I3561" s="36"/>
    </row>
    <row r="3562" spans="9:9">
      <c r="I3562" s="36"/>
    </row>
    <row r="3563" spans="9:9">
      <c r="I3563" s="36"/>
    </row>
    <row r="3564" spans="9:9">
      <c r="I3564" s="36"/>
    </row>
    <row r="3565" spans="9:9">
      <c r="I3565" s="36"/>
    </row>
    <row r="3566" spans="9:9">
      <c r="I3566" s="36"/>
    </row>
    <row r="3567" spans="9:9">
      <c r="I3567" s="36"/>
    </row>
    <row r="3568" spans="9:9">
      <c r="I3568" s="36"/>
    </row>
    <row r="3569" spans="9:9">
      <c r="I3569" s="36"/>
    </row>
    <row r="3570" spans="9:9">
      <c r="I3570" s="36"/>
    </row>
    <row r="3571" spans="9:9">
      <c r="I3571" s="36"/>
    </row>
    <row r="3572" spans="9:9">
      <c r="I3572" s="36"/>
    </row>
    <row r="3573" spans="9:9">
      <c r="I3573" s="36"/>
    </row>
    <row r="3574" spans="9:9">
      <c r="I3574" s="36"/>
    </row>
    <row r="3575" spans="9:9">
      <c r="I3575" s="36"/>
    </row>
    <row r="3576" spans="9:9">
      <c r="I3576" s="36"/>
    </row>
    <row r="3577" spans="9:9">
      <c r="I3577" s="36"/>
    </row>
    <row r="3578" spans="9:9">
      <c r="I3578" s="36"/>
    </row>
    <row r="3579" spans="9:9">
      <c r="I3579" s="36"/>
    </row>
    <row r="3580" spans="9:9">
      <c r="I3580" s="36"/>
    </row>
    <row r="3581" spans="9:9">
      <c r="I3581" s="36"/>
    </row>
    <row r="3582" spans="9:9">
      <c r="I3582" s="36"/>
    </row>
    <row r="3583" spans="9:9">
      <c r="I3583" s="36"/>
    </row>
    <row r="3584" spans="9:9">
      <c r="I3584" s="36"/>
    </row>
    <row r="3585" spans="9:9">
      <c r="I3585" s="36"/>
    </row>
    <row r="3586" spans="9:9">
      <c r="I3586" s="36"/>
    </row>
    <row r="3587" spans="9:9">
      <c r="I3587" s="36"/>
    </row>
    <row r="3588" spans="9:9">
      <c r="I3588" s="36"/>
    </row>
    <row r="3589" spans="9:9">
      <c r="I3589" s="36"/>
    </row>
    <row r="3590" spans="9:9">
      <c r="I3590" s="36"/>
    </row>
    <row r="3591" spans="9:9">
      <c r="I3591" s="36"/>
    </row>
    <row r="3592" spans="9:9">
      <c r="I3592" s="36"/>
    </row>
    <row r="3593" spans="9:9">
      <c r="I3593" s="36"/>
    </row>
    <row r="3594" spans="9:9">
      <c r="I3594" s="36"/>
    </row>
    <row r="3595" spans="9:9">
      <c r="I3595" s="36"/>
    </row>
    <row r="3596" spans="9:9">
      <c r="I3596" s="36"/>
    </row>
    <row r="3597" spans="9:9">
      <c r="I3597" s="36"/>
    </row>
    <row r="3598" spans="9:9">
      <c r="I3598" s="36"/>
    </row>
    <row r="3599" spans="9:9">
      <c r="I3599" s="36"/>
    </row>
    <row r="3600" spans="9:9">
      <c r="I3600" s="36"/>
    </row>
    <row r="3601" spans="9:9">
      <c r="I3601" s="36"/>
    </row>
    <row r="3602" spans="9:9">
      <c r="I3602" s="36"/>
    </row>
    <row r="3603" spans="9:9">
      <c r="I3603" s="36"/>
    </row>
    <row r="3604" spans="9:9">
      <c r="I3604" s="36"/>
    </row>
    <row r="3605" spans="9:9">
      <c r="I3605" s="36"/>
    </row>
    <row r="3606" spans="9:9">
      <c r="I3606" s="36"/>
    </row>
    <row r="3607" spans="9:9">
      <c r="I3607" s="36"/>
    </row>
    <row r="3608" spans="9:9">
      <c r="I3608" s="36"/>
    </row>
    <row r="3609" spans="9:9">
      <c r="I3609" s="36"/>
    </row>
    <row r="3610" spans="9:9">
      <c r="I3610" s="36"/>
    </row>
    <row r="3611" spans="9:9">
      <c r="I3611" s="36"/>
    </row>
    <row r="3612" spans="9:9">
      <c r="I3612" s="36"/>
    </row>
    <row r="3613" spans="9:9">
      <c r="I3613" s="36"/>
    </row>
    <row r="3614" spans="9:9">
      <c r="I3614" s="36"/>
    </row>
    <row r="3615" spans="9:9">
      <c r="I3615" s="36"/>
    </row>
    <row r="3616" spans="9:9">
      <c r="I3616" s="36"/>
    </row>
    <row r="3617" spans="9:9">
      <c r="I3617" s="36"/>
    </row>
    <row r="3618" spans="9:9">
      <c r="I3618" s="36"/>
    </row>
    <row r="3619" spans="9:9">
      <c r="I3619" s="36"/>
    </row>
    <row r="3620" spans="9:9">
      <c r="I3620" s="36"/>
    </row>
    <row r="3621" spans="9:9">
      <c r="I3621" s="36"/>
    </row>
    <row r="3622" spans="9:9">
      <c r="I3622" s="36"/>
    </row>
    <row r="3623" spans="9:9">
      <c r="I3623" s="36"/>
    </row>
    <row r="3624" spans="9:9">
      <c r="I3624" s="36"/>
    </row>
    <row r="3625" spans="9:9">
      <c r="I3625" s="36"/>
    </row>
    <row r="3626" spans="9:9">
      <c r="I3626" s="36"/>
    </row>
    <row r="3627" spans="9:9">
      <c r="I3627" s="36"/>
    </row>
    <row r="3628" spans="9:9">
      <c r="I3628" s="36"/>
    </row>
    <row r="3629" spans="9:9">
      <c r="I3629" s="36"/>
    </row>
    <row r="3630" spans="9:9">
      <c r="I3630" s="36"/>
    </row>
    <row r="3631" spans="9:9">
      <c r="I3631" s="36"/>
    </row>
    <row r="3632" spans="9:9">
      <c r="I3632" s="36"/>
    </row>
    <row r="3633" spans="9:9">
      <c r="I3633" s="36"/>
    </row>
    <row r="3634" spans="9:9">
      <c r="I3634" s="36"/>
    </row>
    <row r="3635" spans="9:9">
      <c r="I3635" s="36"/>
    </row>
    <row r="3636" spans="9:9">
      <c r="I3636" s="36"/>
    </row>
    <row r="3637" spans="9:9">
      <c r="I3637" s="36"/>
    </row>
    <row r="3638" spans="9:9">
      <c r="I3638" s="36"/>
    </row>
    <row r="3639" spans="9:9">
      <c r="I3639" s="36"/>
    </row>
    <row r="3640" spans="9:9">
      <c r="I3640" s="36"/>
    </row>
    <row r="3641" spans="9:9">
      <c r="I3641" s="36"/>
    </row>
    <row r="3642" spans="9:9">
      <c r="I3642" s="36"/>
    </row>
    <row r="3643" spans="9:9">
      <c r="I3643" s="36"/>
    </row>
    <row r="3644" spans="9:9">
      <c r="I3644" s="36"/>
    </row>
    <row r="3645" spans="9:9">
      <c r="I3645" s="36"/>
    </row>
    <row r="3646" spans="9:9">
      <c r="I3646" s="36"/>
    </row>
    <row r="3647" spans="9:9">
      <c r="I3647" s="36"/>
    </row>
    <row r="3648" spans="9:9">
      <c r="I3648" s="36"/>
    </row>
    <row r="3649" spans="9:9">
      <c r="I3649" s="36"/>
    </row>
    <row r="3650" spans="9:9">
      <c r="I3650" s="36"/>
    </row>
    <row r="3651" spans="9:9">
      <c r="I3651" s="36"/>
    </row>
    <row r="3652" spans="9:9">
      <c r="I3652" s="36"/>
    </row>
    <row r="3653" spans="9:9">
      <c r="I3653" s="36"/>
    </row>
    <row r="3654" spans="9:9">
      <c r="I3654" s="36"/>
    </row>
    <row r="3655" spans="9:9">
      <c r="I3655" s="36"/>
    </row>
    <row r="3656" spans="9:9">
      <c r="I3656" s="36"/>
    </row>
    <row r="3657" spans="9:9">
      <c r="I3657" s="36"/>
    </row>
    <row r="3658" spans="9:9">
      <c r="I3658" s="36"/>
    </row>
    <row r="3659" spans="9:9">
      <c r="I3659" s="36"/>
    </row>
    <row r="3660" spans="9:9">
      <c r="I3660" s="36"/>
    </row>
    <row r="3661" spans="9:9">
      <c r="I3661" s="36"/>
    </row>
    <row r="3662" spans="9:9">
      <c r="I3662" s="36"/>
    </row>
    <row r="3663" spans="9:9">
      <c r="I3663" s="36"/>
    </row>
    <row r="3664" spans="9:9">
      <c r="I3664" s="36"/>
    </row>
    <row r="3665" spans="9:9">
      <c r="I3665" s="36"/>
    </row>
    <row r="3666" spans="9:9">
      <c r="I3666" s="36"/>
    </row>
    <row r="3667" spans="9:9">
      <c r="I3667" s="36"/>
    </row>
    <row r="3668" spans="9:9">
      <c r="I3668" s="36"/>
    </row>
    <row r="3669" spans="9:9">
      <c r="I3669" s="36"/>
    </row>
    <row r="3670" spans="9:9">
      <c r="I3670" s="36"/>
    </row>
    <row r="3671" spans="9:9">
      <c r="I3671" s="36"/>
    </row>
    <row r="3672" spans="9:9">
      <c r="I3672" s="36"/>
    </row>
    <row r="3673" spans="9:9">
      <c r="I3673" s="36"/>
    </row>
    <row r="3674" spans="9:9">
      <c r="I3674" s="36"/>
    </row>
    <row r="3675" spans="9:9">
      <c r="I3675" s="36"/>
    </row>
    <row r="3676" spans="9:9">
      <c r="I3676" s="36"/>
    </row>
    <row r="3677" spans="9:9">
      <c r="I3677" s="36"/>
    </row>
    <row r="3678" spans="9:9">
      <c r="I3678" s="36"/>
    </row>
    <row r="3679" spans="9:9">
      <c r="I3679" s="36"/>
    </row>
    <row r="3680" spans="9:9">
      <c r="I3680" s="36"/>
    </row>
    <row r="3681" spans="9:9">
      <c r="I3681" s="36"/>
    </row>
    <row r="3682" spans="9:9">
      <c r="I3682" s="36"/>
    </row>
    <row r="3683" spans="9:9">
      <c r="I3683" s="36"/>
    </row>
    <row r="3684" spans="9:9">
      <c r="I3684" s="36"/>
    </row>
    <row r="3685" spans="9:9">
      <c r="I3685" s="36"/>
    </row>
    <row r="3686" spans="9:9">
      <c r="I3686" s="36"/>
    </row>
    <row r="3687" spans="9:9">
      <c r="I3687" s="36"/>
    </row>
    <row r="3688" spans="9:9">
      <c r="I3688" s="36"/>
    </row>
    <row r="3689" spans="9:9">
      <c r="I3689" s="36"/>
    </row>
    <row r="3690" spans="9:9">
      <c r="I3690" s="36"/>
    </row>
    <row r="3691" spans="9:9">
      <c r="I3691" s="36"/>
    </row>
    <row r="3692" spans="9:9">
      <c r="I3692" s="36"/>
    </row>
    <row r="3693" spans="9:9">
      <c r="I3693" s="36"/>
    </row>
    <row r="3694" spans="9:9">
      <c r="I3694" s="36"/>
    </row>
    <row r="3695" spans="9:9">
      <c r="I3695" s="36"/>
    </row>
    <row r="3696" spans="9:9">
      <c r="I3696" s="36"/>
    </row>
    <row r="3697" spans="9:9">
      <c r="I3697" s="36"/>
    </row>
    <row r="3698" spans="9:9">
      <c r="I3698" s="36"/>
    </row>
    <row r="3699" spans="9:9">
      <c r="I3699" s="36"/>
    </row>
    <row r="3700" spans="9:9">
      <c r="I3700" s="36"/>
    </row>
    <row r="3701" spans="9:9">
      <c r="I3701" s="36"/>
    </row>
    <row r="3702" spans="9:9">
      <c r="I3702" s="36"/>
    </row>
    <row r="3703" spans="9:9">
      <c r="I3703" s="36"/>
    </row>
    <row r="3704" spans="9:9">
      <c r="I3704" s="36"/>
    </row>
    <row r="3705" spans="9:9">
      <c r="I3705" s="36"/>
    </row>
    <row r="3706" spans="9:9">
      <c r="I3706" s="36"/>
    </row>
    <row r="3707" spans="9:9">
      <c r="I3707" s="36"/>
    </row>
    <row r="3708" spans="9:9">
      <c r="I3708" s="36"/>
    </row>
    <row r="3709" spans="9:9">
      <c r="I3709" s="36"/>
    </row>
    <row r="3710" spans="9:9">
      <c r="I3710" s="36"/>
    </row>
    <row r="3711" spans="9:9">
      <c r="I3711" s="36"/>
    </row>
    <row r="3712" spans="9:9">
      <c r="I3712" s="36"/>
    </row>
    <row r="3713" spans="9:9">
      <c r="I3713" s="36"/>
    </row>
    <row r="3714" spans="9:9">
      <c r="I3714" s="36"/>
    </row>
    <row r="3715" spans="9:9">
      <c r="I3715" s="36"/>
    </row>
    <row r="3716" spans="9:9">
      <c r="I3716" s="36"/>
    </row>
    <row r="3717" spans="9:9">
      <c r="I3717" s="36"/>
    </row>
    <row r="3718" spans="9:9">
      <c r="I3718" s="36"/>
    </row>
    <row r="3719" spans="9:9">
      <c r="I3719" s="36"/>
    </row>
    <row r="3720" spans="9:9">
      <c r="I3720" s="36"/>
    </row>
    <row r="3721" spans="9:9">
      <c r="I3721" s="36"/>
    </row>
    <row r="3722" spans="9:9">
      <c r="I3722" s="36"/>
    </row>
    <row r="3723" spans="9:9">
      <c r="I3723" s="36"/>
    </row>
    <row r="3724" spans="9:9">
      <c r="I3724" s="36"/>
    </row>
    <row r="3725" spans="9:9">
      <c r="I3725" s="36"/>
    </row>
    <row r="3726" spans="9:9">
      <c r="I3726" s="36"/>
    </row>
    <row r="3727" spans="9:9">
      <c r="I3727" s="36"/>
    </row>
    <row r="3728" spans="9:9">
      <c r="I3728" s="36"/>
    </row>
    <row r="3729" spans="9:9">
      <c r="I3729" s="36"/>
    </row>
    <row r="3730" spans="9:9">
      <c r="I3730" s="36"/>
    </row>
    <row r="3731" spans="9:9">
      <c r="I3731" s="36"/>
    </row>
    <row r="3732" spans="9:9">
      <c r="I3732" s="36"/>
    </row>
    <row r="3733" spans="9:9">
      <c r="I3733" s="36"/>
    </row>
    <row r="3734" spans="9:9">
      <c r="I3734" s="36"/>
    </row>
    <row r="3735" spans="9:9">
      <c r="I3735" s="36"/>
    </row>
    <row r="3736" spans="9:9">
      <c r="I3736" s="36"/>
    </row>
    <row r="3737" spans="9:9">
      <c r="I3737" s="36"/>
    </row>
    <row r="3738" spans="9:9">
      <c r="I3738" s="36"/>
    </row>
    <row r="3739" spans="9:9">
      <c r="I3739" s="36"/>
    </row>
    <row r="3740" spans="9:9">
      <c r="I3740" s="36"/>
    </row>
    <row r="3741" spans="9:9">
      <c r="I3741" s="36"/>
    </row>
    <row r="3742" spans="9:9">
      <c r="I3742" s="36"/>
    </row>
    <row r="3743" spans="9:9">
      <c r="I3743" s="36"/>
    </row>
    <row r="3744" spans="9:9">
      <c r="I3744" s="36"/>
    </row>
    <row r="3745" spans="9:9">
      <c r="I3745" s="36"/>
    </row>
    <row r="3746" spans="9:9">
      <c r="I3746" s="36"/>
    </row>
    <row r="3747" spans="9:9">
      <c r="I3747" s="36"/>
    </row>
    <row r="3748" spans="9:9">
      <c r="I3748" s="36"/>
    </row>
    <row r="3749" spans="9:9">
      <c r="I3749" s="36"/>
    </row>
    <row r="3750" spans="9:9">
      <c r="I3750" s="36"/>
    </row>
    <row r="3751" spans="9:9">
      <c r="I3751" s="36"/>
    </row>
    <row r="3752" spans="9:9">
      <c r="I3752" s="36"/>
    </row>
    <row r="3753" spans="9:9">
      <c r="I3753" s="36"/>
    </row>
    <row r="3754" spans="9:9">
      <c r="I3754" s="36"/>
    </row>
    <row r="3755" spans="9:9">
      <c r="I3755" s="36"/>
    </row>
    <row r="3756" spans="9:9">
      <c r="I3756" s="36"/>
    </row>
    <row r="3757" spans="9:9">
      <c r="I3757" s="36"/>
    </row>
    <row r="3758" spans="9:9">
      <c r="I3758" s="36"/>
    </row>
    <row r="3759" spans="9:9">
      <c r="I3759" s="36"/>
    </row>
    <row r="3760" spans="9:9">
      <c r="I3760" s="36"/>
    </row>
    <row r="3761" spans="9:9">
      <c r="I3761" s="36"/>
    </row>
    <row r="3762" spans="9:9">
      <c r="I3762" s="36"/>
    </row>
    <row r="3763" spans="9:9">
      <c r="I3763" s="36"/>
    </row>
    <row r="3764" spans="9:9">
      <c r="I3764" s="36"/>
    </row>
    <row r="3765" spans="9:9">
      <c r="I3765" s="36"/>
    </row>
    <row r="3766" spans="9:9">
      <c r="I3766" s="36"/>
    </row>
    <row r="3767" spans="9:9">
      <c r="I3767" s="36"/>
    </row>
    <row r="3768" spans="9:9">
      <c r="I3768" s="36"/>
    </row>
    <row r="3769" spans="9:9">
      <c r="I3769" s="36"/>
    </row>
    <row r="3770" spans="9:9">
      <c r="I3770" s="36"/>
    </row>
    <row r="3771" spans="9:9">
      <c r="I3771" s="36"/>
    </row>
    <row r="3772" spans="9:9">
      <c r="I3772" s="36"/>
    </row>
    <row r="3773" spans="9:9">
      <c r="I3773" s="36"/>
    </row>
    <row r="3774" spans="9:9">
      <c r="I3774" s="36"/>
    </row>
    <row r="3775" spans="9:9">
      <c r="I3775" s="36"/>
    </row>
    <row r="3776" spans="9:9">
      <c r="I3776" s="36"/>
    </row>
    <row r="3777" spans="9:9">
      <c r="I3777" s="36"/>
    </row>
    <row r="3778" spans="9:9">
      <c r="I3778" s="36"/>
    </row>
    <row r="3779" spans="9:9">
      <c r="I3779" s="36"/>
    </row>
    <row r="3780" spans="9:9">
      <c r="I3780" s="36"/>
    </row>
    <row r="3781" spans="9:9">
      <c r="I3781" s="36"/>
    </row>
    <row r="3782" spans="9:9">
      <c r="I3782" s="36"/>
    </row>
    <row r="3783" spans="9:9">
      <c r="I3783" s="36"/>
    </row>
    <row r="3784" spans="9:9">
      <c r="I3784" s="36"/>
    </row>
    <row r="3785" spans="9:9">
      <c r="I3785" s="36"/>
    </row>
    <row r="3786" spans="9:9">
      <c r="I3786" s="36"/>
    </row>
    <row r="3787" spans="9:9">
      <c r="I3787" s="36"/>
    </row>
    <row r="3788" spans="9:9">
      <c r="I3788" s="36"/>
    </row>
    <row r="3789" spans="9:9">
      <c r="I3789" s="36"/>
    </row>
    <row r="3790" spans="9:9">
      <c r="I3790" s="36"/>
    </row>
    <row r="3791" spans="9:9">
      <c r="I3791" s="36"/>
    </row>
    <row r="3792" spans="9:9">
      <c r="I3792" s="36"/>
    </row>
    <row r="3793" spans="9:9">
      <c r="I3793" s="36"/>
    </row>
    <row r="3794" spans="9:9">
      <c r="I3794" s="36"/>
    </row>
    <row r="3795" spans="9:9">
      <c r="I3795" s="36"/>
    </row>
    <row r="3796" spans="9:9">
      <c r="I3796" s="36"/>
    </row>
    <row r="3797" spans="9:9">
      <c r="I3797" s="36"/>
    </row>
    <row r="3798" spans="9:9">
      <c r="I3798" s="36"/>
    </row>
    <row r="3799" spans="9:9">
      <c r="I3799" s="36"/>
    </row>
    <row r="3800" spans="9:9">
      <c r="I3800" s="36"/>
    </row>
    <row r="3801" spans="9:9">
      <c r="I3801" s="36"/>
    </row>
    <row r="3802" spans="9:9">
      <c r="I3802" s="36"/>
    </row>
    <row r="3803" spans="9:9">
      <c r="I3803" s="36"/>
    </row>
    <row r="3804" spans="9:9">
      <c r="I3804" s="36"/>
    </row>
    <row r="3805" spans="9:9">
      <c r="I3805" s="36"/>
    </row>
    <row r="3806" spans="9:9">
      <c r="I3806" s="36"/>
    </row>
    <row r="3807" spans="9:9">
      <c r="I3807" s="36"/>
    </row>
    <row r="3808" spans="9:9">
      <c r="I3808" s="36"/>
    </row>
    <row r="3809" spans="9:9">
      <c r="I3809" s="36"/>
    </row>
    <row r="3810" spans="9:9">
      <c r="I3810" s="36"/>
    </row>
    <row r="3811" spans="9:9">
      <c r="I3811" s="36"/>
    </row>
    <row r="3812" spans="9:9">
      <c r="I3812" s="36"/>
    </row>
    <row r="3813" spans="9:9">
      <c r="I3813" s="36"/>
    </row>
    <row r="3814" spans="9:9">
      <c r="I3814" s="36"/>
    </row>
    <row r="3815" spans="9:9">
      <c r="I3815" s="36"/>
    </row>
    <row r="3816" spans="9:9">
      <c r="I3816" s="36"/>
    </row>
    <row r="3817" spans="9:9">
      <c r="I3817" s="36"/>
    </row>
    <row r="3818" spans="9:9">
      <c r="I3818" s="36"/>
    </row>
    <row r="3819" spans="9:9">
      <c r="I3819" s="36"/>
    </row>
    <row r="3820" spans="9:9">
      <c r="I3820" s="36"/>
    </row>
    <row r="3821" spans="9:9">
      <c r="I3821" s="36"/>
    </row>
    <row r="3822" spans="9:9">
      <c r="I3822" s="36"/>
    </row>
    <row r="3823" spans="9:9">
      <c r="I3823" s="36"/>
    </row>
    <row r="3824" spans="9:9">
      <c r="I3824" s="36"/>
    </row>
    <row r="3825" spans="9:9">
      <c r="I3825" s="36"/>
    </row>
    <row r="3826" spans="9:9">
      <c r="I3826" s="36"/>
    </row>
    <row r="3827" spans="9:9">
      <c r="I3827" s="36"/>
    </row>
    <row r="3828" spans="9:9">
      <c r="I3828" s="36"/>
    </row>
    <row r="3829" spans="9:9">
      <c r="I3829" s="36"/>
    </row>
    <row r="3830" spans="9:9">
      <c r="I3830" s="36"/>
    </row>
    <row r="3831" spans="9:9">
      <c r="I3831" s="36"/>
    </row>
    <row r="3832" spans="9:9">
      <c r="I3832" s="36"/>
    </row>
    <row r="3833" spans="9:9">
      <c r="I3833" s="36"/>
    </row>
    <row r="3834" spans="9:9">
      <c r="I3834" s="36"/>
    </row>
    <row r="3835" spans="9:9">
      <c r="I3835" s="36"/>
    </row>
    <row r="3836" spans="9:9">
      <c r="I3836" s="36"/>
    </row>
    <row r="3837" spans="9:9">
      <c r="I3837" s="36"/>
    </row>
    <row r="3838" spans="9:9">
      <c r="I3838" s="36"/>
    </row>
    <row r="3839" spans="9:9">
      <c r="I3839" s="36"/>
    </row>
    <row r="3840" spans="9:9">
      <c r="I3840" s="36"/>
    </row>
    <row r="3841" spans="9:9">
      <c r="I3841" s="36"/>
    </row>
    <row r="3842" spans="9:9">
      <c r="I3842" s="36"/>
    </row>
    <row r="3843" spans="9:9">
      <c r="I3843" s="36"/>
    </row>
    <row r="3844" spans="9:9">
      <c r="I3844" s="36"/>
    </row>
    <row r="3845" spans="9:9">
      <c r="I3845" s="36"/>
    </row>
    <row r="3846" spans="9:9">
      <c r="I3846" s="36"/>
    </row>
    <row r="3847" spans="9:9">
      <c r="I3847" s="36"/>
    </row>
    <row r="3848" spans="9:9">
      <c r="I3848" s="36"/>
    </row>
    <row r="3849" spans="9:9">
      <c r="I3849" s="36"/>
    </row>
    <row r="3850" spans="9:9">
      <c r="I3850" s="36"/>
    </row>
    <row r="3851" spans="9:9">
      <c r="I3851" s="36"/>
    </row>
    <row r="3852" spans="9:9">
      <c r="I3852" s="36"/>
    </row>
    <row r="3853" spans="9:9">
      <c r="I3853" s="36"/>
    </row>
    <row r="3854" spans="9:9">
      <c r="I3854" s="36"/>
    </row>
    <row r="3855" spans="9:9">
      <c r="I3855" s="36"/>
    </row>
    <row r="3856" spans="9:9">
      <c r="I3856" s="36"/>
    </row>
    <row r="3857" spans="9:9">
      <c r="I3857" s="36"/>
    </row>
    <row r="3858" spans="9:9">
      <c r="I3858" s="36"/>
    </row>
    <row r="3859" spans="9:9">
      <c r="I3859" s="36"/>
    </row>
    <row r="3860" spans="9:9">
      <c r="I3860" s="36"/>
    </row>
    <row r="3861" spans="9:9">
      <c r="I3861" s="36"/>
    </row>
    <row r="3862" spans="9:9">
      <c r="I3862" s="36"/>
    </row>
    <row r="3863" spans="9:9">
      <c r="I3863" s="36"/>
    </row>
    <row r="3864" spans="9:9">
      <c r="I3864" s="36"/>
    </row>
    <row r="3865" spans="9:9">
      <c r="I3865" s="36"/>
    </row>
    <row r="3866" spans="9:9">
      <c r="I3866" s="36"/>
    </row>
    <row r="3867" spans="9:9">
      <c r="I3867" s="36"/>
    </row>
    <row r="3868" spans="9:9">
      <c r="I3868" s="36"/>
    </row>
    <row r="3869" spans="9:9">
      <c r="I3869" s="36"/>
    </row>
    <row r="3870" spans="9:9">
      <c r="I3870" s="36"/>
    </row>
    <row r="3871" spans="9:9">
      <c r="I3871" s="36"/>
    </row>
    <row r="3872" spans="9:9">
      <c r="I3872" s="36"/>
    </row>
    <row r="3873" spans="9:9">
      <c r="I3873" s="36"/>
    </row>
    <row r="3874" spans="9:9">
      <c r="I3874" s="36"/>
    </row>
    <row r="3875" spans="9:9">
      <c r="I3875" s="36"/>
    </row>
    <row r="3876" spans="9:9">
      <c r="I3876" s="36"/>
    </row>
    <row r="3877" spans="9:9">
      <c r="I3877" s="36"/>
    </row>
    <row r="3878" spans="9:9">
      <c r="I3878" s="36"/>
    </row>
    <row r="3879" spans="9:9">
      <c r="I3879" s="36"/>
    </row>
    <row r="3880" spans="9:9">
      <c r="I3880" s="36"/>
    </row>
    <row r="3881" spans="9:9">
      <c r="I3881" s="36"/>
    </row>
    <row r="3882" spans="9:9">
      <c r="I3882" s="36"/>
    </row>
    <row r="3883" spans="9:9">
      <c r="I3883" s="36"/>
    </row>
    <row r="3884" spans="9:9">
      <c r="I3884" s="36"/>
    </row>
    <row r="3885" spans="9:9">
      <c r="I3885" s="36"/>
    </row>
    <row r="3886" spans="9:9">
      <c r="I3886" s="36"/>
    </row>
    <row r="3887" spans="9:9">
      <c r="I3887" s="36"/>
    </row>
    <row r="3888" spans="9:9">
      <c r="I3888" s="36"/>
    </row>
    <row r="3889" spans="9:9">
      <c r="I3889" s="36"/>
    </row>
    <row r="3890" spans="9:9">
      <c r="I3890" s="36"/>
    </row>
    <row r="3891" spans="9:9">
      <c r="I3891" s="36"/>
    </row>
    <row r="3892" spans="9:9">
      <c r="I3892" s="36"/>
    </row>
    <row r="3893" spans="9:9">
      <c r="I3893" s="36"/>
    </row>
    <row r="3894" spans="9:9">
      <c r="I3894" s="36"/>
    </row>
    <row r="3895" spans="9:9">
      <c r="I3895" s="36"/>
    </row>
    <row r="3896" spans="9:9">
      <c r="I3896" s="36"/>
    </row>
    <row r="3897" spans="9:9">
      <c r="I3897" s="36"/>
    </row>
    <row r="3898" spans="9:9">
      <c r="I3898" s="36"/>
    </row>
    <row r="3899" spans="9:9">
      <c r="I3899" s="36"/>
    </row>
    <row r="3900" spans="9:9">
      <c r="I3900" s="36"/>
    </row>
    <row r="3901" spans="9:9">
      <c r="I3901" s="36"/>
    </row>
    <row r="3902" spans="9:9">
      <c r="I3902" s="36"/>
    </row>
    <row r="3903" spans="9:9">
      <c r="I3903" s="36"/>
    </row>
    <row r="3904" spans="9:9">
      <c r="I3904" s="36"/>
    </row>
    <row r="3905" spans="9:9">
      <c r="I3905" s="36"/>
    </row>
    <row r="3906" spans="9:9">
      <c r="I3906" s="36"/>
    </row>
    <row r="3907" spans="9:9">
      <c r="I3907" s="36"/>
    </row>
    <row r="3908" spans="9:9">
      <c r="I3908" s="36"/>
    </row>
    <row r="3909" spans="9:9">
      <c r="I3909" s="36"/>
    </row>
    <row r="3910" spans="9:9">
      <c r="I3910" s="36"/>
    </row>
    <row r="3911" spans="9:9">
      <c r="I3911" s="36"/>
    </row>
    <row r="3912" spans="9:9">
      <c r="I3912" s="36"/>
    </row>
    <row r="3913" spans="9:9">
      <c r="I3913" s="36"/>
    </row>
    <row r="3914" spans="9:9">
      <c r="I3914" s="36"/>
    </row>
    <row r="3915" spans="9:9">
      <c r="I3915" s="36"/>
    </row>
    <row r="3916" spans="9:9">
      <c r="I3916" s="36"/>
    </row>
    <row r="3917" spans="9:9">
      <c r="I3917" s="36"/>
    </row>
    <row r="3918" spans="9:9">
      <c r="I3918" s="36"/>
    </row>
    <row r="3919" spans="9:9">
      <c r="I3919" s="36"/>
    </row>
    <row r="3920" spans="9:9">
      <c r="I3920" s="36"/>
    </row>
    <row r="3921" spans="9:9">
      <c r="I3921" s="36"/>
    </row>
    <row r="3922" spans="9:9">
      <c r="I3922" s="36"/>
    </row>
    <row r="3923" spans="9:9">
      <c r="I3923" s="36"/>
    </row>
    <row r="3924" spans="9:9">
      <c r="I3924" s="36"/>
    </row>
    <row r="3925" spans="9:9">
      <c r="I3925" s="36"/>
    </row>
    <row r="3926" spans="9:9">
      <c r="I3926" s="36"/>
    </row>
    <row r="3927" spans="9:9">
      <c r="I3927" s="36"/>
    </row>
    <row r="3928" spans="9:9">
      <c r="I3928" s="36"/>
    </row>
    <row r="3929" spans="9:9">
      <c r="I3929" s="36"/>
    </row>
    <row r="3930" spans="9:9">
      <c r="I3930" s="36"/>
    </row>
    <row r="3931" spans="9:9">
      <c r="I3931" s="36"/>
    </row>
    <row r="3932" spans="9:9">
      <c r="I3932" s="36"/>
    </row>
    <row r="3933" spans="9:9">
      <c r="I3933" s="36"/>
    </row>
    <row r="3934" spans="9:9">
      <c r="I3934" s="36"/>
    </row>
    <row r="3935" spans="9:9">
      <c r="I3935" s="36"/>
    </row>
    <row r="3936" spans="9:9">
      <c r="I3936" s="36"/>
    </row>
    <row r="3937" spans="9:9">
      <c r="I3937" s="36"/>
    </row>
    <row r="3938" spans="9:9">
      <c r="I3938" s="36"/>
    </row>
    <row r="3939" spans="9:9">
      <c r="I3939" s="36"/>
    </row>
    <row r="3940" spans="9:9">
      <c r="I3940" s="36"/>
    </row>
    <row r="3941" spans="9:9">
      <c r="I3941" s="36"/>
    </row>
    <row r="3942" spans="9:9">
      <c r="I3942" s="36"/>
    </row>
    <row r="3943" spans="9:9">
      <c r="I3943" s="36"/>
    </row>
    <row r="3944" spans="9:9">
      <c r="I3944" s="36"/>
    </row>
    <row r="3945" spans="9:9">
      <c r="I3945" s="36"/>
    </row>
    <row r="3946" spans="9:9">
      <c r="I3946" s="36"/>
    </row>
    <row r="3947" spans="9:9">
      <c r="I3947" s="36"/>
    </row>
    <row r="3948" spans="9:9">
      <c r="I3948" s="36"/>
    </row>
    <row r="3949" spans="9:9">
      <c r="I3949" s="36"/>
    </row>
    <row r="3950" spans="9:9">
      <c r="I3950" s="36"/>
    </row>
    <row r="3951" spans="9:9">
      <c r="I3951" s="36"/>
    </row>
    <row r="3952" spans="9:9">
      <c r="I3952" s="36"/>
    </row>
    <row r="3953" spans="9:9">
      <c r="I3953" s="36"/>
    </row>
    <row r="3954" spans="9:9">
      <c r="I3954" s="36"/>
    </row>
    <row r="3955" spans="9:9">
      <c r="I3955" s="36"/>
    </row>
    <row r="3956" spans="9:9">
      <c r="I3956" s="36"/>
    </row>
    <row r="3957" spans="9:9">
      <c r="I3957" s="36"/>
    </row>
    <row r="3958" spans="9:9">
      <c r="I3958" s="36"/>
    </row>
    <row r="3959" spans="9:9">
      <c r="I3959" s="36"/>
    </row>
    <row r="3960" spans="9:9">
      <c r="I3960" s="36"/>
    </row>
    <row r="3961" spans="9:9">
      <c r="I3961" s="36"/>
    </row>
    <row r="3962" spans="9:9">
      <c r="I3962" s="36"/>
    </row>
    <row r="3963" spans="9:9">
      <c r="I3963" s="36"/>
    </row>
    <row r="3964" spans="9:9">
      <c r="I3964" s="36"/>
    </row>
    <row r="3965" spans="9:9">
      <c r="I3965" s="36"/>
    </row>
    <row r="3966" spans="9:9">
      <c r="I3966" s="36"/>
    </row>
    <row r="3967" spans="9:9">
      <c r="I3967" s="36"/>
    </row>
    <row r="3968" spans="9:9">
      <c r="I3968" s="36"/>
    </row>
    <row r="3969" spans="9:9">
      <c r="I3969" s="36"/>
    </row>
    <row r="3970" spans="9:9">
      <c r="I3970" s="36"/>
    </row>
    <row r="3971" spans="9:9">
      <c r="I3971" s="36"/>
    </row>
    <row r="3972" spans="9:9">
      <c r="I3972" s="36"/>
    </row>
    <row r="3973" spans="9:9">
      <c r="I3973" s="36"/>
    </row>
    <row r="3974" spans="9:9">
      <c r="I3974" s="36"/>
    </row>
    <row r="3975" spans="9:9">
      <c r="I3975" s="36"/>
    </row>
    <row r="3976" spans="9:9">
      <c r="I3976" s="36"/>
    </row>
    <row r="3977" spans="9:9">
      <c r="I3977" s="36"/>
    </row>
    <row r="3978" spans="9:9">
      <c r="I3978" s="36"/>
    </row>
    <row r="3979" spans="9:9">
      <c r="I3979" s="36"/>
    </row>
    <row r="3980" spans="9:9">
      <c r="I3980" s="36"/>
    </row>
    <row r="3981" spans="9:9">
      <c r="I3981" s="36"/>
    </row>
    <row r="3982" spans="9:9">
      <c r="I3982" s="36"/>
    </row>
    <row r="3983" spans="9:9">
      <c r="I3983" s="36"/>
    </row>
    <row r="3984" spans="9:9">
      <c r="I3984" s="36"/>
    </row>
    <row r="3985" spans="9:9">
      <c r="I3985" s="36"/>
    </row>
    <row r="3986" spans="9:9">
      <c r="I3986" s="36"/>
    </row>
    <row r="3987" spans="9:9">
      <c r="I3987" s="36"/>
    </row>
    <row r="3988" spans="9:9">
      <c r="I3988" s="36"/>
    </row>
    <row r="3989" spans="9:9">
      <c r="I3989" s="36"/>
    </row>
    <row r="3990" spans="9:9">
      <c r="I3990" s="36"/>
    </row>
    <row r="3991" spans="9:9">
      <c r="I3991" s="36"/>
    </row>
    <row r="3992" spans="9:9">
      <c r="I3992" s="36"/>
    </row>
    <row r="3993" spans="9:9">
      <c r="I3993" s="36"/>
    </row>
    <row r="3994" spans="9:9">
      <c r="I3994" s="36"/>
    </row>
    <row r="3995" spans="9:9">
      <c r="I3995" s="36"/>
    </row>
    <row r="3996" spans="9:9">
      <c r="I3996" s="36"/>
    </row>
    <row r="3997" spans="9:9">
      <c r="I3997" s="36"/>
    </row>
    <row r="3998" spans="9:9">
      <c r="I3998" s="36"/>
    </row>
    <row r="3999" spans="9:9">
      <c r="I3999" s="36"/>
    </row>
    <row r="4000" spans="9:9">
      <c r="I4000" s="36"/>
    </row>
    <row r="4001" spans="9:9">
      <c r="I4001" s="36"/>
    </row>
    <row r="4002" spans="9:9">
      <c r="I4002" s="36"/>
    </row>
    <row r="4003" spans="9:9">
      <c r="I4003" s="36"/>
    </row>
    <row r="4004" spans="9:9">
      <c r="I4004" s="36"/>
    </row>
    <row r="4005" spans="9:9">
      <c r="I4005" s="36"/>
    </row>
    <row r="4006" spans="9:9">
      <c r="I4006" s="36"/>
    </row>
    <row r="4007" spans="9:9">
      <c r="I4007" s="36"/>
    </row>
    <row r="4008" spans="9:9">
      <c r="I4008" s="36"/>
    </row>
    <row r="4009" spans="9:9">
      <c r="I4009" s="36"/>
    </row>
    <row r="4010" spans="9:9">
      <c r="I4010" s="36"/>
    </row>
    <row r="4011" spans="9:9">
      <c r="I4011" s="36"/>
    </row>
    <row r="4012" spans="9:9">
      <c r="I4012" s="36"/>
    </row>
    <row r="4013" spans="9:9">
      <c r="I4013" s="36"/>
    </row>
    <row r="4014" spans="9:9">
      <c r="I4014" s="36"/>
    </row>
    <row r="4015" spans="9:9">
      <c r="I4015" s="36"/>
    </row>
    <row r="4016" spans="9:9">
      <c r="I4016" s="36"/>
    </row>
    <row r="4017" spans="9:9">
      <c r="I4017" s="36"/>
    </row>
    <row r="4018" spans="9:9">
      <c r="I4018" s="36"/>
    </row>
    <row r="4019" spans="9:9">
      <c r="I4019" s="36"/>
    </row>
    <row r="4020" spans="9:9">
      <c r="I4020" s="36"/>
    </row>
    <row r="4021" spans="9:9">
      <c r="I4021" s="36"/>
    </row>
    <row r="4022" spans="9:9">
      <c r="I4022" s="36"/>
    </row>
    <row r="4023" spans="9:9">
      <c r="I4023" s="36"/>
    </row>
    <row r="4024" spans="9:9">
      <c r="I4024" s="36"/>
    </row>
    <row r="4025" spans="9:9">
      <c r="I4025" s="36"/>
    </row>
    <row r="4026" spans="9:9">
      <c r="I4026" s="36"/>
    </row>
    <row r="4027" spans="9:9">
      <c r="I4027" s="36"/>
    </row>
    <row r="4028" spans="9:9">
      <c r="I4028" s="36"/>
    </row>
    <row r="4029" spans="9:9">
      <c r="I4029" s="36"/>
    </row>
    <row r="4030" spans="9:9">
      <c r="I4030" s="36"/>
    </row>
    <row r="4031" spans="9:9">
      <c r="I4031" s="36"/>
    </row>
    <row r="4032" spans="9:9">
      <c r="I4032" s="36"/>
    </row>
    <row r="4033" spans="9:9">
      <c r="I4033" s="36"/>
    </row>
    <row r="4034" spans="9:9">
      <c r="I4034" s="36"/>
    </row>
    <row r="4035" spans="9:9">
      <c r="I4035" s="36"/>
    </row>
    <row r="4036" spans="9:9">
      <c r="I4036" s="36"/>
    </row>
    <row r="4037" spans="9:9">
      <c r="I4037" s="36"/>
    </row>
    <row r="4038" spans="9:9">
      <c r="I4038" s="36"/>
    </row>
    <row r="4039" spans="9:9">
      <c r="I4039" s="36"/>
    </row>
    <row r="4040" spans="9:9">
      <c r="I4040" s="36"/>
    </row>
    <row r="4041" spans="9:9">
      <c r="I4041" s="36"/>
    </row>
    <row r="4042" spans="9:9">
      <c r="I4042" s="36"/>
    </row>
    <row r="4043" spans="9:9">
      <c r="I4043" s="36"/>
    </row>
    <row r="4044" spans="9:9">
      <c r="I4044" s="36"/>
    </row>
    <row r="4045" spans="9:9">
      <c r="I4045" s="36"/>
    </row>
    <row r="4046" spans="9:9">
      <c r="I4046" s="36"/>
    </row>
    <row r="4047" spans="9:9">
      <c r="I4047" s="36"/>
    </row>
    <row r="4048" spans="9:9">
      <c r="I4048" s="36"/>
    </row>
    <row r="4049" spans="9:9">
      <c r="I4049" s="36"/>
    </row>
    <row r="4050" spans="9:9">
      <c r="I4050" s="36"/>
    </row>
    <row r="4051" spans="9:9">
      <c r="I4051" s="36"/>
    </row>
    <row r="4052" spans="9:9">
      <c r="I4052" s="36"/>
    </row>
    <row r="4053" spans="9:9">
      <c r="I4053" s="36"/>
    </row>
    <row r="4054" spans="9:9">
      <c r="I4054" s="36"/>
    </row>
    <row r="4055" spans="9:9">
      <c r="I4055" s="36"/>
    </row>
    <row r="4056" spans="9:9">
      <c r="I4056" s="36"/>
    </row>
    <row r="4057" spans="9:9">
      <c r="I4057" s="36"/>
    </row>
    <row r="4058" spans="9:9">
      <c r="I4058" s="36"/>
    </row>
    <row r="4059" spans="9:9">
      <c r="I4059" s="36"/>
    </row>
    <row r="4060" spans="9:9">
      <c r="I4060" s="36"/>
    </row>
    <row r="4061" spans="9:9">
      <c r="I4061" s="36"/>
    </row>
    <row r="4062" spans="9:9">
      <c r="I4062" s="36"/>
    </row>
    <row r="4063" spans="9:9">
      <c r="I4063" s="36"/>
    </row>
    <row r="4064" spans="9:9">
      <c r="I4064" s="36"/>
    </row>
    <row r="4065" spans="9:9">
      <c r="I4065" s="36"/>
    </row>
    <row r="4066" spans="9:9">
      <c r="I4066" s="36"/>
    </row>
    <row r="4067" spans="9:9">
      <c r="I4067" s="36"/>
    </row>
    <row r="4068" spans="9:9">
      <c r="I4068" s="36"/>
    </row>
    <row r="4069" spans="9:9">
      <c r="I4069" s="36"/>
    </row>
    <row r="4070" spans="9:9">
      <c r="I4070" s="36"/>
    </row>
    <row r="4071" spans="9:9">
      <c r="I4071" s="36"/>
    </row>
    <row r="4072" spans="9:9">
      <c r="I4072" s="36"/>
    </row>
    <row r="4073" spans="9:9">
      <c r="I4073" s="36"/>
    </row>
    <row r="4074" spans="9:9">
      <c r="I4074" s="36"/>
    </row>
    <row r="4075" spans="9:9">
      <c r="I4075" s="36"/>
    </row>
    <row r="4076" spans="9:9">
      <c r="I4076" s="36"/>
    </row>
    <row r="4077" spans="9:9">
      <c r="I4077" s="36"/>
    </row>
    <row r="4078" spans="9:9">
      <c r="I4078" s="36"/>
    </row>
    <row r="4079" spans="9:9">
      <c r="I4079" s="36"/>
    </row>
    <row r="4080" spans="9:9">
      <c r="I4080" s="36"/>
    </row>
    <row r="4081" spans="9:9">
      <c r="I4081" s="36"/>
    </row>
    <row r="4082" spans="9:9">
      <c r="I4082" s="36"/>
    </row>
    <row r="4083" spans="9:9">
      <c r="I4083" s="36"/>
    </row>
    <row r="4084" spans="9:9">
      <c r="I4084" s="36"/>
    </row>
    <row r="4085" spans="9:9">
      <c r="I4085" s="36"/>
    </row>
    <row r="4086" spans="9:9">
      <c r="I4086" s="36"/>
    </row>
    <row r="4087" spans="9:9">
      <c r="I4087" s="36"/>
    </row>
    <row r="4088" spans="9:9">
      <c r="I4088" s="36"/>
    </row>
    <row r="4089" spans="9:9">
      <c r="I4089" s="36"/>
    </row>
    <row r="4090" spans="9:9">
      <c r="I4090" s="36"/>
    </row>
    <row r="4091" spans="9:9">
      <c r="I4091" s="36"/>
    </row>
    <row r="4092" spans="9:9">
      <c r="I4092" s="36"/>
    </row>
    <row r="4093" spans="9:9">
      <c r="I4093" s="36"/>
    </row>
    <row r="4094" spans="9:9">
      <c r="I4094" s="36"/>
    </row>
    <row r="4095" spans="9:9">
      <c r="I4095" s="36"/>
    </row>
    <row r="4096" spans="9:9">
      <c r="I4096" s="36"/>
    </row>
    <row r="4097" spans="9:9">
      <c r="I4097" s="36"/>
    </row>
    <row r="4098" spans="9:9">
      <c r="I4098" s="36"/>
    </row>
    <row r="4099" spans="9:9">
      <c r="I4099" s="36"/>
    </row>
    <row r="4100" spans="9:9">
      <c r="I4100" s="36"/>
    </row>
    <row r="4101" spans="9:9">
      <c r="I4101" s="36"/>
    </row>
    <row r="4102" spans="9:9">
      <c r="I4102" s="36"/>
    </row>
    <row r="4103" spans="9:9">
      <c r="I4103" s="36"/>
    </row>
    <row r="4104" spans="9:9">
      <c r="I4104" s="36"/>
    </row>
    <row r="4105" spans="9:9">
      <c r="I4105" s="36"/>
    </row>
    <row r="4106" spans="9:9">
      <c r="I4106" s="36"/>
    </row>
    <row r="4107" spans="9:9">
      <c r="I4107" s="36"/>
    </row>
    <row r="4108" spans="9:9">
      <c r="I4108" s="36"/>
    </row>
    <row r="4109" spans="9:9">
      <c r="I4109" s="36"/>
    </row>
    <row r="4110" spans="9:9">
      <c r="I4110" s="36"/>
    </row>
    <row r="4111" spans="9:9">
      <c r="I4111" s="36"/>
    </row>
    <row r="4112" spans="9:9">
      <c r="I4112" s="36"/>
    </row>
    <row r="4113" spans="9:9">
      <c r="I4113" s="36"/>
    </row>
    <row r="4114" spans="9:9">
      <c r="I4114" s="36"/>
    </row>
    <row r="4115" spans="9:9">
      <c r="I4115" s="36"/>
    </row>
    <row r="4116" spans="9:9">
      <c r="I4116" s="36"/>
    </row>
    <row r="4117" spans="9:9">
      <c r="I4117" s="36"/>
    </row>
    <row r="4118" spans="9:9">
      <c r="I4118" s="36"/>
    </row>
    <row r="4119" spans="9:9">
      <c r="I4119" s="36"/>
    </row>
    <row r="4120" spans="9:9">
      <c r="I4120" s="36"/>
    </row>
    <row r="4121" spans="9:9">
      <c r="I4121" s="36"/>
    </row>
    <row r="4122" spans="9:9">
      <c r="I4122" s="36"/>
    </row>
    <row r="4123" spans="9:9">
      <c r="I4123" s="36"/>
    </row>
    <row r="4124" spans="9:9">
      <c r="I4124" s="36"/>
    </row>
    <row r="4125" spans="9:9">
      <c r="I4125" s="36"/>
    </row>
    <row r="4126" spans="9:9">
      <c r="I4126" s="36"/>
    </row>
    <row r="4127" spans="9:9">
      <c r="I4127" s="36"/>
    </row>
    <row r="4128" spans="9:9">
      <c r="I4128" s="36"/>
    </row>
    <row r="4129" spans="9:9">
      <c r="I4129" s="36"/>
    </row>
    <row r="4130" spans="9:9">
      <c r="I4130" s="36"/>
    </row>
    <row r="4131" spans="9:9">
      <c r="I4131" s="36"/>
    </row>
    <row r="4132" spans="9:9">
      <c r="I4132" s="36"/>
    </row>
    <row r="4133" spans="9:9">
      <c r="I4133" s="36"/>
    </row>
    <row r="4134" spans="9:9">
      <c r="I4134" s="36"/>
    </row>
    <row r="4135" spans="9:9">
      <c r="I4135" s="36"/>
    </row>
    <row r="4136" spans="9:9">
      <c r="I4136" s="36"/>
    </row>
    <row r="4137" spans="9:9">
      <c r="I4137" s="36"/>
    </row>
    <row r="4138" spans="9:9">
      <c r="I4138" s="36"/>
    </row>
    <row r="4139" spans="9:9">
      <c r="I4139" s="36"/>
    </row>
    <row r="4140" spans="9:9">
      <c r="I4140" s="36"/>
    </row>
    <row r="4141" spans="9:9">
      <c r="I4141" s="36"/>
    </row>
    <row r="4142" spans="9:9">
      <c r="I4142" s="36"/>
    </row>
    <row r="4143" spans="9:9">
      <c r="I4143" s="36"/>
    </row>
    <row r="4144" spans="9:9">
      <c r="I4144" s="36"/>
    </row>
    <row r="4145" spans="9:9">
      <c r="I4145" s="36"/>
    </row>
    <row r="4146" spans="9:9">
      <c r="I4146" s="36"/>
    </row>
    <row r="4147" spans="9:9">
      <c r="I4147" s="36"/>
    </row>
    <row r="4148" spans="9:9">
      <c r="I4148" s="36"/>
    </row>
    <row r="4149" spans="9:9">
      <c r="I4149" s="36"/>
    </row>
    <row r="4150" spans="9:9">
      <c r="I4150" s="36"/>
    </row>
    <row r="4151" spans="9:9">
      <c r="I4151" s="36"/>
    </row>
    <row r="4152" spans="9:9">
      <c r="I4152" s="36"/>
    </row>
    <row r="4153" spans="9:9">
      <c r="I4153" s="36"/>
    </row>
    <row r="4154" spans="9:9">
      <c r="I4154" s="36"/>
    </row>
    <row r="4155" spans="9:9">
      <c r="I4155" s="36"/>
    </row>
    <row r="4156" spans="9:9">
      <c r="I4156" s="36"/>
    </row>
    <row r="4157" spans="9:9">
      <c r="I4157" s="36"/>
    </row>
    <row r="4158" spans="9:9">
      <c r="I4158" s="36"/>
    </row>
    <row r="4159" spans="9:9">
      <c r="I4159" s="36"/>
    </row>
    <row r="4160" spans="9:9">
      <c r="I4160" s="36"/>
    </row>
    <row r="4161" spans="9:9">
      <c r="I4161" s="36"/>
    </row>
    <row r="4162" spans="9:9">
      <c r="I4162" s="36"/>
    </row>
    <row r="4163" spans="9:9">
      <c r="I4163" s="36"/>
    </row>
    <row r="4164" spans="9:9">
      <c r="I4164" s="36"/>
    </row>
    <row r="4165" spans="9:9">
      <c r="I4165" s="36"/>
    </row>
    <row r="4166" spans="9:9">
      <c r="I4166" s="36"/>
    </row>
    <row r="4167" spans="9:9">
      <c r="I4167" s="36"/>
    </row>
    <row r="4168" spans="9:9">
      <c r="I4168" s="36"/>
    </row>
    <row r="4169" spans="9:9">
      <c r="I4169" s="36"/>
    </row>
    <row r="4170" spans="9:9">
      <c r="I4170" s="36"/>
    </row>
    <row r="4171" spans="9:9">
      <c r="I4171" s="36"/>
    </row>
    <row r="4172" spans="9:9">
      <c r="I4172" s="36"/>
    </row>
    <row r="4173" spans="9:9">
      <c r="I4173" s="36"/>
    </row>
    <row r="4174" spans="9:9">
      <c r="I4174" s="36"/>
    </row>
    <row r="4175" spans="9:9">
      <c r="I4175" s="36"/>
    </row>
    <row r="4176" spans="9:9">
      <c r="I4176" s="36"/>
    </row>
    <row r="4177" spans="9:9">
      <c r="I4177" s="36"/>
    </row>
    <row r="4178" spans="9:9">
      <c r="I4178" s="36"/>
    </row>
    <row r="4179" spans="9:9">
      <c r="I4179" s="36"/>
    </row>
    <row r="4180" spans="9:9">
      <c r="I4180" s="36"/>
    </row>
    <row r="4181" spans="9:9">
      <c r="I4181" s="36"/>
    </row>
    <row r="4182" spans="9:9">
      <c r="I4182" s="36"/>
    </row>
    <row r="4183" spans="9:9">
      <c r="I4183" s="36"/>
    </row>
    <row r="4184" spans="9:9">
      <c r="I4184" s="36"/>
    </row>
    <row r="4185" spans="9:9">
      <c r="I4185" s="36"/>
    </row>
    <row r="4186" spans="9:9">
      <c r="I4186" s="36"/>
    </row>
    <row r="4187" spans="9:9">
      <c r="I4187" s="36"/>
    </row>
    <row r="4188" spans="9:9">
      <c r="I4188" s="36"/>
    </row>
    <row r="4189" spans="9:9">
      <c r="I4189" s="36"/>
    </row>
    <row r="4190" spans="9:9">
      <c r="I4190" s="36"/>
    </row>
    <row r="4191" spans="9:9">
      <c r="I4191" s="36"/>
    </row>
    <row r="4192" spans="9:9">
      <c r="I4192" s="36"/>
    </row>
    <row r="4193" spans="9:9">
      <c r="I4193" s="36"/>
    </row>
    <row r="4194" spans="9:9">
      <c r="I4194" s="36"/>
    </row>
    <row r="4195" spans="9:9">
      <c r="I4195" s="36"/>
    </row>
    <row r="4196" spans="9:9">
      <c r="I4196" s="36"/>
    </row>
    <row r="4197" spans="9:9">
      <c r="I4197" s="36"/>
    </row>
    <row r="4198" spans="9:9">
      <c r="I4198" s="36"/>
    </row>
    <row r="4199" spans="9:9">
      <c r="I4199" s="36"/>
    </row>
    <row r="4200" spans="9:9">
      <c r="I4200" s="36"/>
    </row>
    <row r="4201" spans="9:9">
      <c r="I4201" s="36"/>
    </row>
    <row r="4202" spans="9:9">
      <c r="I4202" s="36"/>
    </row>
    <row r="4203" spans="9:9">
      <c r="I4203" s="36"/>
    </row>
    <row r="4204" spans="9:9">
      <c r="I4204" s="36"/>
    </row>
    <row r="4205" spans="9:9">
      <c r="I4205" s="36"/>
    </row>
    <row r="4206" spans="9:9">
      <c r="I4206" s="36"/>
    </row>
    <row r="4207" spans="9:9">
      <c r="I4207" s="36"/>
    </row>
    <row r="4208" spans="9:9">
      <c r="I4208" s="36"/>
    </row>
    <row r="4209" spans="9:9">
      <c r="I4209" s="36"/>
    </row>
    <row r="4210" spans="9:9">
      <c r="I4210" s="36"/>
    </row>
    <row r="4211" spans="9:9">
      <c r="I4211" s="36"/>
    </row>
    <row r="4212" spans="9:9">
      <c r="I4212" s="36"/>
    </row>
    <row r="4213" spans="9:9">
      <c r="I4213" s="36"/>
    </row>
    <row r="4214" spans="9:9">
      <c r="I4214" s="36"/>
    </row>
    <row r="4215" spans="9:9">
      <c r="I4215" s="36"/>
    </row>
    <row r="4216" spans="9:9">
      <c r="I4216" s="36"/>
    </row>
    <row r="4217" spans="9:9">
      <c r="I4217" s="36"/>
    </row>
    <row r="4218" spans="9:9">
      <c r="I4218" s="36"/>
    </row>
    <row r="4219" spans="9:9">
      <c r="I4219" s="36"/>
    </row>
    <row r="4220" spans="9:9">
      <c r="I4220" s="36"/>
    </row>
    <row r="4221" spans="9:9">
      <c r="I4221" s="36"/>
    </row>
    <row r="4222" spans="9:9">
      <c r="I4222" s="36"/>
    </row>
    <row r="4223" spans="9:9">
      <c r="I4223" s="36"/>
    </row>
    <row r="4224" spans="9:9">
      <c r="I4224" s="36"/>
    </row>
    <row r="4225" spans="9:9">
      <c r="I4225" s="36"/>
    </row>
    <row r="4226" spans="9:9">
      <c r="I4226" s="36"/>
    </row>
    <row r="4227" spans="9:9">
      <c r="I4227" s="36"/>
    </row>
    <row r="4228" spans="9:9">
      <c r="I4228" s="36"/>
    </row>
    <row r="4229" spans="9:9">
      <c r="I4229" s="36"/>
    </row>
    <row r="4230" spans="9:9">
      <c r="I4230" s="36"/>
    </row>
    <row r="4231" spans="9:9">
      <c r="I4231" s="36"/>
    </row>
    <row r="4232" spans="9:9">
      <c r="I4232" s="36"/>
    </row>
    <row r="4233" spans="9:9">
      <c r="I4233" s="36"/>
    </row>
    <row r="4234" spans="9:9">
      <c r="I4234" s="36"/>
    </row>
    <row r="4235" spans="9:9">
      <c r="I4235" s="36"/>
    </row>
    <row r="4236" spans="9:9">
      <c r="I4236" s="36"/>
    </row>
    <row r="4237" spans="9:9">
      <c r="I4237" s="36"/>
    </row>
    <row r="4238" spans="9:9">
      <c r="I4238" s="36"/>
    </row>
    <row r="4239" spans="9:9">
      <c r="I4239" s="36"/>
    </row>
    <row r="4240" spans="9:9">
      <c r="I4240" s="36"/>
    </row>
    <row r="4241" spans="9:9">
      <c r="I4241" s="36"/>
    </row>
    <row r="4242" spans="9:9">
      <c r="I4242" s="36"/>
    </row>
    <row r="4243" spans="9:9">
      <c r="I4243" s="36"/>
    </row>
    <row r="4244" spans="9:9">
      <c r="I4244" s="36"/>
    </row>
    <row r="4245" spans="9:9">
      <c r="I4245" s="36"/>
    </row>
    <row r="4246" spans="9:9">
      <c r="I4246" s="36"/>
    </row>
    <row r="4247" spans="9:9">
      <c r="I4247" s="36"/>
    </row>
    <row r="4248" spans="9:9">
      <c r="I4248" s="36"/>
    </row>
    <row r="4249" spans="9:9">
      <c r="I4249" s="36"/>
    </row>
    <row r="4250" spans="9:9">
      <c r="I4250" s="36"/>
    </row>
    <row r="4251" spans="9:9">
      <c r="I4251" s="36"/>
    </row>
    <row r="4252" spans="9:9">
      <c r="I4252" s="36"/>
    </row>
    <row r="4253" spans="9:9">
      <c r="I4253" s="36"/>
    </row>
    <row r="4254" spans="9:9">
      <c r="I4254" s="36"/>
    </row>
    <row r="4255" spans="9:9">
      <c r="I4255" s="36"/>
    </row>
    <row r="4256" spans="9:9">
      <c r="I4256" s="36"/>
    </row>
    <row r="4257" spans="9:9">
      <c r="I4257" s="36"/>
    </row>
    <row r="4258" spans="9:9">
      <c r="I4258" s="36"/>
    </row>
    <row r="4259" spans="9:9">
      <c r="I4259" s="36"/>
    </row>
    <row r="4260" spans="9:9">
      <c r="I4260" s="36"/>
    </row>
    <row r="4261" spans="9:9">
      <c r="I4261" s="36"/>
    </row>
    <row r="4262" spans="9:9">
      <c r="I4262" s="36"/>
    </row>
    <row r="4263" spans="9:9">
      <c r="I4263" s="36"/>
    </row>
    <row r="4264" spans="9:9">
      <c r="I4264" s="36"/>
    </row>
    <row r="4265" spans="9:9">
      <c r="I4265" s="36"/>
    </row>
    <row r="4266" spans="9:9">
      <c r="I4266" s="36"/>
    </row>
    <row r="4267" spans="9:9">
      <c r="I4267" s="36"/>
    </row>
    <row r="4268" spans="9:9">
      <c r="I4268" s="36"/>
    </row>
    <row r="4269" spans="9:9">
      <c r="I4269" s="36"/>
    </row>
    <row r="4270" spans="9:9">
      <c r="I4270" s="36"/>
    </row>
    <row r="4271" spans="9:9">
      <c r="I4271" s="36"/>
    </row>
    <row r="4272" spans="9:9">
      <c r="I4272" s="36"/>
    </row>
    <row r="4273" spans="9:9">
      <c r="I4273" s="36"/>
    </row>
    <row r="4274" spans="9:9">
      <c r="I4274" s="36"/>
    </row>
    <row r="4275" spans="9:9">
      <c r="I4275" s="36"/>
    </row>
    <row r="4276" spans="9:9">
      <c r="I4276" s="36"/>
    </row>
    <row r="4277" spans="9:9">
      <c r="I4277" s="36"/>
    </row>
    <row r="4278" spans="9:9">
      <c r="I4278" s="36"/>
    </row>
    <row r="4279" spans="9:9">
      <c r="I4279" s="36"/>
    </row>
    <row r="4280" spans="9:9">
      <c r="I4280" s="36"/>
    </row>
    <row r="4281" spans="9:9">
      <c r="I4281" s="36"/>
    </row>
    <row r="4282" spans="9:9">
      <c r="I4282" s="36"/>
    </row>
    <row r="4283" spans="9:9">
      <c r="I4283" s="36"/>
    </row>
    <row r="4284" spans="9:9">
      <c r="I4284" s="36"/>
    </row>
    <row r="4285" spans="9:9">
      <c r="I4285" s="36"/>
    </row>
    <row r="4286" spans="9:9">
      <c r="I4286" s="36"/>
    </row>
    <row r="4287" spans="9:9">
      <c r="I4287" s="36"/>
    </row>
    <row r="4288" spans="9:9">
      <c r="I4288" s="36"/>
    </row>
    <row r="4289" spans="9:9">
      <c r="I4289" s="36"/>
    </row>
    <row r="4290" spans="9:9">
      <c r="I4290" s="36"/>
    </row>
    <row r="4291" spans="9:9">
      <c r="I4291" s="36"/>
    </row>
    <row r="4292" spans="9:9">
      <c r="I4292" s="36"/>
    </row>
    <row r="4293" spans="9:9">
      <c r="I4293" s="36"/>
    </row>
    <row r="4294" spans="9:9">
      <c r="I4294" s="36"/>
    </row>
    <row r="4295" spans="9:9">
      <c r="I4295" s="36"/>
    </row>
    <row r="4296" spans="9:9">
      <c r="I4296" s="36"/>
    </row>
    <row r="4297" spans="9:9">
      <c r="I4297" s="36"/>
    </row>
    <row r="4298" spans="9:9">
      <c r="I4298" s="36"/>
    </row>
    <row r="4299" spans="9:9">
      <c r="I4299" s="36"/>
    </row>
    <row r="4300" spans="9:9">
      <c r="I4300" s="36"/>
    </row>
    <row r="4301" spans="9:9">
      <c r="I4301" s="36"/>
    </row>
    <row r="4302" spans="9:9">
      <c r="I4302" s="36"/>
    </row>
    <row r="4303" spans="9:9">
      <c r="I4303" s="36"/>
    </row>
    <row r="4304" spans="9:9">
      <c r="I4304" s="36"/>
    </row>
    <row r="4305" spans="9:9">
      <c r="I4305" s="36"/>
    </row>
    <row r="4306" spans="9:9">
      <c r="I4306" s="36"/>
    </row>
    <row r="4307" spans="9:9">
      <c r="I4307" s="36"/>
    </row>
    <row r="4308" spans="9:9">
      <c r="I4308" s="36"/>
    </row>
    <row r="4309" spans="9:9">
      <c r="I4309" s="36"/>
    </row>
    <row r="4310" spans="9:9">
      <c r="I4310" s="36"/>
    </row>
    <row r="4311" spans="9:9">
      <c r="I4311" s="36"/>
    </row>
    <row r="4312" spans="9:9">
      <c r="I4312" s="36"/>
    </row>
    <row r="4313" spans="9:9">
      <c r="I4313" s="36"/>
    </row>
    <row r="4314" spans="9:9">
      <c r="I4314" s="36"/>
    </row>
    <row r="4315" spans="9:9">
      <c r="I4315" s="36"/>
    </row>
    <row r="4316" spans="9:9">
      <c r="I4316" s="36"/>
    </row>
    <row r="4317" spans="9:9">
      <c r="I4317" s="36"/>
    </row>
    <row r="4318" spans="9:9">
      <c r="I4318" s="36"/>
    </row>
    <row r="4319" spans="9:9">
      <c r="I4319" s="36"/>
    </row>
    <row r="4320" spans="9:9">
      <c r="I4320" s="36"/>
    </row>
    <row r="4321" spans="9:9">
      <c r="I4321" s="36"/>
    </row>
    <row r="4322" spans="9:9">
      <c r="I4322" s="36"/>
    </row>
    <row r="4323" spans="9:9">
      <c r="I4323" s="36"/>
    </row>
    <row r="4324" spans="9:9">
      <c r="I4324" s="36"/>
    </row>
    <row r="4325" spans="9:9">
      <c r="I4325" s="36"/>
    </row>
    <row r="4326" spans="9:9">
      <c r="I4326" s="36"/>
    </row>
    <row r="4327" spans="9:9">
      <c r="I4327" s="36"/>
    </row>
    <row r="4328" spans="9:9">
      <c r="I4328" s="36"/>
    </row>
    <row r="4329" spans="9:9">
      <c r="I4329" s="36"/>
    </row>
    <row r="4330" spans="9:9">
      <c r="I4330" s="36"/>
    </row>
    <row r="4331" spans="9:9">
      <c r="I4331" s="36"/>
    </row>
    <row r="4332" spans="9:9">
      <c r="I4332" s="36"/>
    </row>
    <row r="4333" spans="9:9">
      <c r="I4333" s="36"/>
    </row>
    <row r="4334" spans="9:9">
      <c r="I4334" s="36"/>
    </row>
    <row r="4335" spans="9:9">
      <c r="I4335" s="36"/>
    </row>
    <row r="4336" spans="9:9">
      <c r="I4336" s="36"/>
    </row>
    <row r="4337" spans="9:9">
      <c r="I4337" s="36"/>
    </row>
    <row r="4338" spans="9:9">
      <c r="I4338" s="36"/>
    </row>
    <row r="4339" spans="9:9">
      <c r="I4339" s="36"/>
    </row>
    <row r="4340" spans="9:9">
      <c r="I4340" s="36"/>
    </row>
    <row r="4341" spans="9:9">
      <c r="I4341" s="36"/>
    </row>
    <row r="4342" spans="9:9">
      <c r="I4342" s="36"/>
    </row>
    <row r="4343" spans="9:9">
      <c r="I4343" s="36"/>
    </row>
    <row r="4344" spans="9:9">
      <c r="I4344" s="36"/>
    </row>
    <row r="4345" spans="9:9">
      <c r="I4345" s="36"/>
    </row>
    <row r="4346" spans="9:9">
      <c r="I4346" s="36"/>
    </row>
    <row r="4347" spans="9:9">
      <c r="I4347" s="36"/>
    </row>
    <row r="4348" spans="9:9">
      <c r="I4348" s="36"/>
    </row>
    <row r="4349" spans="9:9">
      <c r="I4349" s="36"/>
    </row>
    <row r="4350" spans="9:9">
      <c r="I4350" s="36"/>
    </row>
    <row r="4351" spans="9:9">
      <c r="I4351" s="36"/>
    </row>
    <row r="4352" spans="9:9">
      <c r="I4352" s="36"/>
    </row>
    <row r="4353" spans="9:9">
      <c r="I4353" s="36"/>
    </row>
    <row r="4354" spans="9:9">
      <c r="I4354" s="36"/>
    </row>
    <row r="4355" spans="9:9">
      <c r="I4355" s="36"/>
    </row>
    <row r="4356" spans="9:9">
      <c r="I4356" s="36"/>
    </row>
    <row r="4357" spans="9:9">
      <c r="I4357" s="36"/>
    </row>
    <row r="4358" spans="9:9">
      <c r="I4358" s="36"/>
    </row>
    <row r="4359" spans="9:9">
      <c r="I4359" s="36"/>
    </row>
    <row r="4360" spans="9:9">
      <c r="I4360" s="36"/>
    </row>
    <row r="4361" spans="9:9">
      <c r="I4361" s="36"/>
    </row>
    <row r="4362" spans="9:9">
      <c r="I4362" s="36"/>
    </row>
    <row r="4363" spans="9:9">
      <c r="I4363" s="36"/>
    </row>
    <row r="4364" spans="9:9">
      <c r="I4364" s="36"/>
    </row>
    <row r="4365" spans="9:9">
      <c r="I4365" s="36"/>
    </row>
    <row r="4366" spans="9:9">
      <c r="I4366" s="36"/>
    </row>
    <row r="4367" spans="9:9">
      <c r="I4367" s="36"/>
    </row>
    <row r="4368" spans="9:9">
      <c r="I4368" s="36"/>
    </row>
    <row r="4369" spans="9:9">
      <c r="I4369" s="36"/>
    </row>
    <row r="4370" spans="9:9">
      <c r="I4370" s="36"/>
    </row>
    <row r="4371" spans="9:9">
      <c r="I4371" s="36"/>
    </row>
    <row r="4372" spans="9:9">
      <c r="I4372" s="36"/>
    </row>
    <row r="4373" spans="9:9">
      <c r="I4373" s="36"/>
    </row>
    <row r="4374" spans="9:9">
      <c r="I4374" s="36"/>
    </row>
    <row r="4375" spans="9:9">
      <c r="I4375" s="36"/>
    </row>
    <row r="4376" spans="9:9">
      <c r="I4376" s="36"/>
    </row>
    <row r="4377" spans="9:9">
      <c r="I4377" s="36"/>
    </row>
    <row r="4378" spans="9:9">
      <c r="I4378" s="36"/>
    </row>
    <row r="4379" spans="9:9">
      <c r="I4379" s="36"/>
    </row>
    <row r="4380" spans="9:9">
      <c r="I4380" s="36"/>
    </row>
    <row r="4381" spans="9:9">
      <c r="I4381" s="36"/>
    </row>
    <row r="4382" spans="9:9">
      <c r="I4382" s="36"/>
    </row>
    <row r="4383" spans="9:9">
      <c r="I4383" s="36"/>
    </row>
    <row r="4384" spans="9:9">
      <c r="I4384" s="36"/>
    </row>
    <row r="4385" spans="9:9">
      <c r="I4385" s="36"/>
    </row>
    <row r="4386" spans="9:9">
      <c r="I4386" s="36"/>
    </row>
    <row r="4387" spans="9:9">
      <c r="I4387" s="36"/>
    </row>
    <row r="4388" spans="9:9">
      <c r="I4388" s="36"/>
    </row>
    <row r="4389" spans="9:9">
      <c r="I4389" s="36"/>
    </row>
    <row r="4390" spans="9:9">
      <c r="I4390" s="36"/>
    </row>
    <row r="4391" spans="9:9">
      <c r="I4391" s="36"/>
    </row>
    <row r="4392" spans="9:9">
      <c r="I4392" s="36"/>
    </row>
    <row r="4393" spans="9:9">
      <c r="I4393" s="36"/>
    </row>
    <row r="4394" spans="9:9">
      <c r="I4394" s="36"/>
    </row>
    <row r="4395" spans="9:9">
      <c r="I4395" s="36"/>
    </row>
    <row r="4396" spans="9:9">
      <c r="I4396" s="36"/>
    </row>
    <row r="4397" spans="9:9">
      <c r="I4397" s="36"/>
    </row>
    <row r="4398" spans="9:9">
      <c r="I4398" s="36"/>
    </row>
    <row r="4399" spans="9:9">
      <c r="I4399" s="36"/>
    </row>
    <row r="4400" spans="9:9">
      <c r="I4400" s="36"/>
    </row>
    <row r="4401" spans="9:9">
      <c r="I4401" s="36"/>
    </row>
    <row r="4402" spans="9:9">
      <c r="I4402" s="36"/>
    </row>
    <row r="4403" spans="9:9">
      <c r="I4403" s="36"/>
    </row>
    <row r="4404" spans="9:9">
      <c r="I4404" s="36"/>
    </row>
    <row r="4405" spans="9:9">
      <c r="I4405" s="36"/>
    </row>
    <row r="4406" spans="9:9">
      <c r="I4406" s="36"/>
    </row>
    <row r="4407" spans="9:9">
      <c r="I4407" s="36"/>
    </row>
    <row r="4408" spans="9:9">
      <c r="I4408" s="36"/>
    </row>
    <row r="4409" spans="9:9">
      <c r="I4409" s="36"/>
    </row>
    <row r="4410" spans="9:9">
      <c r="I4410" s="36"/>
    </row>
    <row r="4411" spans="9:9">
      <c r="I4411" s="36"/>
    </row>
    <row r="4412" spans="9:9">
      <c r="I4412" s="36"/>
    </row>
    <row r="4413" spans="9:9">
      <c r="I4413" s="36"/>
    </row>
    <row r="4414" spans="9:9">
      <c r="I4414" s="36"/>
    </row>
    <row r="4415" spans="9:9">
      <c r="I4415" s="36"/>
    </row>
    <row r="4416" spans="9:9">
      <c r="I4416" s="36"/>
    </row>
    <row r="4417" spans="9:9">
      <c r="I4417" s="36"/>
    </row>
    <row r="4418" spans="9:9">
      <c r="I4418" s="36"/>
    </row>
    <row r="4419" spans="9:9">
      <c r="I4419" s="36"/>
    </row>
    <row r="4420" spans="9:9">
      <c r="I4420" s="36"/>
    </row>
    <row r="4421" spans="9:9">
      <c r="I4421" s="36"/>
    </row>
    <row r="4422" spans="9:9">
      <c r="I4422" s="36"/>
    </row>
    <row r="4423" spans="9:9">
      <c r="I4423" s="36"/>
    </row>
    <row r="4424" spans="9:9">
      <c r="I4424" s="36"/>
    </row>
    <row r="4425" spans="9:9">
      <c r="I4425" s="36"/>
    </row>
    <row r="4426" spans="9:9">
      <c r="I4426" s="36"/>
    </row>
    <row r="4427" spans="9:9">
      <c r="I4427" s="36"/>
    </row>
    <row r="4428" spans="9:9">
      <c r="I4428" s="36"/>
    </row>
    <row r="4429" spans="9:9">
      <c r="I4429" s="36"/>
    </row>
    <row r="4430" spans="9:9">
      <c r="I4430" s="36"/>
    </row>
    <row r="4431" spans="9:9">
      <c r="I4431" s="36"/>
    </row>
    <row r="4432" spans="9:9">
      <c r="I4432" s="36"/>
    </row>
    <row r="4433" spans="9:9">
      <c r="I4433" s="36"/>
    </row>
    <row r="4434" spans="9:9">
      <c r="I4434" s="36"/>
    </row>
    <row r="4435" spans="9:9">
      <c r="I4435" s="36"/>
    </row>
    <row r="4436" spans="9:9">
      <c r="I4436" s="36"/>
    </row>
    <row r="4437" spans="9:9">
      <c r="I4437" s="36"/>
    </row>
    <row r="4438" spans="9:9">
      <c r="I4438" s="36"/>
    </row>
    <row r="4439" spans="9:9">
      <c r="I4439" s="36"/>
    </row>
    <row r="4440" spans="9:9">
      <c r="I4440" s="36"/>
    </row>
    <row r="4441" spans="9:9">
      <c r="I4441" s="36"/>
    </row>
    <row r="4442" spans="9:9">
      <c r="I4442" s="36"/>
    </row>
    <row r="4443" spans="9:9">
      <c r="I4443" s="36"/>
    </row>
    <row r="4444" spans="9:9">
      <c r="I4444" s="36"/>
    </row>
    <row r="4445" spans="9:9">
      <c r="I4445" s="36"/>
    </row>
    <row r="4446" spans="9:9">
      <c r="I4446" s="36"/>
    </row>
    <row r="4447" spans="9:9">
      <c r="I4447" s="36"/>
    </row>
    <row r="4448" spans="9:9">
      <c r="I4448" s="36"/>
    </row>
    <row r="4449" spans="9:9">
      <c r="I4449" s="36"/>
    </row>
    <row r="4450" spans="9:9">
      <c r="I4450" s="36"/>
    </row>
    <row r="4451" spans="9:9">
      <c r="I4451" s="36"/>
    </row>
    <row r="4452" spans="9:9">
      <c r="I4452" s="36"/>
    </row>
    <row r="4453" spans="9:9">
      <c r="I4453" s="36"/>
    </row>
    <row r="4454" spans="9:9">
      <c r="I4454" s="36"/>
    </row>
    <row r="4455" spans="9:9">
      <c r="I4455" s="36"/>
    </row>
    <row r="4456" spans="9:9">
      <c r="I4456" s="36"/>
    </row>
    <row r="4457" spans="9:9">
      <c r="I4457" s="36"/>
    </row>
    <row r="4458" spans="9:9">
      <c r="I4458" s="36"/>
    </row>
    <row r="4459" spans="9:9">
      <c r="I4459" s="36"/>
    </row>
    <row r="4460" spans="9:9">
      <c r="I4460" s="36"/>
    </row>
    <row r="4461" spans="9:9">
      <c r="I4461" s="36"/>
    </row>
    <row r="4462" spans="9:9">
      <c r="I4462" s="36"/>
    </row>
    <row r="4463" spans="9:9">
      <c r="I4463" s="36"/>
    </row>
    <row r="4464" spans="9:9">
      <c r="I4464" s="36"/>
    </row>
    <row r="4465" spans="9:9">
      <c r="I4465" s="36"/>
    </row>
    <row r="4466" spans="9:9">
      <c r="I4466" s="36"/>
    </row>
    <row r="4467" spans="9:9">
      <c r="I4467" s="36"/>
    </row>
    <row r="4468" spans="9:9">
      <c r="I4468" s="36"/>
    </row>
    <row r="4469" spans="9:9">
      <c r="I4469" s="36"/>
    </row>
    <row r="4470" spans="9:9">
      <c r="I4470" s="36"/>
    </row>
    <row r="4471" spans="9:9">
      <c r="I4471" s="36"/>
    </row>
    <row r="4472" spans="9:9">
      <c r="I4472" s="36"/>
    </row>
    <row r="4473" spans="9:9">
      <c r="I4473" s="36"/>
    </row>
    <row r="4474" spans="9:9">
      <c r="I4474" s="36"/>
    </row>
    <row r="4475" spans="9:9">
      <c r="I4475" s="36"/>
    </row>
    <row r="4476" spans="9:9">
      <c r="I4476" s="36"/>
    </row>
    <row r="4477" spans="9:9">
      <c r="I4477" s="36"/>
    </row>
    <row r="4478" spans="9:9">
      <c r="I4478" s="36"/>
    </row>
    <row r="4479" spans="9:9">
      <c r="I4479" s="36"/>
    </row>
    <row r="4480" spans="9:9">
      <c r="I4480" s="36"/>
    </row>
    <row r="4481" spans="9:9">
      <c r="I4481" s="36"/>
    </row>
    <row r="4482" spans="9:9">
      <c r="I4482" s="36"/>
    </row>
    <row r="4483" spans="9:9">
      <c r="I4483" s="36"/>
    </row>
    <row r="4484" spans="9:9">
      <c r="I4484" s="36"/>
    </row>
    <row r="4485" spans="9:9">
      <c r="I4485" s="36"/>
    </row>
    <row r="4486" spans="9:9">
      <c r="I4486" s="36"/>
    </row>
    <row r="4487" spans="9:9">
      <c r="I4487" s="36"/>
    </row>
    <row r="4488" spans="9:9">
      <c r="I4488" s="36"/>
    </row>
    <row r="4489" spans="9:9">
      <c r="I4489" s="36"/>
    </row>
    <row r="4490" spans="9:9">
      <c r="I4490" s="36"/>
    </row>
    <row r="4491" spans="9:9">
      <c r="I4491" s="36"/>
    </row>
    <row r="4492" spans="9:9">
      <c r="I4492" s="36"/>
    </row>
    <row r="4493" spans="9:9">
      <c r="I4493" s="36"/>
    </row>
    <row r="4494" spans="9:9">
      <c r="I4494" s="36"/>
    </row>
    <row r="4495" spans="9:9">
      <c r="I4495" s="36"/>
    </row>
    <row r="4496" spans="9:9">
      <c r="I4496" s="36"/>
    </row>
    <row r="4497" spans="9:9">
      <c r="I4497" s="36"/>
    </row>
    <row r="4498" spans="9:9">
      <c r="I4498" s="36"/>
    </row>
    <row r="4499" spans="9:9">
      <c r="I4499" s="36"/>
    </row>
    <row r="4500" spans="9:9">
      <c r="I4500" s="36"/>
    </row>
    <row r="4501" spans="9:9">
      <c r="I4501" s="36"/>
    </row>
    <row r="4502" spans="9:9">
      <c r="I4502" s="36"/>
    </row>
    <row r="4503" spans="9:9">
      <c r="I4503" s="36"/>
    </row>
    <row r="4504" spans="9:9">
      <c r="I4504" s="36"/>
    </row>
    <row r="4505" spans="9:9">
      <c r="I4505" s="36"/>
    </row>
    <row r="4506" spans="9:9">
      <c r="I4506" s="36"/>
    </row>
    <row r="4507" spans="9:9">
      <c r="I4507" s="36"/>
    </row>
    <row r="4508" spans="9:9">
      <c r="I4508" s="36"/>
    </row>
    <row r="4509" spans="9:9">
      <c r="I4509" s="36"/>
    </row>
    <row r="4510" spans="9:9">
      <c r="I4510" s="36"/>
    </row>
    <row r="4511" spans="9:9">
      <c r="I4511" s="36"/>
    </row>
    <row r="4512" spans="9:9">
      <c r="I4512" s="36"/>
    </row>
    <row r="4513" spans="9:9">
      <c r="I4513" s="36"/>
    </row>
    <row r="4514" spans="9:9">
      <c r="I4514" s="36"/>
    </row>
    <row r="4515" spans="9:9">
      <c r="I4515" s="36"/>
    </row>
    <row r="4516" spans="9:9">
      <c r="I4516" s="36"/>
    </row>
    <row r="4517" spans="9:9">
      <c r="I4517" s="36"/>
    </row>
    <row r="4518" spans="9:9">
      <c r="I4518" s="36"/>
    </row>
    <row r="4519" spans="9:9">
      <c r="I4519" s="36"/>
    </row>
    <row r="4520" spans="9:9">
      <c r="I4520" s="36"/>
    </row>
    <row r="4521" spans="9:9">
      <c r="I4521" s="36"/>
    </row>
    <row r="4522" spans="9:9">
      <c r="I4522" s="36"/>
    </row>
    <row r="4523" spans="9:9">
      <c r="I4523" s="36"/>
    </row>
    <row r="4524" spans="9:9">
      <c r="I4524" s="36"/>
    </row>
    <row r="4525" spans="9:9">
      <c r="I4525" s="36"/>
    </row>
    <row r="4526" spans="9:9">
      <c r="I4526" s="36"/>
    </row>
    <row r="4527" spans="9:9">
      <c r="I4527" s="36"/>
    </row>
    <row r="4528" spans="9:9">
      <c r="I4528" s="36"/>
    </row>
    <row r="4529" spans="9:9">
      <c r="I4529" s="36"/>
    </row>
    <row r="4530" spans="9:9">
      <c r="I4530" s="36"/>
    </row>
    <row r="4531" spans="9:9">
      <c r="I4531" s="36"/>
    </row>
    <row r="4532" spans="9:9">
      <c r="I4532" s="36"/>
    </row>
    <row r="4533" spans="9:9">
      <c r="I4533" s="36"/>
    </row>
    <row r="4534" spans="9:9">
      <c r="I4534" s="36"/>
    </row>
    <row r="4535" spans="9:9">
      <c r="I4535" s="36"/>
    </row>
    <row r="4536" spans="9:9">
      <c r="I4536" s="36"/>
    </row>
    <row r="4537" spans="9:9">
      <c r="I4537" s="36"/>
    </row>
    <row r="4538" spans="9:9">
      <c r="I4538" s="36"/>
    </row>
    <row r="4539" spans="9:9">
      <c r="I4539" s="36"/>
    </row>
    <row r="4540" spans="9:9">
      <c r="I4540" s="36"/>
    </row>
    <row r="4541" spans="9:9">
      <c r="I4541" s="36"/>
    </row>
    <row r="4542" spans="9:9">
      <c r="I4542" s="36"/>
    </row>
    <row r="4543" spans="9:9">
      <c r="I4543" s="36"/>
    </row>
    <row r="4544" spans="9:9">
      <c r="I4544" s="36"/>
    </row>
    <row r="4545" spans="9:9">
      <c r="I4545" s="36"/>
    </row>
    <row r="4546" spans="9:9">
      <c r="I4546" s="36"/>
    </row>
    <row r="4547" spans="9:9">
      <c r="I4547" s="36"/>
    </row>
    <row r="4548" spans="9:9">
      <c r="I4548" s="36"/>
    </row>
    <row r="4549" spans="9:9">
      <c r="I4549" s="36"/>
    </row>
    <row r="4550" spans="9:9">
      <c r="I4550" s="36"/>
    </row>
    <row r="4551" spans="9:9">
      <c r="I4551" s="36"/>
    </row>
    <row r="4552" spans="9:9">
      <c r="I4552" s="36"/>
    </row>
    <row r="4553" spans="9:9">
      <c r="I4553" s="36"/>
    </row>
    <row r="4554" spans="9:9">
      <c r="I4554" s="36"/>
    </row>
    <row r="4555" spans="9:9">
      <c r="I4555" s="36"/>
    </row>
    <row r="4556" spans="9:9">
      <c r="I4556" s="36"/>
    </row>
    <row r="4557" spans="9:9">
      <c r="I4557" s="36"/>
    </row>
    <row r="4558" spans="9:9">
      <c r="I4558" s="36"/>
    </row>
    <row r="4559" spans="9:9">
      <c r="I4559" s="36"/>
    </row>
    <row r="4560" spans="9:9">
      <c r="I4560" s="36"/>
    </row>
    <row r="4561" spans="9:9">
      <c r="I4561" s="36"/>
    </row>
    <row r="4562" spans="9:9">
      <c r="I4562" s="36"/>
    </row>
    <row r="4563" spans="9:9">
      <c r="I4563" s="36"/>
    </row>
    <row r="4564" spans="9:9">
      <c r="I4564" s="36"/>
    </row>
    <row r="4565" spans="9:9">
      <c r="I4565" s="36"/>
    </row>
    <row r="4566" spans="9:9">
      <c r="I4566" s="36"/>
    </row>
    <row r="4567" spans="9:9">
      <c r="I4567" s="36"/>
    </row>
    <row r="4568" spans="9:9">
      <c r="I4568" s="36"/>
    </row>
    <row r="4569" spans="9:9">
      <c r="I4569" s="36"/>
    </row>
    <row r="4570" spans="9:9">
      <c r="I4570" s="36"/>
    </row>
    <row r="4571" spans="9:9">
      <c r="I4571" s="36"/>
    </row>
    <row r="4572" spans="9:9">
      <c r="I4572" s="36"/>
    </row>
    <row r="4573" spans="9:9">
      <c r="I4573" s="36"/>
    </row>
    <row r="4574" spans="9:9">
      <c r="I4574" s="36"/>
    </row>
    <row r="4575" spans="9:9">
      <c r="I4575" s="36"/>
    </row>
    <row r="4576" spans="9:9">
      <c r="I4576" s="36"/>
    </row>
    <row r="4577" spans="9:9">
      <c r="I4577" s="36"/>
    </row>
    <row r="4578" spans="9:9">
      <c r="I4578" s="36"/>
    </row>
    <row r="4579" spans="9:9">
      <c r="I4579" s="36"/>
    </row>
    <row r="4580" spans="9:9">
      <c r="I4580" s="36"/>
    </row>
    <row r="4581" spans="9:9">
      <c r="I4581" s="36"/>
    </row>
    <row r="4582" spans="9:9">
      <c r="I4582" s="36"/>
    </row>
    <row r="4583" spans="9:9">
      <c r="I4583" s="36"/>
    </row>
    <row r="4584" spans="9:9">
      <c r="I4584" s="36"/>
    </row>
    <row r="4585" spans="9:9">
      <c r="I4585" s="36"/>
    </row>
    <row r="4586" spans="9:9">
      <c r="I4586" s="36"/>
    </row>
    <row r="4587" spans="9:9">
      <c r="I4587" s="36"/>
    </row>
    <row r="4588" spans="9:9">
      <c r="I4588" s="36"/>
    </row>
    <row r="4589" spans="9:9">
      <c r="I4589" s="36"/>
    </row>
    <row r="4590" spans="9:9">
      <c r="I4590" s="36"/>
    </row>
    <row r="4591" spans="9:9">
      <c r="I4591" s="36"/>
    </row>
    <row r="4592" spans="9:9">
      <c r="I4592" s="36"/>
    </row>
    <row r="4593" spans="9:9">
      <c r="I4593" s="36"/>
    </row>
    <row r="4594" spans="9:9">
      <c r="I4594" s="36"/>
    </row>
    <row r="4595" spans="9:9">
      <c r="I4595" s="36"/>
    </row>
    <row r="4596" spans="9:9">
      <c r="I4596" s="36"/>
    </row>
    <row r="4597" spans="9:9">
      <c r="I4597" s="36"/>
    </row>
    <row r="4598" spans="9:9">
      <c r="I4598" s="36"/>
    </row>
    <row r="4599" spans="9:9">
      <c r="I4599" s="36"/>
    </row>
    <row r="4600" spans="9:9">
      <c r="I4600" s="36"/>
    </row>
    <row r="4601" spans="9:9">
      <c r="I4601" s="36"/>
    </row>
    <row r="4602" spans="9:9">
      <c r="I4602" s="36"/>
    </row>
    <row r="4603" spans="9:9">
      <c r="I4603" s="36"/>
    </row>
    <row r="4604" spans="9:9">
      <c r="I4604" s="36"/>
    </row>
    <row r="4605" spans="9:9">
      <c r="I4605" s="36"/>
    </row>
    <row r="4606" spans="9:9">
      <c r="I4606" s="36"/>
    </row>
    <row r="4607" spans="9:9">
      <c r="I4607" s="36"/>
    </row>
    <row r="4608" spans="9:9">
      <c r="I4608" s="36"/>
    </row>
    <row r="4609" spans="9:9">
      <c r="I4609" s="36"/>
    </row>
    <row r="4610" spans="9:9">
      <c r="I4610" s="36"/>
    </row>
    <row r="4611" spans="9:9">
      <c r="I4611" s="36"/>
    </row>
    <row r="4612" spans="9:9">
      <c r="I4612" s="36"/>
    </row>
    <row r="4613" spans="9:9">
      <c r="I4613" s="36"/>
    </row>
    <row r="4614" spans="9:9">
      <c r="I4614" s="36"/>
    </row>
    <row r="4615" spans="9:9">
      <c r="I4615" s="36"/>
    </row>
    <row r="4616" spans="9:9">
      <c r="I4616" s="36"/>
    </row>
    <row r="4617" spans="9:9">
      <c r="I4617" s="36"/>
    </row>
    <row r="4618" spans="9:9">
      <c r="I4618" s="36"/>
    </row>
    <row r="4619" spans="9:9">
      <c r="I4619" s="36"/>
    </row>
    <row r="4620" spans="9:9">
      <c r="I4620" s="36"/>
    </row>
    <row r="4621" spans="9:9">
      <c r="I4621" s="36"/>
    </row>
    <row r="4622" spans="9:9">
      <c r="I4622" s="36"/>
    </row>
    <row r="4623" spans="9:9">
      <c r="I4623" s="36"/>
    </row>
    <row r="4624" spans="9:9">
      <c r="I4624" s="36"/>
    </row>
    <row r="4625" spans="9:9">
      <c r="I4625" s="36"/>
    </row>
    <row r="4626" spans="9:9">
      <c r="I4626" s="36"/>
    </row>
    <row r="4627" spans="9:9">
      <c r="I4627" s="36"/>
    </row>
    <row r="4628" spans="9:9">
      <c r="I4628" s="36"/>
    </row>
    <row r="4629" spans="9:9">
      <c r="I4629" s="36"/>
    </row>
    <row r="4630" spans="9:9">
      <c r="I4630" s="36"/>
    </row>
    <row r="4631" spans="9:9">
      <c r="I4631" s="36"/>
    </row>
    <row r="4632" spans="9:9">
      <c r="I4632" s="36"/>
    </row>
    <row r="4633" spans="9:9">
      <c r="I4633" s="36"/>
    </row>
    <row r="4634" spans="9:9">
      <c r="I4634" s="36"/>
    </row>
    <row r="4635" spans="9:9">
      <c r="I4635" s="36"/>
    </row>
    <row r="4636" spans="9:9">
      <c r="I4636" s="36"/>
    </row>
    <row r="4637" spans="9:9">
      <c r="I4637" s="36"/>
    </row>
    <row r="4638" spans="9:9">
      <c r="I4638" s="36"/>
    </row>
    <row r="4639" spans="9:9">
      <c r="I4639" s="36"/>
    </row>
    <row r="4640" spans="9:9">
      <c r="I4640" s="36"/>
    </row>
    <row r="4641" spans="9:9">
      <c r="I4641" s="36"/>
    </row>
    <row r="4642" spans="9:9">
      <c r="I4642" s="36"/>
    </row>
    <row r="4643" spans="9:9">
      <c r="I4643" s="36"/>
    </row>
    <row r="4644" spans="9:9">
      <c r="I4644" s="36"/>
    </row>
    <row r="4645" spans="9:9">
      <c r="I4645" s="36"/>
    </row>
    <row r="4646" spans="9:9">
      <c r="I4646" s="36"/>
    </row>
    <row r="4647" spans="9:9">
      <c r="I4647" s="36"/>
    </row>
    <row r="4648" spans="9:9">
      <c r="I4648" s="36"/>
    </row>
    <row r="4649" spans="9:9">
      <c r="I4649" s="36"/>
    </row>
    <row r="4650" spans="9:9">
      <c r="I4650" s="36"/>
    </row>
    <row r="4651" spans="9:9">
      <c r="I4651" s="36"/>
    </row>
    <row r="4652" spans="9:9">
      <c r="I4652" s="36"/>
    </row>
    <row r="4653" spans="9:9">
      <c r="I4653" s="36"/>
    </row>
    <row r="4654" spans="9:9">
      <c r="I4654" s="36"/>
    </row>
    <row r="4655" spans="9:9">
      <c r="I4655" s="36"/>
    </row>
    <row r="4656" spans="9:9">
      <c r="I4656" s="36"/>
    </row>
    <row r="4657" spans="9:9">
      <c r="I4657" s="36"/>
    </row>
    <row r="4658" spans="9:9">
      <c r="I4658" s="36"/>
    </row>
    <row r="4659" spans="9:9">
      <c r="I4659" s="36"/>
    </row>
    <row r="4660" spans="9:9">
      <c r="I4660" s="36"/>
    </row>
    <row r="4661" spans="9:9">
      <c r="I4661" s="36"/>
    </row>
    <row r="4662" spans="9:9">
      <c r="I4662" s="36"/>
    </row>
    <row r="4663" spans="9:9">
      <c r="I4663" s="36"/>
    </row>
    <row r="4664" spans="9:9">
      <c r="I4664" s="36"/>
    </row>
    <row r="4665" spans="9:9">
      <c r="I4665" s="36"/>
    </row>
    <row r="4666" spans="9:9">
      <c r="I4666" s="36"/>
    </row>
    <row r="4667" spans="9:9">
      <c r="I4667" s="36"/>
    </row>
    <row r="4668" spans="9:9">
      <c r="I4668" s="36"/>
    </row>
    <row r="4669" spans="9:9">
      <c r="I4669" s="36"/>
    </row>
    <row r="4670" spans="9:9">
      <c r="I4670" s="36"/>
    </row>
    <row r="4671" spans="9:9">
      <c r="I4671" s="36"/>
    </row>
    <row r="4672" spans="9:9">
      <c r="I4672" s="36"/>
    </row>
    <row r="4673" spans="9:9">
      <c r="I4673" s="36"/>
    </row>
    <row r="4674" spans="9:9">
      <c r="I4674" s="36"/>
    </row>
    <row r="4675" spans="9:9">
      <c r="I4675" s="36"/>
    </row>
    <row r="4676" spans="9:9">
      <c r="I4676" s="36"/>
    </row>
    <row r="4677" spans="9:9">
      <c r="I4677" s="36"/>
    </row>
    <row r="4678" spans="9:9">
      <c r="I4678" s="36"/>
    </row>
    <row r="4679" spans="9:9">
      <c r="I4679" s="36"/>
    </row>
    <row r="4680" spans="9:9">
      <c r="I4680" s="36"/>
    </row>
    <row r="4681" spans="9:9">
      <c r="I4681" s="36"/>
    </row>
    <row r="4682" spans="9:9">
      <c r="I4682" s="36"/>
    </row>
    <row r="4683" spans="9:9">
      <c r="I4683" s="36"/>
    </row>
    <row r="4684" spans="9:9">
      <c r="I4684" s="36"/>
    </row>
    <row r="4685" spans="9:9">
      <c r="I4685" s="36"/>
    </row>
    <row r="4686" spans="9:9">
      <c r="I4686" s="36"/>
    </row>
    <row r="4687" spans="9:9">
      <c r="I4687" s="36"/>
    </row>
    <row r="4688" spans="9:9">
      <c r="I4688" s="36"/>
    </row>
    <row r="4689" spans="9:9">
      <c r="I4689" s="36"/>
    </row>
    <row r="4690" spans="9:9">
      <c r="I4690" s="36"/>
    </row>
    <row r="4691" spans="9:9">
      <c r="I4691" s="36"/>
    </row>
    <row r="4692" spans="9:9">
      <c r="I4692" s="36"/>
    </row>
    <row r="4693" spans="9:9">
      <c r="I4693" s="36"/>
    </row>
    <row r="4694" spans="9:9">
      <c r="I4694" s="36"/>
    </row>
    <row r="4695" spans="9:9">
      <c r="I4695" s="36"/>
    </row>
    <row r="4696" spans="9:9">
      <c r="I4696" s="36"/>
    </row>
    <row r="4697" spans="9:9">
      <c r="I4697" s="36"/>
    </row>
    <row r="4698" spans="9:9">
      <c r="I4698" s="36"/>
    </row>
    <row r="4699" spans="9:9">
      <c r="I4699" s="36"/>
    </row>
    <row r="4700" spans="9:9">
      <c r="I4700" s="36"/>
    </row>
    <row r="4701" spans="9:9">
      <c r="I4701" s="36"/>
    </row>
    <row r="4702" spans="9:9">
      <c r="I4702" s="36"/>
    </row>
    <row r="4703" spans="9:9">
      <c r="I4703" s="36"/>
    </row>
    <row r="4704" spans="9:9">
      <c r="I4704" s="36"/>
    </row>
    <row r="4705" spans="9:9">
      <c r="I4705" s="36"/>
    </row>
    <row r="4706" spans="9:9">
      <c r="I4706" s="36"/>
    </row>
    <row r="4707" spans="9:9">
      <c r="I4707" s="36"/>
    </row>
    <row r="4708" spans="9:9">
      <c r="I4708" s="36"/>
    </row>
    <row r="4709" spans="9:9">
      <c r="I4709" s="36"/>
    </row>
    <row r="4710" spans="9:9">
      <c r="I4710" s="36"/>
    </row>
    <row r="4711" spans="9:9">
      <c r="I4711" s="36"/>
    </row>
    <row r="4712" spans="9:9">
      <c r="I4712" s="36"/>
    </row>
    <row r="4713" spans="9:9">
      <c r="I4713" s="36"/>
    </row>
    <row r="4714" spans="9:9">
      <c r="I4714" s="36"/>
    </row>
    <row r="4715" spans="9:9">
      <c r="I4715" s="36"/>
    </row>
    <row r="4716" spans="9:9">
      <c r="I4716" s="36"/>
    </row>
    <row r="4717" spans="9:9">
      <c r="I4717" s="36"/>
    </row>
    <row r="4718" spans="9:9">
      <c r="I4718" s="36"/>
    </row>
    <row r="4719" spans="9:9">
      <c r="I4719" s="36"/>
    </row>
    <row r="4720" spans="9:9">
      <c r="I4720" s="36"/>
    </row>
    <row r="4721" spans="9:9">
      <c r="I4721" s="36"/>
    </row>
    <row r="4722" spans="9:9">
      <c r="I4722" s="36"/>
    </row>
    <row r="4723" spans="9:9">
      <c r="I4723" s="36"/>
    </row>
    <row r="4724" spans="9:9">
      <c r="I4724" s="36"/>
    </row>
    <row r="4725" spans="9:9">
      <c r="I4725" s="36"/>
    </row>
    <row r="4726" spans="9:9">
      <c r="I4726" s="36"/>
    </row>
    <row r="4727" spans="9:9">
      <c r="I4727" s="36"/>
    </row>
    <row r="4728" spans="9:9">
      <c r="I4728" s="36"/>
    </row>
    <row r="4729" spans="9:9">
      <c r="I4729" s="36"/>
    </row>
    <row r="4730" spans="9:9">
      <c r="I4730" s="36"/>
    </row>
    <row r="4731" spans="9:9">
      <c r="I4731" s="36"/>
    </row>
    <row r="4732" spans="9:9">
      <c r="I4732" s="36"/>
    </row>
    <row r="4733" spans="9:9">
      <c r="I4733" s="36"/>
    </row>
    <row r="4734" spans="9:9">
      <c r="I4734" s="36"/>
    </row>
    <row r="4735" spans="9:9">
      <c r="I4735" s="36"/>
    </row>
    <row r="4736" spans="9:9">
      <c r="I4736" s="36"/>
    </row>
    <row r="4737" spans="9:9">
      <c r="I4737" s="36"/>
    </row>
    <row r="4738" spans="9:9">
      <c r="I4738" s="36"/>
    </row>
    <row r="4739" spans="9:9">
      <c r="I4739" s="36"/>
    </row>
    <row r="4740" spans="9:9">
      <c r="I4740" s="36"/>
    </row>
    <row r="4741" spans="9:9">
      <c r="I4741" s="36"/>
    </row>
    <row r="4742" spans="9:9">
      <c r="I4742" s="36"/>
    </row>
    <row r="4743" spans="9:9">
      <c r="I4743" s="36"/>
    </row>
    <row r="4744" spans="9:9">
      <c r="I4744" s="36"/>
    </row>
    <row r="4745" spans="9:9">
      <c r="I4745" s="36"/>
    </row>
    <row r="4746" spans="9:9">
      <c r="I4746" s="36"/>
    </row>
    <row r="4747" spans="9:9">
      <c r="I4747" s="36"/>
    </row>
    <row r="4748" spans="9:9">
      <c r="I4748" s="36"/>
    </row>
    <row r="4749" spans="9:9">
      <c r="I4749" s="36"/>
    </row>
    <row r="4750" spans="9:9">
      <c r="I4750" s="36"/>
    </row>
    <row r="4751" spans="9:9">
      <c r="I4751" s="36"/>
    </row>
    <row r="4752" spans="9:9">
      <c r="I4752" s="36"/>
    </row>
    <row r="4753" spans="9:9">
      <c r="I4753" s="36"/>
    </row>
    <row r="4754" spans="9:9">
      <c r="I4754" s="36"/>
    </row>
    <row r="4755" spans="9:9">
      <c r="I4755" s="36"/>
    </row>
    <row r="4756" spans="9:9">
      <c r="I4756" s="36"/>
    </row>
    <row r="4757" spans="9:9">
      <c r="I4757" s="36"/>
    </row>
    <row r="4758" spans="9:9">
      <c r="I4758" s="36"/>
    </row>
    <row r="4759" spans="9:9">
      <c r="I4759" s="36"/>
    </row>
    <row r="4760" spans="9:9">
      <c r="I4760" s="36"/>
    </row>
    <row r="4761" spans="9:9">
      <c r="I4761" s="36"/>
    </row>
    <row r="4762" spans="9:9">
      <c r="I4762" s="36"/>
    </row>
    <row r="4763" spans="9:9">
      <c r="I4763" s="36"/>
    </row>
    <row r="4764" spans="9:9">
      <c r="I4764" s="36"/>
    </row>
    <row r="4765" spans="9:9">
      <c r="I4765" s="36"/>
    </row>
    <row r="4766" spans="9:9">
      <c r="I4766" s="36"/>
    </row>
    <row r="4767" spans="9:9">
      <c r="I4767" s="36"/>
    </row>
    <row r="4768" spans="9:9">
      <c r="I4768" s="36"/>
    </row>
    <row r="4769" spans="9:9">
      <c r="I4769" s="36"/>
    </row>
    <row r="4770" spans="9:9">
      <c r="I4770" s="36"/>
    </row>
    <row r="4771" spans="9:9">
      <c r="I4771" s="36"/>
    </row>
    <row r="4772" spans="9:9">
      <c r="I4772" s="36"/>
    </row>
    <row r="4773" spans="9:9">
      <c r="I4773" s="36"/>
    </row>
    <row r="4774" spans="9:9">
      <c r="I4774" s="36"/>
    </row>
    <row r="4775" spans="9:9">
      <c r="I4775" s="36"/>
    </row>
    <row r="4776" spans="9:9">
      <c r="I4776" s="36"/>
    </row>
    <row r="4777" spans="9:9">
      <c r="I4777" s="36"/>
    </row>
    <row r="4778" spans="9:9">
      <c r="I4778" s="36"/>
    </row>
    <row r="4779" spans="9:9">
      <c r="I4779" s="36"/>
    </row>
    <row r="4780" spans="9:9">
      <c r="I4780" s="36"/>
    </row>
    <row r="4781" spans="9:9">
      <c r="I4781" s="36"/>
    </row>
    <row r="4782" spans="9:9">
      <c r="I4782" s="36"/>
    </row>
    <row r="4783" spans="9:9">
      <c r="I4783" s="36"/>
    </row>
    <row r="4784" spans="9:9">
      <c r="I4784" s="36"/>
    </row>
    <row r="4785" spans="9:9">
      <c r="I4785" s="36"/>
    </row>
    <row r="4786" spans="9:9">
      <c r="I4786" s="36"/>
    </row>
    <row r="4787" spans="9:9">
      <c r="I4787" s="36"/>
    </row>
    <row r="4788" spans="9:9">
      <c r="I4788" s="36"/>
    </row>
    <row r="4789" spans="9:9">
      <c r="I4789" s="36"/>
    </row>
    <row r="4790" spans="9:9">
      <c r="I4790" s="36"/>
    </row>
    <row r="4791" spans="9:9">
      <c r="I4791" s="36"/>
    </row>
    <row r="4792" spans="9:9">
      <c r="I4792" s="36"/>
    </row>
    <row r="4793" spans="9:9">
      <c r="I4793" s="36"/>
    </row>
    <row r="4794" spans="9:9">
      <c r="I4794" s="36"/>
    </row>
    <row r="4795" spans="9:9">
      <c r="I4795" s="36"/>
    </row>
    <row r="4796" spans="9:9">
      <c r="I4796" s="36"/>
    </row>
    <row r="4797" spans="9:9">
      <c r="I4797" s="36"/>
    </row>
    <row r="4798" spans="9:9">
      <c r="I4798" s="36"/>
    </row>
    <row r="4799" spans="9:9">
      <c r="I4799" s="36"/>
    </row>
    <row r="4800" spans="9:9">
      <c r="I4800" s="36"/>
    </row>
    <row r="4801" spans="9:9">
      <c r="I4801" s="36"/>
    </row>
    <row r="4802" spans="9:9">
      <c r="I4802" s="36"/>
    </row>
    <row r="4803" spans="9:9">
      <c r="I4803" s="36"/>
    </row>
    <row r="4804" spans="9:9">
      <c r="I4804" s="36"/>
    </row>
    <row r="4805" spans="9:9">
      <c r="I4805" s="36"/>
    </row>
    <row r="4806" spans="9:9">
      <c r="I4806" s="36"/>
    </row>
    <row r="4807" spans="9:9">
      <c r="I4807" s="36"/>
    </row>
    <row r="4808" spans="9:9">
      <c r="I4808" s="36"/>
    </row>
    <row r="4809" spans="9:9">
      <c r="I4809" s="36"/>
    </row>
    <row r="4810" spans="9:9">
      <c r="I4810" s="36"/>
    </row>
    <row r="4811" spans="9:9">
      <c r="I4811" s="36"/>
    </row>
    <row r="4812" spans="9:9">
      <c r="I4812" s="36"/>
    </row>
    <row r="4813" spans="9:9">
      <c r="I4813" s="36"/>
    </row>
    <row r="4814" spans="9:9">
      <c r="I4814" s="36"/>
    </row>
    <row r="4815" spans="9:9">
      <c r="I4815" s="36"/>
    </row>
    <row r="4816" spans="9:9">
      <c r="I4816" s="36"/>
    </row>
    <row r="4817" spans="9:9">
      <c r="I4817" s="36"/>
    </row>
    <row r="4818" spans="9:9">
      <c r="I4818" s="36"/>
    </row>
    <row r="4819" spans="9:9">
      <c r="I4819" s="36"/>
    </row>
    <row r="4820" spans="9:9">
      <c r="I4820" s="36"/>
    </row>
    <row r="4821" spans="9:9">
      <c r="I4821" s="36"/>
    </row>
    <row r="4822" spans="9:9">
      <c r="I4822" s="36"/>
    </row>
    <row r="4823" spans="9:9">
      <c r="I4823" s="36"/>
    </row>
    <row r="4824" spans="9:9">
      <c r="I4824" s="36"/>
    </row>
    <row r="4825" spans="9:9">
      <c r="I4825" s="36"/>
    </row>
    <row r="4826" spans="9:9">
      <c r="I4826" s="36"/>
    </row>
    <row r="4827" spans="9:9">
      <c r="I4827" s="36"/>
    </row>
    <row r="4828" spans="9:9">
      <c r="I4828" s="36"/>
    </row>
    <row r="4829" spans="9:9">
      <c r="I4829" s="36"/>
    </row>
    <row r="4830" spans="9:9">
      <c r="I4830" s="36"/>
    </row>
    <row r="4831" spans="9:9">
      <c r="I4831" s="36"/>
    </row>
    <row r="4832" spans="9:9">
      <c r="I4832" s="36"/>
    </row>
    <row r="4833" spans="9:9">
      <c r="I4833" s="36"/>
    </row>
    <row r="4834" spans="9:9">
      <c r="I4834" s="36"/>
    </row>
    <row r="4835" spans="9:9">
      <c r="I4835" s="36"/>
    </row>
    <row r="4836" spans="9:9">
      <c r="I4836" s="36"/>
    </row>
    <row r="4837" spans="9:9">
      <c r="I4837" s="36"/>
    </row>
    <row r="4838" spans="9:9">
      <c r="I4838" s="36"/>
    </row>
    <row r="4839" spans="9:9">
      <c r="I4839" s="36"/>
    </row>
    <row r="4840" spans="9:9">
      <c r="I4840" s="36"/>
    </row>
    <row r="4841" spans="9:9">
      <c r="I4841" s="36"/>
    </row>
    <row r="4842" spans="9:9">
      <c r="I4842" s="36"/>
    </row>
    <row r="4843" spans="9:9">
      <c r="I4843" s="36"/>
    </row>
    <row r="4844" spans="9:9">
      <c r="I4844" s="36"/>
    </row>
    <row r="4845" spans="9:9">
      <c r="I4845" s="36"/>
    </row>
    <row r="4846" spans="9:9">
      <c r="I4846" s="36"/>
    </row>
    <row r="4847" spans="9:9">
      <c r="I4847" s="36"/>
    </row>
    <row r="4848" spans="9:9">
      <c r="I4848" s="36"/>
    </row>
    <row r="4849" spans="9:9">
      <c r="I4849" s="36"/>
    </row>
    <row r="4850" spans="9:9">
      <c r="I4850" s="36"/>
    </row>
    <row r="4851" spans="9:9">
      <c r="I4851" s="36"/>
    </row>
    <row r="4852" spans="9:9">
      <c r="I4852" s="36"/>
    </row>
    <row r="4853" spans="9:9">
      <c r="I4853" s="36"/>
    </row>
    <row r="4854" spans="9:9">
      <c r="I4854" s="36"/>
    </row>
    <row r="4855" spans="9:9">
      <c r="I4855" s="36"/>
    </row>
    <row r="4856" spans="9:9">
      <c r="I4856" s="36"/>
    </row>
    <row r="4857" spans="9:9">
      <c r="I4857" s="36"/>
    </row>
    <row r="4858" spans="9:9">
      <c r="I4858" s="36"/>
    </row>
    <row r="4859" spans="9:9">
      <c r="I4859" s="36"/>
    </row>
    <row r="4860" spans="9:9">
      <c r="I4860" s="36"/>
    </row>
    <row r="4861" spans="9:9">
      <c r="I4861" s="36"/>
    </row>
    <row r="4862" spans="9:9">
      <c r="I4862" s="36"/>
    </row>
    <row r="4863" spans="9:9">
      <c r="I4863" s="36"/>
    </row>
    <row r="4864" spans="9:9">
      <c r="I4864" s="36"/>
    </row>
    <row r="4865" spans="9:9">
      <c r="I4865" s="36"/>
    </row>
    <row r="4866" spans="9:9">
      <c r="I4866" s="36"/>
    </row>
    <row r="4867" spans="9:9">
      <c r="I4867" s="36"/>
    </row>
    <row r="4868" spans="9:9">
      <c r="I4868" s="36"/>
    </row>
    <row r="4869" spans="9:9">
      <c r="I4869" s="36"/>
    </row>
    <row r="4870" spans="9:9">
      <c r="I4870" s="36"/>
    </row>
    <row r="4871" spans="9:9">
      <c r="I4871" s="36"/>
    </row>
    <row r="4872" spans="9:9">
      <c r="I4872" s="36"/>
    </row>
    <row r="4873" spans="9:9">
      <c r="I4873" s="36"/>
    </row>
    <row r="4874" spans="9:9">
      <c r="I4874" s="36"/>
    </row>
    <row r="4875" spans="9:9">
      <c r="I4875" s="36"/>
    </row>
    <row r="4876" spans="9:9">
      <c r="I4876" s="36"/>
    </row>
    <row r="4877" spans="9:9">
      <c r="I4877" s="36"/>
    </row>
    <row r="4878" spans="9:9">
      <c r="I4878" s="36"/>
    </row>
    <row r="4879" spans="9:9">
      <c r="I4879" s="36"/>
    </row>
    <row r="4880" spans="9:9">
      <c r="I4880" s="36"/>
    </row>
    <row r="4881" spans="9:9">
      <c r="I4881" s="36"/>
    </row>
    <row r="4882" spans="9:9">
      <c r="I4882" s="36"/>
    </row>
    <row r="4883" spans="9:9">
      <c r="I4883" s="36"/>
    </row>
    <row r="4884" spans="9:9">
      <c r="I4884" s="36"/>
    </row>
    <row r="4885" spans="9:9">
      <c r="I4885" s="36"/>
    </row>
    <row r="4886" spans="9:9">
      <c r="I4886" s="36"/>
    </row>
    <row r="4887" spans="9:9">
      <c r="I4887" s="36"/>
    </row>
    <row r="4888" spans="9:9">
      <c r="I4888" s="36"/>
    </row>
    <row r="4889" spans="9:9">
      <c r="I4889" s="36"/>
    </row>
    <row r="4890" spans="9:9">
      <c r="I4890" s="36"/>
    </row>
    <row r="4891" spans="9:9">
      <c r="I4891" s="36"/>
    </row>
    <row r="4892" spans="9:9">
      <c r="I4892" s="36"/>
    </row>
    <row r="4893" spans="9:9">
      <c r="I4893" s="36"/>
    </row>
    <row r="4894" spans="9:9">
      <c r="I4894" s="36"/>
    </row>
    <row r="4895" spans="9:9">
      <c r="I4895" s="36"/>
    </row>
    <row r="4896" spans="9:9">
      <c r="I4896" s="36"/>
    </row>
    <row r="4897" spans="9:9">
      <c r="I4897" s="36"/>
    </row>
    <row r="4898" spans="9:9">
      <c r="I4898" s="36"/>
    </row>
    <row r="4899" spans="9:9">
      <c r="I4899" s="36"/>
    </row>
    <row r="4900" spans="9:9">
      <c r="I4900" s="36"/>
    </row>
    <row r="4901" spans="9:9">
      <c r="I4901" s="36"/>
    </row>
    <row r="4902" spans="9:9">
      <c r="I4902" s="36"/>
    </row>
    <row r="4903" spans="9:9">
      <c r="I4903" s="36"/>
    </row>
    <row r="4904" spans="9:9">
      <c r="I4904" s="36"/>
    </row>
    <row r="4905" spans="9:9">
      <c r="I4905" s="36"/>
    </row>
    <row r="4906" spans="9:9">
      <c r="I4906" s="36"/>
    </row>
    <row r="4907" spans="9:9">
      <c r="I4907" s="36"/>
    </row>
    <row r="4908" spans="9:9">
      <c r="I4908" s="36"/>
    </row>
    <row r="4909" spans="9:9">
      <c r="I4909" s="36"/>
    </row>
    <row r="4910" spans="9:9">
      <c r="I4910" s="36"/>
    </row>
    <row r="4911" spans="9:9">
      <c r="I4911" s="36"/>
    </row>
    <row r="4912" spans="9:9">
      <c r="I4912" s="36"/>
    </row>
    <row r="4913" spans="9:9">
      <c r="I4913" s="36"/>
    </row>
    <row r="4914" spans="9:9">
      <c r="I4914" s="36"/>
    </row>
    <row r="4915" spans="9:9">
      <c r="I4915" s="36"/>
    </row>
    <row r="4916" spans="9:9">
      <c r="I4916" s="36"/>
    </row>
    <row r="4917" spans="9:9">
      <c r="I4917" s="36"/>
    </row>
    <row r="4918" spans="9:9">
      <c r="I4918" s="36"/>
    </row>
    <row r="4919" spans="9:9">
      <c r="I4919" s="36"/>
    </row>
    <row r="4920" spans="9:9">
      <c r="I4920" s="36"/>
    </row>
    <row r="4921" spans="9:9">
      <c r="I4921" s="36"/>
    </row>
    <row r="4922" spans="9:9">
      <c r="I4922" s="36"/>
    </row>
    <row r="4923" spans="9:9">
      <c r="I4923" s="36"/>
    </row>
    <row r="4924" spans="9:9">
      <c r="I4924" s="36"/>
    </row>
    <row r="4925" spans="9:9">
      <c r="I4925" s="36"/>
    </row>
    <row r="4926" spans="9:9">
      <c r="I4926" s="36"/>
    </row>
    <row r="4927" spans="9:9">
      <c r="I4927" s="36"/>
    </row>
    <row r="4928" spans="9:9">
      <c r="I4928" s="36"/>
    </row>
    <row r="4929" spans="9:9">
      <c r="I4929" s="36"/>
    </row>
    <row r="4930" spans="9:9">
      <c r="I4930" s="36"/>
    </row>
    <row r="4931" spans="9:9">
      <c r="I4931" s="36"/>
    </row>
    <row r="4932" spans="9:9">
      <c r="I4932" s="36"/>
    </row>
    <row r="4933" spans="9:9">
      <c r="I4933" s="36"/>
    </row>
    <row r="4934" spans="9:9">
      <c r="I4934" s="36"/>
    </row>
    <row r="4935" spans="9:9">
      <c r="I4935" s="36"/>
    </row>
    <row r="4936" spans="9:9">
      <c r="I4936" s="36"/>
    </row>
    <row r="4937" spans="9:9">
      <c r="I4937" s="36"/>
    </row>
    <row r="4938" spans="9:9">
      <c r="I4938" s="36"/>
    </row>
    <row r="4939" spans="9:9">
      <c r="I4939" s="36"/>
    </row>
    <row r="4940" spans="9:9">
      <c r="I4940" s="36"/>
    </row>
    <row r="4941" spans="9:9">
      <c r="I4941" s="36"/>
    </row>
    <row r="4942" spans="9:9">
      <c r="I4942" s="36"/>
    </row>
    <row r="4943" spans="9:9">
      <c r="I4943" s="36"/>
    </row>
    <row r="4944" spans="9:9">
      <c r="I4944" s="36"/>
    </row>
    <row r="4945" spans="9:9">
      <c r="I4945" s="36"/>
    </row>
    <row r="4946" spans="9:9">
      <c r="I4946" s="36"/>
    </row>
    <row r="4947" spans="9:9">
      <c r="I4947" s="36"/>
    </row>
    <row r="4948" spans="9:9">
      <c r="I4948" s="36"/>
    </row>
    <row r="4949" spans="9:9">
      <c r="I4949" s="36"/>
    </row>
    <row r="4950" spans="9:9">
      <c r="I4950" s="36"/>
    </row>
    <row r="4951" spans="9:9">
      <c r="I4951" s="36"/>
    </row>
    <row r="4952" spans="9:9">
      <c r="I4952" s="36"/>
    </row>
    <row r="4953" spans="9:9">
      <c r="I4953" s="36"/>
    </row>
    <row r="4954" spans="9:9">
      <c r="I4954" s="36"/>
    </row>
    <row r="4955" spans="9:9">
      <c r="I4955" s="36"/>
    </row>
    <row r="4956" spans="9:9">
      <c r="I4956" s="36"/>
    </row>
    <row r="4957" spans="9:9">
      <c r="I4957" s="36"/>
    </row>
    <row r="4958" spans="9:9">
      <c r="I4958" s="36"/>
    </row>
    <row r="4959" spans="9:9">
      <c r="I4959" s="36"/>
    </row>
    <row r="4960" spans="9:9">
      <c r="I4960" s="36"/>
    </row>
    <row r="4961" spans="9:9">
      <c r="I4961" s="36"/>
    </row>
    <row r="4962" spans="9:9">
      <c r="I4962" s="36"/>
    </row>
    <row r="4963" spans="9:9">
      <c r="I4963" s="36"/>
    </row>
    <row r="4964" spans="9:9">
      <c r="I4964" s="36"/>
    </row>
    <row r="4965" spans="9:9">
      <c r="I4965" s="36"/>
    </row>
    <row r="4966" spans="9:9">
      <c r="I4966" s="36"/>
    </row>
    <row r="4967" spans="9:9">
      <c r="I4967" s="36"/>
    </row>
    <row r="4968" spans="9:9">
      <c r="I4968" s="36"/>
    </row>
    <row r="4969" spans="9:9">
      <c r="I4969" s="36"/>
    </row>
    <row r="4970" spans="9:9">
      <c r="I4970" s="36"/>
    </row>
    <row r="4971" spans="9:9">
      <c r="I4971" s="36"/>
    </row>
    <row r="4972" spans="9:9">
      <c r="I4972" s="36"/>
    </row>
    <row r="4973" spans="9:9">
      <c r="I4973" s="36"/>
    </row>
    <row r="4974" spans="9:9">
      <c r="I4974" s="36"/>
    </row>
    <row r="4975" spans="9:9">
      <c r="I4975" s="36"/>
    </row>
    <row r="4976" spans="9:9">
      <c r="I4976" s="36"/>
    </row>
    <row r="4977" spans="9:9">
      <c r="I4977" s="36"/>
    </row>
    <row r="4978" spans="9:9">
      <c r="I4978" s="36"/>
    </row>
    <row r="4979" spans="9:9">
      <c r="I4979" s="36"/>
    </row>
    <row r="4980" spans="9:9">
      <c r="I4980" s="36"/>
    </row>
    <row r="4981" spans="9:9">
      <c r="I4981" s="36"/>
    </row>
    <row r="4982" spans="9:9">
      <c r="I4982" s="36"/>
    </row>
    <row r="4983" spans="9:9">
      <c r="I4983" s="36"/>
    </row>
    <row r="4984" spans="9:9">
      <c r="I4984" s="36"/>
    </row>
    <row r="4985" spans="9:9">
      <c r="I4985" s="36"/>
    </row>
    <row r="4986" spans="9:9">
      <c r="I4986" s="36"/>
    </row>
    <row r="4987" spans="9:9">
      <c r="I4987" s="36"/>
    </row>
    <row r="4988" spans="9:9">
      <c r="I4988" s="36"/>
    </row>
    <row r="4989" spans="9:9">
      <c r="I4989" s="36"/>
    </row>
    <row r="4990" spans="9:9">
      <c r="I4990" s="36"/>
    </row>
    <row r="4991" spans="9:9">
      <c r="I4991" s="36"/>
    </row>
    <row r="4992" spans="9:9">
      <c r="I4992" s="36"/>
    </row>
    <row r="4993" spans="9:9">
      <c r="I4993" s="36"/>
    </row>
    <row r="4994" spans="9:9">
      <c r="I4994" s="36"/>
    </row>
    <row r="4995" spans="9:9">
      <c r="I4995" s="36"/>
    </row>
    <row r="4996" spans="9:9">
      <c r="I4996" s="36"/>
    </row>
    <row r="4997" spans="9:9">
      <c r="I4997" s="36"/>
    </row>
    <row r="4998" spans="9:9">
      <c r="I4998" s="36"/>
    </row>
    <row r="4999" spans="9:9">
      <c r="I4999" s="36"/>
    </row>
    <row r="5000" spans="9:9">
      <c r="I5000" s="36"/>
    </row>
    <row r="5001" spans="9:9">
      <c r="I5001" s="36"/>
    </row>
    <row r="5002" spans="9:9">
      <c r="I5002" s="36"/>
    </row>
    <row r="5003" spans="9:9">
      <c r="I5003" s="36"/>
    </row>
    <row r="5004" spans="9:9">
      <c r="I5004" s="36"/>
    </row>
    <row r="5005" spans="9:9">
      <c r="I5005" s="36"/>
    </row>
    <row r="5006" spans="9:9">
      <c r="I5006" s="36"/>
    </row>
    <row r="5007" spans="9:9">
      <c r="I5007" s="36"/>
    </row>
    <row r="5008" spans="9:9">
      <c r="I5008" s="36"/>
    </row>
    <row r="5009" spans="9:9">
      <c r="I5009" s="36"/>
    </row>
    <row r="5010" spans="9:9">
      <c r="I5010" s="36"/>
    </row>
    <row r="5011" spans="9:9">
      <c r="I5011" s="36"/>
    </row>
    <row r="5012" spans="9:9">
      <c r="I5012" s="36"/>
    </row>
    <row r="5013" spans="9:9">
      <c r="I5013" s="36"/>
    </row>
    <row r="5014" spans="9:9">
      <c r="I5014" s="36"/>
    </row>
    <row r="5015" spans="9:9">
      <c r="I5015" s="36"/>
    </row>
    <row r="5016" spans="9:9">
      <c r="I5016" s="36"/>
    </row>
    <row r="5017" spans="9:9">
      <c r="I5017" s="36"/>
    </row>
    <row r="5018" spans="9:9">
      <c r="I5018" s="36"/>
    </row>
    <row r="5019" spans="9:9">
      <c r="I5019" s="36"/>
    </row>
    <row r="5020" spans="9:9">
      <c r="I5020" s="36"/>
    </row>
    <row r="5021" spans="9:9">
      <c r="I5021" s="36"/>
    </row>
    <row r="5022" spans="9:9">
      <c r="I5022" s="36"/>
    </row>
    <row r="5023" spans="9:9">
      <c r="I5023" s="36"/>
    </row>
    <row r="5024" spans="9:9">
      <c r="I5024" s="36"/>
    </row>
    <row r="5025" spans="9:9">
      <c r="I5025" s="36"/>
    </row>
    <row r="5026" spans="9:9">
      <c r="I5026" s="36"/>
    </row>
    <row r="5027" spans="9:9">
      <c r="I5027" s="36"/>
    </row>
    <row r="5028" spans="9:9">
      <c r="I5028" s="36"/>
    </row>
    <row r="5029" spans="9:9">
      <c r="I5029" s="36"/>
    </row>
    <row r="5030" spans="9:9">
      <c r="I5030" s="36"/>
    </row>
    <row r="5031" spans="9:9">
      <c r="I5031" s="36"/>
    </row>
    <row r="5032" spans="9:9">
      <c r="I5032" s="36"/>
    </row>
    <row r="5033" spans="9:9">
      <c r="I5033" s="36"/>
    </row>
    <row r="5034" spans="9:9">
      <c r="I5034" s="36"/>
    </row>
    <row r="5035" spans="9:9">
      <c r="I5035" s="36"/>
    </row>
    <row r="5036" spans="9:9">
      <c r="I5036" s="36"/>
    </row>
    <row r="5037" spans="9:9">
      <c r="I5037" s="36"/>
    </row>
    <row r="5038" spans="9:9">
      <c r="I5038" s="36"/>
    </row>
    <row r="5039" spans="9:9">
      <c r="I5039" s="36"/>
    </row>
    <row r="5040" spans="9:9">
      <c r="I5040" s="36"/>
    </row>
    <row r="5041" spans="9:9">
      <c r="I5041" s="36"/>
    </row>
    <row r="5042" spans="9:9">
      <c r="I5042" s="36"/>
    </row>
    <row r="5043" spans="9:9">
      <c r="I5043" s="36"/>
    </row>
    <row r="5044" spans="9:9">
      <c r="I5044" s="36"/>
    </row>
    <row r="5045" spans="9:9">
      <c r="I5045" s="36"/>
    </row>
    <row r="5046" spans="9:9">
      <c r="I5046" s="36"/>
    </row>
    <row r="5047" spans="9:9">
      <c r="I5047" s="36"/>
    </row>
    <row r="5048" spans="9:9">
      <c r="I5048" s="36"/>
    </row>
    <row r="5049" spans="9:9">
      <c r="I5049" s="36"/>
    </row>
    <row r="5050" spans="9:9">
      <c r="I5050" s="36"/>
    </row>
    <row r="5051" spans="9:9">
      <c r="I5051" s="36"/>
    </row>
    <row r="5052" spans="9:9">
      <c r="I5052" s="36"/>
    </row>
    <row r="5053" spans="9:9">
      <c r="I5053" s="36"/>
    </row>
    <row r="5054" spans="9:9">
      <c r="I5054" s="36"/>
    </row>
    <row r="5055" spans="9:9">
      <c r="I5055" s="36"/>
    </row>
    <row r="5056" spans="9:9">
      <c r="I5056" s="36"/>
    </row>
    <row r="5057" spans="9:9">
      <c r="I5057" s="36"/>
    </row>
    <row r="5058" spans="9:9">
      <c r="I5058" s="36"/>
    </row>
    <row r="5059" spans="9:9">
      <c r="I5059" s="36"/>
    </row>
    <row r="5060" spans="9:9">
      <c r="I5060" s="36"/>
    </row>
    <row r="5061" spans="9:9">
      <c r="I5061" s="36"/>
    </row>
    <row r="5062" spans="9:9">
      <c r="I5062" s="36"/>
    </row>
    <row r="5063" spans="9:9">
      <c r="I5063" s="36"/>
    </row>
    <row r="5064" spans="9:9">
      <c r="I5064" s="36"/>
    </row>
    <row r="5065" spans="9:9">
      <c r="I5065" s="36"/>
    </row>
    <row r="5066" spans="9:9">
      <c r="I5066" s="36"/>
    </row>
    <row r="5067" spans="9:9">
      <c r="I5067" s="36"/>
    </row>
    <row r="5068" spans="9:9">
      <c r="I5068" s="36"/>
    </row>
    <row r="5069" spans="9:9">
      <c r="I5069" s="36"/>
    </row>
    <row r="5070" spans="9:9">
      <c r="I5070" s="36"/>
    </row>
    <row r="5071" spans="9:9">
      <c r="I5071" s="36"/>
    </row>
    <row r="5072" spans="9:9">
      <c r="I5072" s="36"/>
    </row>
    <row r="5073" spans="9:9">
      <c r="I5073" s="36"/>
    </row>
    <row r="5074" spans="9:9">
      <c r="I5074" s="36"/>
    </row>
    <row r="5075" spans="9:9">
      <c r="I5075" s="36"/>
    </row>
    <row r="5076" spans="9:9">
      <c r="I5076" s="36"/>
    </row>
    <row r="5077" spans="9:9">
      <c r="I5077" s="36"/>
    </row>
    <row r="5078" spans="9:9">
      <c r="I5078" s="36"/>
    </row>
    <row r="5079" spans="9:9">
      <c r="I5079" s="36"/>
    </row>
    <row r="5080" spans="9:9">
      <c r="I5080" s="36"/>
    </row>
    <row r="5081" spans="9:9">
      <c r="I5081" s="36"/>
    </row>
    <row r="5082" spans="9:9">
      <c r="I5082" s="36"/>
    </row>
    <row r="5083" spans="9:9">
      <c r="I5083" s="36"/>
    </row>
    <row r="5084" spans="9:9">
      <c r="I5084" s="36"/>
    </row>
    <row r="5085" spans="9:9">
      <c r="I5085" s="36"/>
    </row>
    <row r="5086" spans="9:9">
      <c r="I5086" s="36"/>
    </row>
    <row r="5087" spans="9:9">
      <c r="I5087" s="36"/>
    </row>
    <row r="5088" spans="9:9">
      <c r="I5088" s="36"/>
    </row>
    <row r="5089" spans="9:9">
      <c r="I5089" s="36"/>
    </row>
    <row r="5090" spans="9:9">
      <c r="I5090" s="36"/>
    </row>
    <row r="5091" spans="9:9">
      <c r="I5091" s="36"/>
    </row>
    <row r="5092" spans="9:9">
      <c r="I5092" s="36"/>
    </row>
    <row r="5093" spans="9:9">
      <c r="I5093" s="36"/>
    </row>
    <row r="5094" spans="9:9">
      <c r="I5094" s="36"/>
    </row>
    <row r="5095" spans="9:9">
      <c r="I5095" s="36"/>
    </row>
    <row r="5096" spans="9:9">
      <c r="I5096" s="36"/>
    </row>
    <row r="5097" spans="9:9">
      <c r="I5097" s="36"/>
    </row>
    <row r="5098" spans="9:9">
      <c r="I5098" s="36"/>
    </row>
    <row r="5099" spans="9:9">
      <c r="I5099" s="36"/>
    </row>
    <row r="5100" spans="9:9">
      <c r="I5100" s="36"/>
    </row>
    <row r="5101" spans="9:9">
      <c r="I5101" s="36"/>
    </row>
    <row r="5102" spans="9:9">
      <c r="I5102" s="36"/>
    </row>
    <row r="5103" spans="9:9">
      <c r="I5103" s="36"/>
    </row>
    <row r="5104" spans="9:9">
      <c r="I5104" s="36"/>
    </row>
    <row r="5105" spans="9:9">
      <c r="I5105" s="36"/>
    </row>
    <row r="5106" spans="9:9">
      <c r="I5106" s="36"/>
    </row>
    <row r="5107" spans="9:9">
      <c r="I5107" s="36"/>
    </row>
    <row r="5108" spans="9:9">
      <c r="I5108" s="36"/>
    </row>
    <row r="5109" spans="9:9">
      <c r="I5109" s="36"/>
    </row>
    <row r="5110" spans="9:9">
      <c r="I5110" s="36"/>
    </row>
    <row r="5111" spans="9:9">
      <c r="I5111" s="36"/>
    </row>
    <row r="5112" spans="9:9">
      <c r="I5112" s="36"/>
    </row>
    <row r="5113" spans="9:9">
      <c r="I5113" s="36"/>
    </row>
    <row r="5114" spans="9:9">
      <c r="I5114" s="36"/>
    </row>
    <row r="5115" spans="9:9">
      <c r="I5115" s="36"/>
    </row>
    <row r="5116" spans="9:9">
      <c r="I5116" s="36"/>
    </row>
    <row r="5117" spans="9:9">
      <c r="I5117" s="36"/>
    </row>
    <row r="5118" spans="9:9">
      <c r="I5118" s="36"/>
    </row>
    <row r="5119" spans="9:9">
      <c r="I5119" s="36"/>
    </row>
    <row r="5120" spans="9:9">
      <c r="I5120" s="36"/>
    </row>
    <row r="5121" spans="9:9">
      <c r="I5121" s="36"/>
    </row>
    <row r="5122" spans="9:9">
      <c r="I5122" s="36"/>
    </row>
    <row r="5123" spans="9:9">
      <c r="I5123" s="36"/>
    </row>
    <row r="5124" spans="9:9">
      <c r="I5124" s="36"/>
    </row>
    <row r="5125" spans="9:9">
      <c r="I5125" s="36"/>
    </row>
    <row r="5126" spans="9:9">
      <c r="I5126" s="36"/>
    </row>
    <row r="5127" spans="9:9">
      <c r="I5127" s="36"/>
    </row>
    <row r="5128" spans="9:9">
      <c r="I5128" s="36"/>
    </row>
    <row r="5129" spans="9:9">
      <c r="I5129" s="36"/>
    </row>
    <row r="5130" spans="9:9">
      <c r="I5130" s="36"/>
    </row>
    <row r="5131" spans="9:9">
      <c r="I5131" s="36"/>
    </row>
    <row r="5132" spans="9:9">
      <c r="I5132" s="36"/>
    </row>
    <row r="5133" spans="9:9">
      <c r="I5133" s="36"/>
    </row>
    <row r="5134" spans="9:9">
      <c r="I5134" s="36"/>
    </row>
    <row r="5135" spans="9:9">
      <c r="I5135" s="36"/>
    </row>
    <row r="5136" spans="9:9">
      <c r="I5136" s="36"/>
    </row>
    <row r="5137" spans="9:9">
      <c r="I5137" s="36"/>
    </row>
    <row r="5138" spans="9:9">
      <c r="I5138" s="36"/>
    </row>
    <row r="5139" spans="9:9">
      <c r="I5139" s="36"/>
    </row>
    <row r="5140" spans="9:9">
      <c r="I5140" s="36"/>
    </row>
    <row r="5141" spans="9:9">
      <c r="I5141" s="36"/>
    </row>
    <row r="5142" spans="9:9">
      <c r="I5142" s="36"/>
    </row>
    <row r="5143" spans="9:9">
      <c r="I5143" s="36"/>
    </row>
    <row r="5144" spans="9:9">
      <c r="I5144" s="36"/>
    </row>
    <row r="5145" spans="9:9">
      <c r="I5145" s="36"/>
    </row>
    <row r="5146" spans="9:9">
      <c r="I5146" s="36"/>
    </row>
    <row r="5147" spans="9:9">
      <c r="I5147" s="36"/>
    </row>
    <row r="5148" spans="9:9">
      <c r="I5148" s="36"/>
    </row>
    <row r="5149" spans="9:9">
      <c r="I5149" s="36"/>
    </row>
    <row r="5150" spans="9:9">
      <c r="I5150" s="36"/>
    </row>
    <row r="5151" spans="9:9">
      <c r="I5151" s="36"/>
    </row>
    <row r="5152" spans="9:9">
      <c r="I5152" s="36"/>
    </row>
    <row r="5153" spans="9:9">
      <c r="I5153" s="36"/>
    </row>
    <row r="5154" spans="9:9">
      <c r="I5154" s="36"/>
    </row>
    <row r="5155" spans="9:9">
      <c r="I5155" s="36"/>
    </row>
    <row r="5156" spans="9:9">
      <c r="I5156" s="36"/>
    </row>
    <row r="5157" spans="9:9">
      <c r="I5157" s="36"/>
    </row>
    <row r="5158" spans="9:9">
      <c r="I5158" s="36"/>
    </row>
    <row r="5159" spans="9:9">
      <c r="I5159" s="36"/>
    </row>
    <row r="5160" spans="9:9">
      <c r="I5160" s="36"/>
    </row>
    <row r="5161" spans="9:9">
      <c r="I5161" s="36"/>
    </row>
    <row r="5162" spans="9:9">
      <c r="I5162" s="36"/>
    </row>
    <row r="5163" spans="9:9">
      <c r="I5163" s="36"/>
    </row>
    <row r="5164" spans="9:9">
      <c r="I5164" s="36"/>
    </row>
    <row r="5165" spans="9:9">
      <c r="I5165" s="36"/>
    </row>
    <row r="5166" spans="9:9">
      <c r="I5166" s="36"/>
    </row>
    <row r="5167" spans="9:9">
      <c r="I5167" s="36"/>
    </row>
    <row r="5168" spans="9:9">
      <c r="I5168" s="36"/>
    </row>
    <row r="5169" spans="9:9">
      <c r="I5169" s="36"/>
    </row>
    <row r="5170" spans="9:9">
      <c r="I5170" s="36"/>
    </row>
    <row r="5171" spans="9:9">
      <c r="I5171" s="36"/>
    </row>
    <row r="5172" spans="9:9">
      <c r="I5172" s="36"/>
    </row>
    <row r="5173" spans="9:9">
      <c r="I5173" s="36"/>
    </row>
    <row r="5174" spans="9:9">
      <c r="I5174" s="36"/>
    </row>
    <row r="5175" spans="9:9">
      <c r="I5175" s="36"/>
    </row>
    <row r="5176" spans="9:9">
      <c r="I5176" s="36"/>
    </row>
    <row r="5177" spans="9:9">
      <c r="I5177" s="36"/>
    </row>
    <row r="5178" spans="9:9">
      <c r="I5178" s="36"/>
    </row>
    <row r="5179" spans="9:9">
      <c r="I5179" s="36"/>
    </row>
    <row r="5180" spans="9:9">
      <c r="I5180" s="36"/>
    </row>
    <row r="5181" spans="9:9">
      <c r="I5181" s="36"/>
    </row>
    <row r="5182" spans="9:9">
      <c r="I5182" s="36"/>
    </row>
    <row r="5183" spans="9:9">
      <c r="I5183" s="36"/>
    </row>
    <row r="5184" spans="9:9">
      <c r="I5184" s="36"/>
    </row>
    <row r="5185" spans="9:9">
      <c r="I5185" s="36"/>
    </row>
    <row r="5186" spans="9:9">
      <c r="I5186" s="36"/>
    </row>
    <row r="5187" spans="9:9">
      <c r="I5187" s="36"/>
    </row>
    <row r="5188" spans="9:9">
      <c r="I5188" s="36"/>
    </row>
    <row r="5189" spans="9:9">
      <c r="I5189" s="36"/>
    </row>
    <row r="5190" spans="9:9">
      <c r="I5190" s="36"/>
    </row>
    <row r="5191" spans="9:9">
      <c r="I5191" s="36"/>
    </row>
    <row r="5192" spans="9:9">
      <c r="I5192" s="36"/>
    </row>
    <row r="5193" spans="9:9">
      <c r="I5193" s="36"/>
    </row>
    <row r="5194" spans="9:9">
      <c r="I5194" s="36"/>
    </row>
    <row r="5195" spans="9:9">
      <c r="I5195" s="36"/>
    </row>
    <row r="5196" spans="9:9">
      <c r="I5196" s="36"/>
    </row>
    <row r="5197" spans="9:9">
      <c r="I5197" s="36"/>
    </row>
    <row r="5198" spans="9:9">
      <c r="I5198" s="36"/>
    </row>
    <row r="5199" spans="9:9">
      <c r="I5199" s="36"/>
    </row>
    <row r="5200" spans="9:9">
      <c r="I5200" s="36"/>
    </row>
    <row r="5201" spans="9:9">
      <c r="I5201" s="36"/>
    </row>
    <row r="5202" spans="9:9">
      <c r="I5202" s="36"/>
    </row>
    <row r="5203" spans="9:9">
      <c r="I5203" s="36"/>
    </row>
    <row r="5204" spans="9:9">
      <c r="I5204" s="36"/>
    </row>
    <row r="5205" spans="9:9">
      <c r="I5205" s="36"/>
    </row>
    <row r="5206" spans="9:9">
      <c r="I5206" s="36"/>
    </row>
    <row r="5207" spans="9:9">
      <c r="I5207" s="36"/>
    </row>
    <row r="5208" spans="9:9">
      <c r="I5208" s="36"/>
    </row>
    <row r="5209" spans="9:9">
      <c r="I5209" s="36"/>
    </row>
    <row r="5210" spans="9:9">
      <c r="I5210" s="36"/>
    </row>
    <row r="5211" spans="9:9">
      <c r="I5211" s="36"/>
    </row>
    <row r="5212" spans="9:9">
      <c r="I5212" s="36"/>
    </row>
    <row r="5213" spans="9:9">
      <c r="I5213" s="36"/>
    </row>
    <row r="5214" spans="9:9">
      <c r="I5214" s="36"/>
    </row>
    <row r="5215" spans="9:9">
      <c r="I5215" s="36"/>
    </row>
    <row r="5216" spans="9:9">
      <c r="I5216" s="36"/>
    </row>
    <row r="5217" spans="9:9">
      <c r="I5217" s="36"/>
    </row>
    <row r="5218" spans="9:9">
      <c r="I5218" s="36"/>
    </row>
    <row r="5219" spans="9:9">
      <c r="I5219" s="36"/>
    </row>
    <row r="5220" spans="9:9">
      <c r="I5220" s="36"/>
    </row>
    <row r="5221" spans="9:9">
      <c r="I5221" s="36"/>
    </row>
    <row r="5222" spans="9:9">
      <c r="I5222" s="36"/>
    </row>
    <row r="5223" spans="9:9">
      <c r="I5223" s="36"/>
    </row>
    <row r="5224" spans="9:9">
      <c r="I5224" s="36"/>
    </row>
    <row r="5225" spans="9:9">
      <c r="I5225" s="36"/>
    </row>
    <row r="5226" spans="9:9">
      <c r="I5226" s="36"/>
    </row>
    <row r="5227" spans="9:9">
      <c r="I5227" s="36"/>
    </row>
    <row r="5228" spans="9:9">
      <c r="I5228" s="36"/>
    </row>
    <row r="5229" spans="9:9">
      <c r="I5229" s="36"/>
    </row>
    <row r="5230" spans="9:9">
      <c r="I5230" s="36"/>
    </row>
    <row r="5231" spans="9:9">
      <c r="I5231" s="36"/>
    </row>
    <row r="5232" spans="9:9">
      <c r="I5232" s="36"/>
    </row>
    <row r="5233" spans="9:9">
      <c r="I5233" s="36"/>
    </row>
    <row r="5234" spans="9:9">
      <c r="I5234" s="36"/>
    </row>
    <row r="5235" spans="9:9">
      <c r="I5235" s="36"/>
    </row>
    <row r="5236" spans="9:9">
      <c r="I5236" s="36"/>
    </row>
    <row r="5237" spans="9:9">
      <c r="I5237" s="36"/>
    </row>
    <row r="5238" spans="9:9">
      <c r="I5238" s="36"/>
    </row>
    <row r="5239" spans="9:9">
      <c r="I5239" s="36"/>
    </row>
    <row r="5240" spans="9:9">
      <c r="I5240" s="36"/>
    </row>
    <row r="5241" spans="9:9">
      <c r="I5241" s="36"/>
    </row>
    <row r="5242" spans="9:9">
      <c r="I5242" s="36"/>
    </row>
    <row r="5243" spans="9:9">
      <c r="I5243" s="36"/>
    </row>
    <row r="5244" spans="9:9">
      <c r="I5244" s="36"/>
    </row>
    <row r="5245" spans="9:9">
      <c r="I5245" s="36"/>
    </row>
    <row r="5246" spans="9:9">
      <c r="I5246" s="36"/>
    </row>
    <row r="5247" spans="9:9">
      <c r="I5247" s="36"/>
    </row>
    <row r="5248" spans="9:9">
      <c r="I5248" s="36"/>
    </row>
    <row r="5249" spans="9:9">
      <c r="I5249" s="36"/>
    </row>
    <row r="5250" spans="9:9">
      <c r="I5250" s="36"/>
    </row>
    <row r="5251" spans="9:9">
      <c r="I5251" s="36"/>
    </row>
    <row r="5252" spans="9:9">
      <c r="I5252" s="36"/>
    </row>
    <row r="5253" spans="9:9">
      <c r="I5253" s="36"/>
    </row>
    <row r="5254" spans="9:9">
      <c r="I5254" s="36"/>
    </row>
    <row r="5255" spans="9:9">
      <c r="I5255" s="36"/>
    </row>
    <row r="5256" spans="9:9">
      <c r="I5256" s="36"/>
    </row>
    <row r="5257" spans="9:9">
      <c r="I5257" s="36"/>
    </row>
    <row r="5258" spans="9:9">
      <c r="I5258" s="36"/>
    </row>
    <row r="5259" spans="9:9">
      <c r="I5259" s="36"/>
    </row>
    <row r="5260" spans="9:9">
      <c r="I5260" s="36"/>
    </row>
    <row r="5261" spans="9:9">
      <c r="I5261" s="36"/>
    </row>
    <row r="5262" spans="9:9">
      <c r="I5262" s="36"/>
    </row>
    <row r="5263" spans="9:9">
      <c r="I5263" s="36"/>
    </row>
    <row r="5264" spans="9:9">
      <c r="I5264" s="36"/>
    </row>
    <row r="5265" spans="9:9">
      <c r="I5265" s="36"/>
    </row>
    <row r="5266" spans="9:9">
      <c r="I5266" s="36"/>
    </row>
    <row r="5267" spans="9:9">
      <c r="I5267" s="36"/>
    </row>
    <row r="5268" spans="9:9">
      <c r="I5268" s="36"/>
    </row>
    <row r="5269" spans="9:9">
      <c r="I5269" s="36"/>
    </row>
    <row r="5270" spans="9:9">
      <c r="I5270" s="36"/>
    </row>
    <row r="5271" spans="9:9">
      <c r="I5271" s="36"/>
    </row>
    <row r="5272" spans="9:9">
      <c r="I5272" s="36"/>
    </row>
    <row r="5273" spans="9:9">
      <c r="I5273" s="36"/>
    </row>
    <row r="5274" spans="9:9">
      <c r="I5274" s="36"/>
    </row>
    <row r="5275" spans="9:9">
      <c r="I5275" s="36"/>
    </row>
    <row r="5276" spans="9:9">
      <c r="I5276" s="36"/>
    </row>
    <row r="5277" spans="9:9">
      <c r="I5277" s="36"/>
    </row>
    <row r="5278" spans="9:9">
      <c r="I5278" s="36"/>
    </row>
    <row r="5279" spans="9:9">
      <c r="I5279" s="36"/>
    </row>
    <row r="5280" spans="9:9">
      <c r="I5280" s="36"/>
    </row>
    <row r="5281" spans="9:9">
      <c r="I5281" s="36"/>
    </row>
    <row r="5282" spans="9:9">
      <c r="I5282" s="36"/>
    </row>
    <row r="5283" spans="9:9">
      <c r="I5283" s="36"/>
    </row>
    <row r="5284" spans="9:9">
      <c r="I5284" s="36"/>
    </row>
    <row r="5285" spans="9:9">
      <c r="I5285" s="36"/>
    </row>
    <row r="5286" spans="9:9">
      <c r="I5286" s="36"/>
    </row>
    <row r="5287" spans="9:9">
      <c r="I5287" s="36"/>
    </row>
    <row r="5288" spans="9:9">
      <c r="I5288" s="36"/>
    </row>
    <row r="5289" spans="9:9">
      <c r="I5289" s="36"/>
    </row>
    <row r="5290" spans="9:9">
      <c r="I5290" s="36"/>
    </row>
    <row r="5291" spans="9:9">
      <c r="I5291" s="36"/>
    </row>
    <row r="5292" spans="9:9">
      <c r="I5292" s="36"/>
    </row>
    <row r="5293" spans="9:9">
      <c r="I5293" s="36"/>
    </row>
    <row r="5294" spans="9:9">
      <c r="I5294" s="36"/>
    </row>
    <row r="5295" spans="9:9">
      <c r="I5295" s="36"/>
    </row>
    <row r="5296" spans="9:9">
      <c r="I5296" s="36"/>
    </row>
    <row r="5297" spans="9:9">
      <c r="I5297" s="36"/>
    </row>
    <row r="5298" spans="9:9">
      <c r="I5298" s="36"/>
    </row>
    <row r="5299" spans="9:9">
      <c r="I5299" s="36"/>
    </row>
    <row r="5300" spans="9:9">
      <c r="I5300" s="36"/>
    </row>
    <row r="5301" spans="9:9">
      <c r="I5301" s="36"/>
    </row>
    <row r="5302" spans="9:9">
      <c r="I5302" s="36"/>
    </row>
    <row r="5303" spans="9:9">
      <c r="I5303" s="36"/>
    </row>
    <row r="5304" spans="9:9">
      <c r="I5304" s="36"/>
    </row>
    <row r="5305" spans="9:9">
      <c r="I5305" s="36"/>
    </row>
    <row r="5306" spans="9:9">
      <c r="I5306" s="36"/>
    </row>
    <row r="5307" spans="9:9">
      <c r="I5307" s="36"/>
    </row>
    <row r="5308" spans="9:9">
      <c r="I5308" s="36"/>
    </row>
    <row r="5309" spans="9:9">
      <c r="I5309" s="36"/>
    </row>
    <row r="5310" spans="9:9">
      <c r="I5310" s="36"/>
    </row>
    <row r="5311" spans="9:9">
      <c r="I5311" s="36"/>
    </row>
    <row r="5312" spans="9:9">
      <c r="I5312" s="36"/>
    </row>
    <row r="5313" spans="9:9">
      <c r="I5313" s="36"/>
    </row>
    <row r="5314" spans="9:9">
      <c r="I5314" s="36"/>
    </row>
    <row r="5315" spans="9:9">
      <c r="I5315" s="36"/>
    </row>
    <row r="5316" spans="9:9">
      <c r="I5316" s="36"/>
    </row>
    <row r="5317" spans="9:9">
      <c r="I5317" s="36"/>
    </row>
    <row r="5318" spans="9:9">
      <c r="I5318" s="36"/>
    </row>
    <row r="5319" spans="9:9">
      <c r="I5319" s="36"/>
    </row>
    <row r="5320" spans="9:9">
      <c r="I5320" s="36"/>
    </row>
    <row r="5321" spans="9:9">
      <c r="I5321" s="36"/>
    </row>
    <row r="5322" spans="9:9">
      <c r="I5322" s="36"/>
    </row>
    <row r="5323" spans="9:9">
      <c r="I5323" s="36"/>
    </row>
    <row r="5324" spans="9:9">
      <c r="I5324" s="36"/>
    </row>
    <row r="5325" spans="9:9">
      <c r="I5325" s="36"/>
    </row>
    <row r="5326" spans="9:9">
      <c r="I5326" s="36"/>
    </row>
    <row r="5327" spans="9:9">
      <c r="I5327" s="36"/>
    </row>
    <row r="5328" spans="9:9">
      <c r="I5328" s="36"/>
    </row>
    <row r="5329" spans="9:9">
      <c r="I5329" s="36"/>
    </row>
    <row r="5330" spans="9:9">
      <c r="I5330" s="36"/>
    </row>
    <row r="5331" spans="9:9">
      <c r="I5331" s="36"/>
    </row>
    <row r="5332" spans="9:9">
      <c r="I5332" s="36"/>
    </row>
    <row r="5333" spans="9:9">
      <c r="I5333" s="36"/>
    </row>
    <row r="5334" spans="9:9">
      <c r="I5334" s="36"/>
    </row>
    <row r="5335" spans="9:9">
      <c r="I5335" s="36"/>
    </row>
    <row r="5336" spans="9:9">
      <c r="I5336" s="36"/>
    </row>
    <row r="5337" spans="9:9">
      <c r="I5337" s="36"/>
    </row>
    <row r="5338" spans="9:9">
      <c r="I5338" s="36"/>
    </row>
    <row r="5339" spans="9:9">
      <c r="I5339" s="36"/>
    </row>
    <row r="5340" spans="9:9">
      <c r="I5340" s="36"/>
    </row>
    <row r="5341" spans="9:9">
      <c r="I5341" s="36"/>
    </row>
    <row r="5342" spans="9:9">
      <c r="I5342" s="36"/>
    </row>
    <row r="5343" spans="9:9">
      <c r="I5343" s="36"/>
    </row>
    <row r="5344" spans="9:9">
      <c r="I5344" s="36"/>
    </row>
    <row r="5345" spans="9:9">
      <c r="I5345" s="36"/>
    </row>
    <row r="5346" spans="9:9">
      <c r="I5346" s="36"/>
    </row>
    <row r="5347" spans="9:9">
      <c r="I5347" s="36"/>
    </row>
    <row r="5348" spans="9:9">
      <c r="I5348" s="36"/>
    </row>
    <row r="5349" spans="9:9">
      <c r="I5349" s="36"/>
    </row>
    <row r="5350" spans="9:9">
      <c r="I5350" s="36"/>
    </row>
    <row r="5351" spans="9:9">
      <c r="I5351" s="36"/>
    </row>
    <row r="5352" spans="9:9">
      <c r="I5352" s="36"/>
    </row>
    <row r="5353" spans="9:9">
      <c r="I5353" s="36"/>
    </row>
    <row r="5354" spans="9:9">
      <c r="I5354" s="36"/>
    </row>
    <row r="5355" spans="9:9">
      <c r="I5355" s="36"/>
    </row>
    <row r="5356" spans="9:9">
      <c r="I5356" s="36"/>
    </row>
    <row r="5357" spans="9:9">
      <c r="I5357" s="36"/>
    </row>
    <row r="5358" spans="9:9">
      <c r="I5358" s="36"/>
    </row>
    <row r="5359" spans="9:9">
      <c r="I5359" s="36"/>
    </row>
    <row r="5360" spans="9:9">
      <c r="I5360" s="36"/>
    </row>
    <row r="5361" spans="9:9">
      <c r="I5361" s="36"/>
    </row>
    <row r="5362" spans="9:9">
      <c r="I5362" s="36"/>
    </row>
    <row r="5363" spans="9:9">
      <c r="I5363" s="36"/>
    </row>
    <row r="5364" spans="9:9">
      <c r="I5364" s="36"/>
    </row>
    <row r="5365" spans="9:9">
      <c r="I5365" s="36"/>
    </row>
    <row r="5366" spans="9:9">
      <c r="I5366" s="36"/>
    </row>
    <row r="5367" spans="9:9">
      <c r="I5367" s="36"/>
    </row>
    <row r="5368" spans="9:9">
      <c r="I5368" s="36"/>
    </row>
    <row r="5369" spans="9:9">
      <c r="I5369" s="36"/>
    </row>
    <row r="5370" spans="9:9">
      <c r="I5370" s="36"/>
    </row>
    <row r="5371" spans="9:9">
      <c r="I5371" s="36"/>
    </row>
    <row r="5372" spans="9:9">
      <c r="I5372" s="36"/>
    </row>
    <row r="5373" spans="9:9">
      <c r="I5373" s="36"/>
    </row>
    <row r="5374" spans="9:9">
      <c r="I5374" s="36"/>
    </row>
    <row r="5375" spans="9:9">
      <c r="I5375" s="36"/>
    </row>
    <row r="5376" spans="9:9">
      <c r="I5376" s="36"/>
    </row>
    <row r="5377" spans="9:9">
      <c r="I5377" s="36"/>
    </row>
    <row r="5378" spans="9:9">
      <c r="I5378" s="36"/>
    </row>
    <row r="5379" spans="9:9">
      <c r="I5379" s="36"/>
    </row>
    <row r="5380" spans="9:9">
      <c r="I5380" s="36"/>
    </row>
    <row r="5381" spans="9:9">
      <c r="I5381" s="36"/>
    </row>
    <row r="5382" spans="9:9">
      <c r="I5382" s="36"/>
    </row>
    <row r="5383" spans="9:9">
      <c r="I5383" s="36"/>
    </row>
    <row r="5384" spans="9:9">
      <c r="I5384" s="36"/>
    </row>
    <row r="5385" spans="9:9">
      <c r="I5385" s="36"/>
    </row>
    <row r="5386" spans="9:9">
      <c r="I5386" s="36"/>
    </row>
    <row r="5387" spans="9:9">
      <c r="I5387" s="36"/>
    </row>
    <row r="5388" spans="9:9">
      <c r="I5388" s="36"/>
    </row>
    <row r="5389" spans="9:9">
      <c r="I5389" s="36"/>
    </row>
    <row r="5390" spans="9:9">
      <c r="I5390" s="36"/>
    </row>
    <row r="5391" spans="9:9">
      <c r="I5391" s="36"/>
    </row>
    <row r="5392" spans="9:9">
      <c r="I5392" s="36"/>
    </row>
    <row r="5393" spans="9:9">
      <c r="I5393" s="36"/>
    </row>
    <row r="5394" spans="9:9">
      <c r="I5394" s="36"/>
    </row>
    <row r="5395" spans="9:9">
      <c r="I5395" s="36"/>
    </row>
    <row r="5396" spans="9:9">
      <c r="I5396" s="36"/>
    </row>
    <row r="5397" spans="9:9">
      <c r="I5397" s="36"/>
    </row>
    <row r="5398" spans="9:9">
      <c r="I5398" s="36"/>
    </row>
    <row r="5399" spans="9:9">
      <c r="I5399" s="36"/>
    </row>
    <row r="5400" spans="9:9">
      <c r="I5400" s="36"/>
    </row>
    <row r="5401" spans="9:9">
      <c r="I5401" s="36"/>
    </row>
    <row r="5402" spans="9:9">
      <c r="I5402" s="36"/>
    </row>
    <row r="5403" spans="9:9">
      <c r="I5403" s="36"/>
    </row>
    <row r="5404" spans="9:9">
      <c r="I5404" s="36"/>
    </row>
    <row r="5405" spans="9:9">
      <c r="I5405" s="36"/>
    </row>
    <row r="5406" spans="9:9">
      <c r="I5406" s="36"/>
    </row>
    <row r="5407" spans="9:9">
      <c r="I5407" s="36"/>
    </row>
    <row r="5408" spans="9:9">
      <c r="I5408" s="36"/>
    </row>
    <row r="5409" spans="9:9">
      <c r="I5409" s="36"/>
    </row>
    <row r="5410" spans="9:9">
      <c r="I5410" s="36"/>
    </row>
    <row r="5411" spans="9:9">
      <c r="I5411" s="36"/>
    </row>
    <row r="5412" spans="9:9">
      <c r="I5412" s="36"/>
    </row>
    <row r="5413" spans="9:9">
      <c r="I5413" s="36"/>
    </row>
    <row r="5414" spans="9:9">
      <c r="I5414" s="36"/>
    </row>
    <row r="5415" spans="9:9">
      <c r="I5415" s="36"/>
    </row>
    <row r="5416" spans="9:9">
      <c r="I5416" s="36"/>
    </row>
    <row r="5417" spans="9:9">
      <c r="I5417" s="36"/>
    </row>
    <row r="5418" spans="9:9">
      <c r="I5418" s="36"/>
    </row>
    <row r="5419" spans="9:9">
      <c r="I5419" s="36"/>
    </row>
    <row r="5420" spans="9:9">
      <c r="I5420" s="36"/>
    </row>
    <row r="5421" spans="9:9">
      <c r="I5421" s="36"/>
    </row>
    <row r="5422" spans="9:9">
      <c r="I5422" s="36"/>
    </row>
    <row r="5423" spans="9:9">
      <c r="I5423" s="36"/>
    </row>
    <row r="5424" spans="9:9">
      <c r="I5424" s="36"/>
    </row>
    <row r="5425" spans="9:9">
      <c r="I5425" s="36"/>
    </row>
    <row r="5426" spans="9:9">
      <c r="I5426" s="36"/>
    </row>
    <row r="5427" spans="9:9">
      <c r="I5427" s="36"/>
    </row>
    <row r="5428" spans="9:9">
      <c r="I5428" s="36"/>
    </row>
    <row r="5429" spans="9:9">
      <c r="I5429" s="36"/>
    </row>
    <row r="5430" spans="9:9">
      <c r="I5430" s="36"/>
    </row>
    <row r="5431" spans="9:9">
      <c r="I5431" s="36"/>
    </row>
    <row r="5432" spans="9:9">
      <c r="I5432" s="36"/>
    </row>
    <row r="5433" spans="9:9">
      <c r="I5433" s="36"/>
    </row>
    <row r="5434" spans="9:9">
      <c r="I5434" s="36"/>
    </row>
    <row r="5435" spans="9:9">
      <c r="I5435" s="36"/>
    </row>
    <row r="5436" spans="9:9">
      <c r="I5436" s="36"/>
    </row>
    <row r="5437" spans="9:9">
      <c r="I5437" s="36"/>
    </row>
    <row r="5438" spans="9:9">
      <c r="I5438" s="36"/>
    </row>
    <row r="5439" spans="9:9">
      <c r="I5439" s="36"/>
    </row>
    <row r="5440" spans="9:9">
      <c r="I5440" s="36"/>
    </row>
    <row r="5441" spans="9:9">
      <c r="I5441" s="36"/>
    </row>
    <row r="5442" spans="9:9">
      <c r="I5442" s="36"/>
    </row>
    <row r="5443" spans="9:9">
      <c r="I5443" s="36"/>
    </row>
    <row r="5444" spans="9:9">
      <c r="I5444" s="36"/>
    </row>
    <row r="5445" spans="9:9">
      <c r="I5445" s="36"/>
    </row>
    <row r="5446" spans="9:9">
      <c r="I5446" s="36"/>
    </row>
    <row r="5447" spans="9:9">
      <c r="I5447" s="36"/>
    </row>
    <row r="5448" spans="9:9">
      <c r="I5448" s="36"/>
    </row>
    <row r="5449" spans="9:9">
      <c r="I5449" s="36"/>
    </row>
    <row r="5450" spans="9:9">
      <c r="I5450" s="36"/>
    </row>
    <row r="5451" spans="9:9">
      <c r="I5451" s="36"/>
    </row>
    <row r="5452" spans="9:9">
      <c r="I5452" s="36"/>
    </row>
    <row r="5453" spans="9:9">
      <c r="I5453" s="36"/>
    </row>
    <row r="5454" spans="9:9">
      <c r="I5454" s="36"/>
    </row>
    <row r="5455" spans="9:9">
      <c r="I5455" s="36"/>
    </row>
    <row r="5456" spans="9:9">
      <c r="I5456" s="36"/>
    </row>
    <row r="5457" spans="9:9">
      <c r="I5457" s="36"/>
    </row>
    <row r="5458" spans="9:9">
      <c r="I5458" s="36"/>
    </row>
    <row r="5459" spans="9:9">
      <c r="I5459" s="36"/>
    </row>
    <row r="5460" spans="9:9">
      <c r="I5460" s="36"/>
    </row>
    <row r="5461" spans="9:9">
      <c r="I5461" s="36"/>
    </row>
    <row r="5462" spans="9:9">
      <c r="I5462" s="36"/>
    </row>
    <row r="5463" spans="9:9">
      <c r="I5463" s="36"/>
    </row>
    <row r="5464" spans="9:9">
      <c r="I5464" s="36"/>
    </row>
    <row r="5465" spans="9:9">
      <c r="I5465" s="36"/>
    </row>
    <row r="5466" spans="9:9">
      <c r="I5466" s="36"/>
    </row>
    <row r="5467" spans="9:9">
      <c r="I5467" s="36"/>
    </row>
    <row r="5468" spans="9:9">
      <c r="I5468" s="36"/>
    </row>
    <row r="5469" spans="9:9">
      <c r="I5469" s="36"/>
    </row>
    <row r="5470" spans="9:9">
      <c r="I5470" s="36"/>
    </row>
    <row r="5471" spans="9:9">
      <c r="I5471" s="36"/>
    </row>
    <row r="5472" spans="9:9">
      <c r="I5472" s="36"/>
    </row>
    <row r="5473" spans="9:9">
      <c r="I5473" s="36"/>
    </row>
    <row r="5474" spans="9:9">
      <c r="I5474" s="36"/>
    </row>
    <row r="5475" spans="9:9">
      <c r="I5475" s="36"/>
    </row>
    <row r="5476" spans="9:9">
      <c r="I5476" s="36"/>
    </row>
    <row r="5477" spans="9:9">
      <c r="I5477" s="36"/>
    </row>
    <row r="5478" spans="9:9">
      <c r="I5478" s="36"/>
    </row>
    <row r="5479" spans="9:9">
      <c r="I5479" s="36"/>
    </row>
    <row r="5480" spans="9:9">
      <c r="I5480" s="36"/>
    </row>
    <row r="5481" spans="9:9">
      <c r="I5481" s="36"/>
    </row>
    <row r="5482" spans="9:9">
      <c r="I5482" s="36"/>
    </row>
    <row r="5483" spans="9:9">
      <c r="I5483" s="36"/>
    </row>
    <row r="5484" spans="9:9">
      <c r="I5484" s="36"/>
    </row>
    <row r="5485" spans="9:9">
      <c r="I5485" s="36"/>
    </row>
    <row r="5486" spans="9:9">
      <c r="I5486" s="36"/>
    </row>
    <row r="5487" spans="9:9">
      <c r="I5487" s="36"/>
    </row>
    <row r="5488" spans="9:9">
      <c r="I5488" s="36"/>
    </row>
    <row r="5489" spans="9:9">
      <c r="I5489" s="36"/>
    </row>
    <row r="5490" spans="9:9">
      <c r="I5490" s="36"/>
    </row>
    <row r="5491" spans="9:9">
      <c r="I5491" s="36"/>
    </row>
    <row r="5492" spans="9:9">
      <c r="I5492" s="36"/>
    </row>
    <row r="5493" spans="9:9">
      <c r="I5493" s="36"/>
    </row>
    <row r="5494" spans="9:9">
      <c r="I5494" s="36"/>
    </row>
    <row r="5495" spans="9:9">
      <c r="I5495" s="36"/>
    </row>
    <row r="5496" spans="9:9">
      <c r="I5496" s="36"/>
    </row>
    <row r="5497" spans="9:9">
      <c r="I5497" s="36"/>
    </row>
    <row r="5498" spans="9:9">
      <c r="I5498" s="36"/>
    </row>
    <row r="5499" spans="9:9">
      <c r="I5499" s="36"/>
    </row>
    <row r="5500" spans="9:9">
      <c r="I5500" s="36"/>
    </row>
    <row r="5501" spans="9:9">
      <c r="I5501" s="36"/>
    </row>
    <row r="5502" spans="9:9">
      <c r="I5502" s="36"/>
    </row>
    <row r="5503" spans="9:9">
      <c r="I5503" s="36"/>
    </row>
    <row r="5504" spans="9:9">
      <c r="I5504" s="36"/>
    </row>
    <row r="5505" spans="9:9">
      <c r="I5505" s="36"/>
    </row>
    <row r="5506" spans="9:9">
      <c r="I5506" s="36"/>
    </row>
    <row r="5507" spans="9:9">
      <c r="I5507" s="36"/>
    </row>
    <row r="5508" spans="9:9">
      <c r="I5508" s="36"/>
    </row>
    <row r="5509" spans="9:9">
      <c r="I5509" s="36"/>
    </row>
    <row r="5510" spans="9:9">
      <c r="I5510" s="36"/>
    </row>
    <row r="5511" spans="9:9">
      <c r="I5511" s="36"/>
    </row>
    <row r="5512" spans="9:9">
      <c r="I5512" s="36"/>
    </row>
    <row r="5513" spans="9:9">
      <c r="I5513" s="36"/>
    </row>
    <row r="5514" spans="9:9">
      <c r="I5514" s="36"/>
    </row>
    <row r="5515" spans="9:9">
      <c r="I5515" s="36"/>
    </row>
    <row r="5516" spans="9:9">
      <c r="I5516" s="36"/>
    </row>
    <row r="5517" spans="9:9">
      <c r="I5517" s="36"/>
    </row>
    <row r="5518" spans="9:9">
      <c r="I5518" s="36"/>
    </row>
    <row r="5519" spans="9:9">
      <c r="I5519" s="36"/>
    </row>
    <row r="5520" spans="9:9">
      <c r="I5520" s="36"/>
    </row>
    <row r="5521" spans="9:9">
      <c r="I5521" s="36"/>
    </row>
    <row r="5522" spans="9:9">
      <c r="I5522" s="36"/>
    </row>
    <row r="5523" spans="9:9">
      <c r="I5523" s="36"/>
    </row>
    <row r="5524" spans="9:9">
      <c r="I5524" s="36"/>
    </row>
    <row r="5525" spans="9:9">
      <c r="I5525" s="36"/>
    </row>
    <row r="5526" spans="9:9">
      <c r="I5526" s="36"/>
    </row>
    <row r="5527" spans="9:9">
      <c r="I5527" s="36"/>
    </row>
    <row r="5528" spans="9:9">
      <c r="I5528" s="36"/>
    </row>
    <row r="5529" spans="9:9">
      <c r="I5529" s="36"/>
    </row>
    <row r="5530" spans="9:9">
      <c r="I5530" s="36"/>
    </row>
    <row r="5531" spans="9:9">
      <c r="I5531" s="36"/>
    </row>
    <row r="5532" spans="9:9">
      <c r="I5532" s="36"/>
    </row>
    <row r="5533" spans="9:9">
      <c r="I5533" s="36"/>
    </row>
    <row r="5534" spans="9:9">
      <c r="I5534" s="36"/>
    </row>
    <row r="5535" spans="9:9">
      <c r="I5535" s="36"/>
    </row>
    <row r="5536" spans="9:9">
      <c r="I5536" s="36"/>
    </row>
    <row r="5537" spans="9:9">
      <c r="I5537" s="36"/>
    </row>
    <row r="5538" spans="9:9">
      <c r="I5538" s="36"/>
    </row>
    <row r="5539" spans="9:9">
      <c r="I5539" s="36"/>
    </row>
    <row r="5540" spans="9:9">
      <c r="I5540" s="36"/>
    </row>
    <row r="5541" spans="9:9">
      <c r="I5541" s="36"/>
    </row>
    <row r="5542" spans="9:9">
      <c r="I5542" s="36"/>
    </row>
    <row r="5543" spans="9:9">
      <c r="I5543" s="36"/>
    </row>
    <row r="5544" spans="9:9">
      <c r="I5544" s="36"/>
    </row>
    <row r="5545" spans="9:9">
      <c r="I5545" s="36"/>
    </row>
    <row r="5546" spans="9:9">
      <c r="I5546" s="36"/>
    </row>
    <row r="5547" spans="9:9">
      <c r="I5547" s="36"/>
    </row>
    <row r="5548" spans="9:9">
      <c r="I5548" s="36"/>
    </row>
    <row r="5549" spans="9:9">
      <c r="I5549" s="36"/>
    </row>
    <row r="5550" spans="9:9">
      <c r="I5550" s="36"/>
    </row>
    <row r="5551" spans="9:9">
      <c r="I5551" s="36"/>
    </row>
    <row r="5552" spans="9:9">
      <c r="I5552" s="36"/>
    </row>
    <row r="5553" spans="9:9">
      <c r="I5553" s="36"/>
    </row>
    <row r="5554" spans="9:9">
      <c r="I5554" s="36"/>
    </row>
    <row r="5555" spans="9:9">
      <c r="I5555" s="36"/>
    </row>
    <row r="5556" spans="9:9">
      <c r="I5556" s="36"/>
    </row>
    <row r="5557" spans="9:9">
      <c r="I5557" s="36"/>
    </row>
    <row r="5558" spans="9:9">
      <c r="I5558" s="36"/>
    </row>
    <row r="5559" spans="9:9">
      <c r="I5559" s="36"/>
    </row>
    <row r="5560" spans="9:9">
      <c r="I5560" s="36"/>
    </row>
    <row r="5561" spans="9:9">
      <c r="I5561" s="36"/>
    </row>
    <row r="5562" spans="9:9">
      <c r="I5562" s="36"/>
    </row>
    <row r="5563" spans="9:9">
      <c r="I5563" s="36"/>
    </row>
    <row r="5564" spans="9:9">
      <c r="I5564" s="36"/>
    </row>
    <row r="5565" spans="9:9">
      <c r="I5565" s="36"/>
    </row>
    <row r="5566" spans="9:9">
      <c r="I5566" s="36"/>
    </row>
    <row r="5567" spans="9:9">
      <c r="I5567" s="36"/>
    </row>
    <row r="5568" spans="9:9">
      <c r="I5568" s="36"/>
    </row>
    <row r="5569" spans="9:9">
      <c r="I5569" s="36"/>
    </row>
    <row r="5570" spans="9:9">
      <c r="I5570" s="36"/>
    </row>
    <row r="5571" spans="9:9">
      <c r="I5571" s="36"/>
    </row>
    <row r="5572" spans="9:9">
      <c r="I5572" s="36"/>
    </row>
    <row r="5573" spans="9:9">
      <c r="I5573" s="36"/>
    </row>
    <row r="5574" spans="9:9">
      <c r="I5574" s="36"/>
    </row>
    <row r="5575" spans="9:9">
      <c r="I5575" s="36"/>
    </row>
    <row r="5576" spans="9:9">
      <c r="I5576" s="36"/>
    </row>
    <row r="5577" spans="9:9">
      <c r="I5577" s="36"/>
    </row>
    <row r="5578" spans="9:9">
      <c r="I5578" s="36"/>
    </row>
    <row r="5579" spans="9:9">
      <c r="I5579" s="36"/>
    </row>
    <row r="5580" spans="9:9">
      <c r="I5580" s="36"/>
    </row>
    <row r="5581" spans="9:9">
      <c r="I5581" s="36"/>
    </row>
    <row r="5582" spans="9:9">
      <c r="I5582" s="36"/>
    </row>
    <row r="5583" spans="9:9">
      <c r="I5583" s="36"/>
    </row>
    <row r="5584" spans="9:9">
      <c r="I5584" s="36"/>
    </row>
    <row r="5585" spans="9:9">
      <c r="I5585" s="36"/>
    </row>
    <row r="5586" spans="9:9">
      <c r="I5586" s="36"/>
    </row>
    <row r="5587" spans="9:9">
      <c r="I5587" s="36"/>
    </row>
    <row r="5588" spans="9:9">
      <c r="I5588" s="36"/>
    </row>
    <row r="5589" spans="9:9">
      <c r="I5589" s="36"/>
    </row>
    <row r="5590" spans="9:9">
      <c r="I5590" s="36"/>
    </row>
    <row r="5591" spans="9:9">
      <c r="I5591" s="36"/>
    </row>
    <row r="5592" spans="9:9">
      <c r="I5592" s="36"/>
    </row>
    <row r="5593" spans="9:9">
      <c r="I5593" s="36"/>
    </row>
    <row r="5594" spans="9:9">
      <c r="I5594" s="36"/>
    </row>
    <row r="5595" spans="9:9">
      <c r="I5595" s="36"/>
    </row>
    <row r="5596" spans="9:9">
      <c r="I5596" s="36"/>
    </row>
    <row r="5597" spans="9:9">
      <c r="I5597" s="36"/>
    </row>
    <row r="5598" spans="9:9">
      <c r="I5598" s="36"/>
    </row>
    <row r="5599" spans="9:9">
      <c r="I5599" s="36"/>
    </row>
    <row r="5600" spans="9:9">
      <c r="I5600" s="36"/>
    </row>
    <row r="5601" spans="9:9">
      <c r="I5601" s="36"/>
    </row>
    <row r="5602" spans="9:9">
      <c r="I5602" s="36"/>
    </row>
    <row r="5603" spans="9:9">
      <c r="I5603" s="36"/>
    </row>
    <row r="5604" spans="9:9">
      <c r="I5604" s="36"/>
    </row>
    <row r="5605" spans="9:9">
      <c r="I5605" s="36"/>
    </row>
    <row r="5606" spans="9:9">
      <c r="I5606" s="36"/>
    </row>
    <row r="5607" spans="9:9">
      <c r="I5607" s="36"/>
    </row>
    <row r="5608" spans="9:9">
      <c r="I5608" s="36"/>
    </row>
    <row r="5609" spans="9:9">
      <c r="I5609" s="36"/>
    </row>
    <row r="5610" spans="9:9">
      <c r="I5610" s="36"/>
    </row>
    <row r="5611" spans="9:9">
      <c r="I5611" s="36"/>
    </row>
    <row r="5612" spans="9:9">
      <c r="I5612" s="36"/>
    </row>
    <row r="5613" spans="9:9">
      <c r="I5613" s="36"/>
    </row>
    <row r="5614" spans="9:9">
      <c r="I5614" s="36"/>
    </row>
    <row r="5615" spans="9:9">
      <c r="I5615" s="36"/>
    </row>
    <row r="5616" spans="9:9">
      <c r="I5616" s="36"/>
    </row>
    <row r="5617" spans="9:9">
      <c r="I5617" s="36"/>
    </row>
    <row r="5618" spans="9:9">
      <c r="I5618" s="36"/>
    </row>
    <row r="5619" spans="9:9">
      <c r="I5619" s="36"/>
    </row>
    <row r="5620" spans="9:9">
      <c r="I5620" s="36"/>
    </row>
    <row r="5621" spans="9:9">
      <c r="I5621" s="36"/>
    </row>
    <row r="5622" spans="9:9">
      <c r="I5622" s="36"/>
    </row>
    <row r="5623" spans="9:9">
      <c r="I5623" s="36"/>
    </row>
    <row r="5624" spans="9:9">
      <c r="I5624" s="36"/>
    </row>
    <row r="5625" spans="9:9">
      <c r="I5625" s="36"/>
    </row>
    <row r="5626" spans="9:9">
      <c r="I5626" s="36"/>
    </row>
    <row r="5627" spans="9:9">
      <c r="I5627" s="36"/>
    </row>
    <row r="5628" spans="9:9">
      <c r="I5628" s="36"/>
    </row>
    <row r="5629" spans="9:9">
      <c r="I5629" s="36"/>
    </row>
    <row r="5630" spans="9:9">
      <c r="I5630" s="36"/>
    </row>
    <row r="5631" spans="9:9">
      <c r="I5631" s="36"/>
    </row>
    <row r="5632" spans="9:9">
      <c r="I5632" s="36"/>
    </row>
    <row r="5633" spans="9:9">
      <c r="I5633" s="36"/>
    </row>
    <row r="5634" spans="9:9">
      <c r="I5634" s="36"/>
    </row>
    <row r="5635" spans="9:9">
      <c r="I5635" s="36"/>
    </row>
    <row r="5636" spans="9:9">
      <c r="I5636" s="36"/>
    </row>
    <row r="5637" spans="9:9">
      <c r="I5637" s="36"/>
    </row>
    <row r="5638" spans="9:9">
      <c r="I5638" s="36"/>
    </row>
    <row r="5639" spans="9:9">
      <c r="I5639" s="36"/>
    </row>
    <row r="5640" spans="9:9">
      <c r="I5640" s="36"/>
    </row>
    <row r="5641" spans="9:9">
      <c r="I5641" s="36"/>
    </row>
    <row r="5642" spans="9:9">
      <c r="I5642" s="36"/>
    </row>
    <row r="5643" spans="9:9">
      <c r="I5643" s="36"/>
    </row>
    <row r="5644" spans="9:9">
      <c r="I5644" s="36"/>
    </row>
    <row r="5645" spans="9:9">
      <c r="I5645" s="36"/>
    </row>
    <row r="5646" spans="9:9">
      <c r="I5646" s="36"/>
    </row>
    <row r="5647" spans="9:9">
      <c r="I5647" s="36"/>
    </row>
    <row r="5648" spans="9:9">
      <c r="I5648" s="36"/>
    </row>
    <row r="5649" spans="9:9">
      <c r="I5649" s="36"/>
    </row>
    <row r="5650" spans="9:9">
      <c r="I5650" s="36"/>
    </row>
    <row r="5651" spans="9:9">
      <c r="I5651" s="36"/>
    </row>
    <row r="5652" spans="9:9">
      <c r="I5652" s="36"/>
    </row>
    <row r="5653" spans="9:9">
      <c r="I5653" s="36"/>
    </row>
    <row r="5654" spans="9:9">
      <c r="I5654" s="36"/>
    </row>
    <row r="5655" spans="9:9">
      <c r="I5655" s="36"/>
    </row>
    <row r="5656" spans="9:9">
      <c r="I5656" s="36"/>
    </row>
    <row r="5657" spans="9:9">
      <c r="I5657" s="36"/>
    </row>
    <row r="5658" spans="9:9">
      <c r="I5658" s="36"/>
    </row>
    <row r="5659" spans="9:9">
      <c r="I5659" s="36"/>
    </row>
    <row r="5660" spans="9:9">
      <c r="I5660" s="36"/>
    </row>
    <row r="5661" spans="9:9">
      <c r="I5661" s="36"/>
    </row>
    <row r="5662" spans="9:9">
      <c r="I5662" s="36"/>
    </row>
    <row r="5663" spans="9:9">
      <c r="I5663" s="36"/>
    </row>
    <row r="5664" spans="9:9">
      <c r="I5664" s="36"/>
    </row>
    <row r="5665" spans="9:9">
      <c r="I5665" s="36"/>
    </row>
    <row r="5666" spans="9:9">
      <c r="I5666" s="36"/>
    </row>
    <row r="5667" spans="9:9">
      <c r="I5667" s="36"/>
    </row>
    <row r="5668" spans="9:9">
      <c r="I5668" s="36"/>
    </row>
    <row r="5669" spans="9:9">
      <c r="I5669" s="36"/>
    </row>
    <row r="5670" spans="9:9">
      <c r="I5670" s="36"/>
    </row>
    <row r="5671" spans="9:9">
      <c r="I5671" s="36"/>
    </row>
    <row r="5672" spans="9:9">
      <c r="I5672" s="36"/>
    </row>
    <row r="5673" spans="9:9">
      <c r="I5673" s="36"/>
    </row>
    <row r="5674" spans="9:9">
      <c r="I5674" s="36"/>
    </row>
    <row r="5675" spans="9:9">
      <c r="I5675" s="36"/>
    </row>
    <row r="5676" spans="9:9">
      <c r="I5676" s="36"/>
    </row>
    <row r="5677" spans="9:9">
      <c r="I5677" s="36"/>
    </row>
    <row r="5678" spans="9:9">
      <c r="I5678" s="36"/>
    </row>
    <row r="5679" spans="9:9">
      <c r="I5679" s="36"/>
    </row>
    <row r="5680" spans="9:9">
      <c r="I5680" s="36"/>
    </row>
    <row r="5681" spans="9:9">
      <c r="I5681" s="36"/>
    </row>
    <row r="5682" spans="9:9">
      <c r="I5682" s="36"/>
    </row>
    <row r="5683" spans="9:9">
      <c r="I5683" s="36"/>
    </row>
    <row r="5684" spans="9:9">
      <c r="I5684" s="36"/>
    </row>
    <row r="5685" spans="9:9">
      <c r="I5685" s="36"/>
    </row>
    <row r="5686" spans="9:9">
      <c r="I5686" s="36"/>
    </row>
    <row r="5687" spans="9:9">
      <c r="I5687" s="36"/>
    </row>
    <row r="5688" spans="9:9">
      <c r="I5688" s="36"/>
    </row>
    <row r="5689" spans="9:9">
      <c r="I5689" s="36"/>
    </row>
    <row r="5690" spans="9:9">
      <c r="I5690" s="36"/>
    </row>
    <row r="5691" spans="9:9">
      <c r="I5691" s="36"/>
    </row>
    <row r="5692" spans="9:9">
      <c r="I5692" s="36"/>
    </row>
    <row r="5693" spans="9:9">
      <c r="I5693" s="36"/>
    </row>
    <row r="5694" spans="9:9">
      <c r="I5694" s="36"/>
    </row>
    <row r="5695" spans="9:9">
      <c r="I5695" s="36"/>
    </row>
    <row r="5696" spans="9:9">
      <c r="I5696" s="36"/>
    </row>
    <row r="5697" spans="9:9">
      <c r="I5697" s="36"/>
    </row>
    <row r="5698" spans="9:9">
      <c r="I5698" s="36"/>
    </row>
    <row r="5699" spans="9:9">
      <c r="I5699" s="36"/>
    </row>
    <row r="5700" spans="9:9">
      <c r="I5700" s="36"/>
    </row>
    <row r="5701" spans="9:9">
      <c r="I5701" s="36"/>
    </row>
    <row r="5702" spans="9:9">
      <c r="I5702" s="36"/>
    </row>
    <row r="5703" spans="9:9">
      <c r="I5703" s="36"/>
    </row>
    <row r="5704" spans="9:9">
      <c r="I5704" s="36"/>
    </row>
    <row r="5705" spans="9:9">
      <c r="I5705" s="36"/>
    </row>
    <row r="5706" spans="9:9">
      <c r="I5706" s="36"/>
    </row>
    <row r="5707" spans="9:9">
      <c r="I5707" s="36"/>
    </row>
    <row r="5708" spans="9:9">
      <c r="I5708" s="36"/>
    </row>
    <row r="5709" spans="9:9">
      <c r="I5709" s="36"/>
    </row>
    <row r="5710" spans="9:9">
      <c r="I5710" s="36"/>
    </row>
    <row r="5711" spans="9:9">
      <c r="I5711" s="36"/>
    </row>
    <row r="5712" spans="9:9">
      <c r="I5712" s="36"/>
    </row>
    <row r="5713" spans="9:9">
      <c r="I5713" s="36"/>
    </row>
    <row r="5714" spans="9:9">
      <c r="I5714" s="36"/>
    </row>
    <row r="5715" spans="9:9">
      <c r="I5715" s="36"/>
    </row>
    <row r="5716" spans="9:9">
      <c r="I5716" s="36"/>
    </row>
    <row r="5717" spans="9:9">
      <c r="I5717" s="36"/>
    </row>
    <row r="5718" spans="9:9">
      <c r="I5718" s="36"/>
    </row>
    <row r="5719" spans="9:9">
      <c r="I5719" s="36"/>
    </row>
    <row r="5720" spans="9:9">
      <c r="I5720" s="36"/>
    </row>
    <row r="5721" spans="9:9">
      <c r="I5721" s="36"/>
    </row>
    <row r="5722" spans="9:9">
      <c r="I5722" s="36"/>
    </row>
    <row r="5723" spans="9:9">
      <c r="I5723" s="36"/>
    </row>
    <row r="5724" spans="9:9">
      <c r="I5724" s="36"/>
    </row>
    <row r="5725" spans="9:9">
      <c r="I5725" s="36"/>
    </row>
    <row r="5726" spans="9:9">
      <c r="I5726" s="36"/>
    </row>
    <row r="5727" spans="9:9">
      <c r="I5727" s="36"/>
    </row>
    <row r="5728" spans="9:9">
      <c r="I5728" s="36"/>
    </row>
    <row r="5729" spans="9:9">
      <c r="I5729" s="36"/>
    </row>
    <row r="5730" spans="9:9">
      <c r="I5730" s="36"/>
    </row>
    <row r="5731" spans="9:9">
      <c r="I5731" s="36"/>
    </row>
    <row r="5732" spans="9:9">
      <c r="I5732" s="36"/>
    </row>
    <row r="5733" spans="9:9">
      <c r="I5733" s="36"/>
    </row>
    <row r="5734" spans="9:9">
      <c r="I5734" s="36"/>
    </row>
    <row r="5735" spans="9:9">
      <c r="I5735" s="36"/>
    </row>
    <row r="5736" spans="9:9">
      <c r="I5736" s="36"/>
    </row>
    <row r="5737" spans="9:9">
      <c r="I5737" s="36"/>
    </row>
    <row r="5738" spans="9:9">
      <c r="I5738" s="36"/>
    </row>
    <row r="5739" spans="9:9">
      <c r="I5739" s="36"/>
    </row>
    <row r="5740" spans="9:9">
      <c r="I5740" s="36"/>
    </row>
    <row r="5741" spans="9:9">
      <c r="I5741" s="36"/>
    </row>
    <row r="5742" spans="9:9">
      <c r="I5742" s="36"/>
    </row>
    <row r="5743" spans="9:9">
      <c r="I5743" s="36"/>
    </row>
    <row r="5744" spans="9:9">
      <c r="I5744" s="36"/>
    </row>
    <row r="5745" spans="9:9">
      <c r="I5745" s="36"/>
    </row>
    <row r="5746" spans="9:9">
      <c r="I5746" s="36"/>
    </row>
    <row r="5747" spans="9:9">
      <c r="I5747" s="36"/>
    </row>
    <row r="5748" spans="9:9">
      <c r="I5748" s="36"/>
    </row>
    <row r="5749" spans="9:9">
      <c r="I5749" s="36"/>
    </row>
    <row r="5750" spans="9:9">
      <c r="I5750" s="36"/>
    </row>
    <row r="5751" spans="9:9">
      <c r="I5751" s="36"/>
    </row>
    <row r="5752" spans="9:9">
      <c r="I5752" s="36"/>
    </row>
    <row r="5753" spans="9:9">
      <c r="I5753" s="36"/>
    </row>
    <row r="5754" spans="9:9">
      <c r="I5754" s="36"/>
    </row>
    <row r="5755" spans="9:9">
      <c r="I5755" s="36"/>
    </row>
    <row r="5756" spans="9:9">
      <c r="I5756" s="36"/>
    </row>
    <row r="5757" spans="9:9">
      <c r="I5757" s="36"/>
    </row>
    <row r="5758" spans="9:9">
      <c r="I5758" s="36"/>
    </row>
    <row r="5759" spans="9:9">
      <c r="I5759" s="36"/>
    </row>
    <row r="5760" spans="9:9">
      <c r="I5760" s="36"/>
    </row>
    <row r="5761" spans="9:9">
      <c r="I5761" s="36"/>
    </row>
    <row r="5762" spans="9:9">
      <c r="I5762" s="36"/>
    </row>
    <row r="5763" spans="9:9">
      <c r="I5763" s="36"/>
    </row>
    <row r="5764" spans="9:9">
      <c r="I5764" s="36"/>
    </row>
    <row r="5765" spans="9:9">
      <c r="I5765" s="36"/>
    </row>
    <row r="5766" spans="9:9">
      <c r="I5766" s="36"/>
    </row>
    <row r="5767" spans="9:9">
      <c r="I5767" s="36"/>
    </row>
    <row r="5768" spans="9:9">
      <c r="I5768" s="36"/>
    </row>
    <row r="5769" spans="9:9">
      <c r="I5769" s="36"/>
    </row>
    <row r="5770" spans="9:9">
      <c r="I5770" s="36"/>
    </row>
    <row r="5771" spans="9:9">
      <c r="I5771" s="36"/>
    </row>
    <row r="5772" spans="9:9">
      <c r="I5772" s="36"/>
    </row>
    <row r="5773" spans="9:9">
      <c r="I5773" s="36"/>
    </row>
    <row r="5774" spans="9:9">
      <c r="I5774" s="36"/>
    </row>
    <row r="5775" spans="9:9">
      <c r="I5775" s="36"/>
    </row>
    <row r="5776" spans="9:9">
      <c r="I5776" s="36"/>
    </row>
    <row r="5777" spans="9:9">
      <c r="I5777" s="36"/>
    </row>
    <row r="5778" spans="9:9">
      <c r="I5778" s="36"/>
    </row>
    <row r="5779" spans="9:9">
      <c r="I5779" s="36"/>
    </row>
    <row r="5780" spans="9:9">
      <c r="I5780" s="36"/>
    </row>
    <row r="5781" spans="9:9">
      <c r="I5781" s="36"/>
    </row>
    <row r="5782" spans="9:9">
      <c r="I5782" s="36"/>
    </row>
    <row r="5783" spans="9:9">
      <c r="I5783" s="36"/>
    </row>
    <row r="5784" spans="9:9">
      <c r="I5784" s="36"/>
    </row>
    <row r="5785" spans="9:9">
      <c r="I5785" s="36"/>
    </row>
    <row r="5786" spans="9:9">
      <c r="I5786" s="36"/>
    </row>
    <row r="5787" spans="9:9">
      <c r="I5787" s="36"/>
    </row>
    <row r="5788" spans="9:9">
      <c r="I5788" s="36"/>
    </row>
    <row r="5789" spans="9:9">
      <c r="I5789" s="36"/>
    </row>
    <row r="5790" spans="9:9">
      <c r="I5790" s="36"/>
    </row>
    <row r="5791" spans="9:9">
      <c r="I5791" s="36"/>
    </row>
    <row r="5792" spans="9:9">
      <c r="I5792" s="36"/>
    </row>
    <row r="5793" spans="9:9">
      <c r="I5793" s="36"/>
    </row>
    <row r="5794" spans="9:9">
      <c r="I5794" s="36"/>
    </row>
    <row r="5795" spans="9:9">
      <c r="I5795" s="36"/>
    </row>
    <row r="5796" spans="9:9">
      <c r="I5796" s="36"/>
    </row>
    <row r="5797" spans="9:9">
      <c r="I5797" s="36"/>
    </row>
    <row r="5798" spans="9:9">
      <c r="I5798" s="36"/>
    </row>
    <row r="5799" spans="9:9">
      <c r="I5799" s="36"/>
    </row>
    <row r="5800" spans="9:9">
      <c r="I5800" s="36"/>
    </row>
    <row r="5801" spans="9:9">
      <c r="I5801" s="36"/>
    </row>
    <row r="5802" spans="9:9">
      <c r="I5802" s="36"/>
    </row>
    <row r="5803" spans="9:9">
      <c r="I5803" s="36"/>
    </row>
    <row r="5804" spans="9:9">
      <c r="I5804" s="36"/>
    </row>
    <row r="5805" spans="9:9">
      <c r="I5805" s="36"/>
    </row>
    <row r="5806" spans="9:9">
      <c r="I5806" s="36"/>
    </row>
    <row r="5807" spans="9:9">
      <c r="I5807" s="36"/>
    </row>
    <row r="5808" spans="9:9">
      <c r="I5808" s="36"/>
    </row>
    <row r="5809" spans="9:9">
      <c r="I5809" s="36"/>
    </row>
    <row r="5810" spans="9:9">
      <c r="I5810" s="36"/>
    </row>
    <row r="5811" spans="9:9">
      <c r="I5811" s="36"/>
    </row>
    <row r="5812" spans="9:9">
      <c r="I5812" s="36"/>
    </row>
    <row r="5813" spans="9:9">
      <c r="I5813" s="36"/>
    </row>
    <row r="5814" spans="9:9">
      <c r="I5814" s="36"/>
    </row>
    <row r="5815" spans="9:9">
      <c r="I5815" s="36"/>
    </row>
    <row r="5816" spans="9:9">
      <c r="I5816" s="36"/>
    </row>
    <row r="5817" spans="9:9">
      <c r="I5817" s="36"/>
    </row>
    <row r="5818" spans="9:9">
      <c r="I5818" s="36"/>
    </row>
    <row r="5819" spans="9:9">
      <c r="I5819" s="36"/>
    </row>
    <row r="5820" spans="9:9">
      <c r="I5820" s="36"/>
    </row>
    <row r="5821" spans="9:9">
      <c r="I5821" s="36"/>
    </row>
    <row r="5822" spans="9:9">
      <c r="I5822" s="36"/>
    </row>
    <row r="5823" spans="9:9">
      <c r="I5823" s="36"/>
    </row>
    <row r="5824" spans="9:9">
      <c r="I5824" s="36"/>
    </row>
    <row r="5825" spans="9:9">
      <c r="I5825" s="36"/>
    </row>
    <row r="5826" spans="9:9">
      <c r="I5826" s="36"/>
    </row>
    <row r="5827" spans="9:9">
      <c r="I5827" s="36"/>
    </row>
    <row r="5828" spans="9:9">
      <c r="I5828" s="36"/>
    </row>
    <row r="5829" spans="9:9">
      <c r="I5829" s="36"/>
    </row>
    <row r="5830" spans="9:9">
      <c r="I5830" s="36"/>
    </row>
    <row r="5831" spans="9:9">
      <c r="I5831" s="36"/>
    </row>
    <row r="5832" spans="9:9">
      <c r="I5832" s="36"/>
    </row>
    <row r="5833" spans="9:9">
      <c r="I5833" s="36"/>
    </row>
    <row r="5834" spans="9:9">
      <c r="I5834" s="36"/>
    </row>
    <row r="5835" spans="9:9">
      <c r="I5835" s="36"/>
    </row>
    <row r="5836" spans="9:9">
      <c r="I5836" s="36"/>
    </row>
    <row r="5837" spans="9:9">
      <c r="I5837" s="36"/>
    </row>
    <row r="5838" spans="9:9">
      <c r="I5838" s="36"/>
    </row>
    <row r="5839" spans="9:9">
      <c r="I5839" s="36"/>
    </row>
    <row r="5840" spans="9:9">
      <c r="I5840" s="36"/>
    </row>
    <row r="5841" spans="9:9">
      <c r="I5841" s="36"/>
    </row>
    <row r="5842" spans="9:9">
      <c r="I5842" s="36"/>
    </row>
    <row r="5843" spans="9:9">
      <c r="I5843" s="36"/>
    </row>
    <row r="5844" spans="9:9">
      <c r="I5844" s="36"/>
    </row>
    <row r="5845" spans="9:9">
      <c r="I5845" s="36"/>
    </row>
    <row r="5846" spans="9:9">
      <c r="I5846" s="36"/>
    </row>
    <row r="5847" spans="9:9">
      <c r="I5847" s="36"/>
    </row>
    <row r="5848" spans="9:9">
      <c r="I5848" s="36"/>
    </row>
    <row r="5849" spans="9:9">
      <c r="I5849" s="36"/>
    </row>
    <row r="5850" spans="9:9">
      <c r="I5850" s="36"/>
    </row>
    <row r="5851" spans="9:9">
      <c r="I5851" s="36"/>
    </row>
    <row r="5852" spans="9:9">
      <c r="I5852" s="36"/>
    </row>
    <row r="5853" spans="9:9">
      <c r="I5853" s="36"/>
    </row>
    <row r="5854" spans="9:9">
      <c r="I5854" s="36"/>
    </row>
    <row r="5855" spans="9:9">
      <c r="I5855" s="36"/>
    </row>
    <row r="5856" spans="9:9">
      <c r="I5856" s="36"/>
    </row>
    <row r="5857" spans="9:9">
      <c r="I5857" s="36"/>
    </row>
    <row r="5858" spans="9:9">
      <c r="I5858" s="36"/>
    </row>
    <row r="5859" spans="9:9">
      <c r="I5859" s="36"/>
    </row>
    <row r="5860" spans="9:9">
      <c r="I5860" s="36"/>
    </row>
    <row r="5861" spans="9:9">
      <c r="I5861" s="36"/>
    </row>
    <row r="5862" spans="9:9">
      <c r="I5862" s="36"/>
    </row>
    <row r="5863" spans="9:9">
      <c r="I5863" s="36"/>
    </row>
    <row r="5864" spans="9:9">
      <c r="I5864" s="36"/>
    </row>
    <row r="5865" spans="9:9">
      <c r="I5865" s="36"/>
    </row>
    <row r="5866" spans="9:9">
      <c r="I5866" s="36"/>
    </row>
    <row r="5867" spans="9:9">
      <c r="I5867" s="36"/>
    </row>
    <row r="5868" spans="9:9">
      <c r="I5868" s="36"/>
    </row>
    <row r="5869" spans="9:9">
      <c r="I5869" s="36"/>
    </row>
    <row r="5870" spans="9:9">
      <c r="I5870" s="36"/>
    </row>
    <row r="5871" spans="9:9">
      <c r="I5871" s="36"/>
    </row>
    <row r="5872" spans="9:9">
      <c r="I5872" s="36"/>
    </row>
    <row r="5873" spans="9:9">
      <c r="I5873" s="36"/>
    </row>
    <row r="5874" spans="9:9">
      <c r="I5874" s="36"/>
    </row>
    <row r="5875" spans="9:9">
      <c r="I5875" s="36"/>
    </row>
    <row r="5876" spans="9:9">
      <c r="I5876" s="36"/>
    </row>
    <row r="5877" spans="9:9">
      <c r="I5877" s="36"/>
    </row>
    <row r="5878" spans="9:9">
      <c r="I5878" s="36"/>
    </row>
    <row r="5879" spans="9:9">
      <c r="I5879" s="36"/>
    </row>
    <row r="5880" spans="9:9">
      <c r="I5880" s="36"/>
    </row>
    <row r="5881" spans="9:9">
      <c r="I5881" s="36"/>
    </row>
    <row r="5882" spans="9:9">
      <c r="I5882" s="36"/>
    </row>
    <row r="5883" spans="9:9">
      <c r="I5883" s="36"/>
    </row>
    <row r="5884" spans="9:9">
      <c r="I5884" s="36"/>
    </row>
    <row r="5885" spans="9:9">
      <c r="I5885" s="36"/>
    </row>
    <row r="5886" spans="9:9">
      <c r="I5886" s="36"/>
    </row>
    <row r="5887" spans="9:9">
      <c r="I5887" s="36"/>
    </row>
    <row r="5888" spans="9:9">
      <c r="I5888" s="36"/>
    </row>
    <row r="5889" spans="9:9">
      <c r="I5889" s="36"/>
    </row>
    <row r="5890" spans="9:9">
      <c r="I5890" s="36"/>
    </row>
    <row r="5891" spans="9:9">
      <c r="I5891" s="36"/>
    </row>
    <row r="5892" spans="9:9">
      <c r="I5892" s="36"/>
    </row>
    <row r="5893" spans="9:9">
      <c r="I5893" s="36"/>
    </row>
    <row r="5894" spans="9:9">
      <c r="I5894" s="36"/>
    </row>
    <row r="5895" spans="9:9">
      <c r="I5895" s="36"/>
    </row>
    <row r="5896" spans="9:9">
      <c r="I5896" s="36"/>
    </row>
    <row r="5897" spans="9:9">
      <c r="I5897" s="36"/>
    </row>
    <row r="5898" spans="9:9">
      <c r="I5898" s="36"/>
    </row>
    <row r="5899" spans="9:9">
      <c r="I5899" s="36"/>
    </row>
    <row r="5900" spans="9:9">
      <c r="I5900" s="36"/>
    </row>
    <row r="5901" spans="9:9">
      <c r="I5901" s="36"/>
    </row>
    <row r="5902" spans="9:9">
      <c r="I5902" s="36"/>
    </row>
    <row r="5903" spans="9:9">
      <c r="I5903" s="36"/>
    </row>
    <row r="5904" spans="9:9">
      <c r="I5904" s="36"/>
    </row>
    <row r="5905" spans="9:9">
      <c r="I5905" s="36"/>
    </row>
    <row r="5906" spans="9:9">
      <c r="I5906" s="36"/>
    </row>
    <row r="5907" spans="9:9">
      <c r="I5907" s="36"/>
    </row>
    <row r="5908" spans="9:9">
      <c r="I5908" s="36"/>
    </row>
    <row r="5909" spans="9:9">
      <c r="I5909" s="36"/>
    </row>
    <row r="5910" spans="9:9">
      <c r="I5910" s="36"/>
    </row>
    <row r="5911" spans="9:9">
      <c r="I5911" s="36"/>
    </row>
    <row r="5912" spans="9:9">
      <c r="I5912" s="36"/>
    </row>
    <row r="5913" spans="9:9">
      <c r="I5913" s="36"/>
    </row>
    <row r="5914" spans="9:9">
      <c r="I5914" s="36"/>
    </row>
    <row r="5915" spans="9:9">
      <c r="I5915" s="36"/>
    </row>
    <row r="5916" spans="9:9">
      <c r="I5916" s="36"/>
    </row>
    <row r="5917" spans="9:9">
      <c r="I5917" s="36"/>
    </row>
    <row r="5918" spans="9:9">
      <c r="I5918" s="36"/>
    </row>
    <row r="5919" spans="9:9">
      <c r="I5919" s="36"/>
    </row>
    <row r="5920" spans="9:9">
      <c r="I5920" s="36"/>
    </row>
    <row r="5921" spans="9:9">
      <c r="I5921" s="36"/>
    </row>
    <row r="5922" spans="9:9">
      <c r="I5922" s="36"/>
    </row>
    <row r="5923" spans="9:9">
      <c r="I5923" s="36"/>
    </row>
    <row r="5924" spans="9:9">
      <c r="I5924" s="36"/>
    </row>
    <row r="5925" spans="9:9">
      <c r="I5925" s="36"/>
    </row>
    <row r="5926" spans="9:9">
      <c r="I5926" s="36"/>
    </row>
    <row r="5927" spans="9:9">
      <c r="I5927" s="36"/>
    </row>
    <row r="5928" spans="9:9">
      <c r="I5928" s="36"/>
    </row>
    <row r="5929" spans="9:9">
      <c r="I5929" s="36"/>
    </row>
    <row r="5930" spans="9:9">
      <c r="I5930" s="36"/>
    </row>
    <row r="5931" spans="9:9">
      <c r="I5931" s="36"/>
    </row>
    <row r="5932" spans="9:9">
      <c r="I5932" s="36"/>
    </row>
    <row r="5933" spans="9:9">
      <c r="I5933" s="36"/>
    </row>
    <row r="5934" spans="9:9">
      <c r="I5934" s="36"/>
    </row>
    <row r="5935" spans="9:9">
      <c r="I5935" s="36"/>
    </row>
    <row r="5936" spans="9:9">
      <c r="I5936" s="36"/>
    </row>
    <row r="5937" spans="9:9">
      <c r="I5937" s="36"/>
    </row>
    <row r="5938" spans="9:9">
      <c r="I5938" s="36"/>
    </row>
    <row r="5939" spans="9:9">
      <c r="I5939" s="36"/>
    </row>
    <row r="5940" spans="9:9">
      <c r="I5940" s="36"/>
    </row>
    <row r="5941" spans="9:9">
      <c r="I5941" s="36"/>
    </row>
    <row r="5942" spans="9:9">
      <c r="I5942" s="36"/>
    </row>
    <row r="5943" spans="9:9">
      <c r="I5943" s="36"/>
    </row>
    <row r="5944" spans="9:9">
      <c r="I5944" s="36"/>
    </row>
    <row r="5945" spans="9:9">
      <c r="I5945" s="36"/>
    </row>
    <row r="5946" spans="9:9">
      <c r="I5946" s="36"/>
    </row>
    <row r="5947" spans="9:9">
      <c r="I5947" s="36"/>
    </row>
    <row r="5948" spans="9:9">
      <c r="I5948" s="36"/>
    </row>
    <row r="5949" spans="9:9">
      <c r="I5949" s="36"/>
    </row>
    <row r="5950" spans="9:9">
      <c r="I5950" s="36"/>
    </row>
    <row r="5951" spans="9:9">
      <c r="I5951" s="36"/>
    </row>
    <row r="5952" spans="9:9">
      <c r="I5952" s="36"/>
    </row>
    <row r="5953" spans="9:9">
      <c r="I5953" s="36"/>
    </row>
    <row r="5954" spans="9:9">
      <c r="I5954" s="36"/>
    </row>
    <row r="5955" spans="9:9">
      <c r="I5955" s="36"/>
    </row>
    <row r="5956" spans="9:9">
      <c r="I5956" s="36"/>
    </row>
    <row r="5957" spans="9:9">
      <c r="I5957" s="36"/>
    </row>
    <row r="5958" spans="9:9">
      <c r="I5958" s="36"/>
    </row>
    <row r="5959" spans="9:9">
      <c r="I5959" s="36"/>
    </row>
    <row r="5960" spans="9:9">
      <c r="I5960" s="36"/>
    </row>
    <row r="5961" spans="9:9">
      <c r="I5961" s="36"/>
    </row>
    <row r="5962" spans="9:9">
      <c r="I5962" s="36"/>
    </row>
    <row r="5963" spans="9:9">
      <c r="I5963" s="36"/>
    </row>
    <row r="5964" spans="9:9">
      <c r="I5964" s="36"/>
    </row>
    <row r="5965" spans="9:9">
      <c r="I5965" s="36"/>
    </row>
    <row r="5966" spans="9:9">
      <c r="I5966" s="36"/>
    </row>
    <row r="5967" spans="9:9">
      <c r="I5967" s="36"/>
    </row>
    <row r="5968" spans="9:9">
      <c r="I5968" s="36"/>
    </row>
    <row r="5969" spans="9:9">
      <c r="I5969" s="36"/>
    </row>
    <row r="5970" spans="9:9">
      <c r="I5970" s="36"/>
    </row>
    <row r="5971" spans="9:9">
      <c r="I5971" s="36"/>
    </row>
    <row r="5972" spans="9:9">
      <c r="I5972" s="36"/>
    </row>
    <row r="5973" spans="9:9">
      <c r="I5973" s="36"/>
    </row>
    <row r="5974" spans="9:9">
      <c r="I5974" s="36"/>
    </row>
    <row r="5975" spans="9:9">
      <c r="I5975" s="36"/>
    </row>
    <row r="5976" spans="9:9">
      <c r="I5976" s="36"/>
    </row>
    <row r="5977" spans="9:9">
      <c r="I5977" s="36"/>
    </row>
    <row r="5978" spans="9:9">
      <c r="I5978" s="36"/>
    </row>
    <row r="5979" spans="9:9">
      <c r="I5979" s="36"/>
    </row>
    <row r="5980" spans="9:9">
      <c r="I5980" s="36"/>
    </row>
    <row r="5981" spans="9:9">
      <c r="I5981" s="36"/>
    </row>
    <row r="5982" spans="9:9">
      <c r="I5982" s="36"/>
    </row>
    <row r="5983" spans="9:9">
      <c r="I5983" s="36"/>
    </row>
    <row r="5984" spans="9:9">
      <c r="I5984" s="36"/>
    </row>
    <row r="5985" spans="9:9">
      <c r="I5985" s="36"/>
    </row>
    <row r="5986" spans="9:9">
      <c r="I5986" s="36"/>
    </row>
    <row r="5987" spans="9:9">
      <c r="I5987" s="36"/>
    </row>
    <row r="5988" spans="9:9">
      <c r="I5988" s="36"/>
    </row>
    <row r="5989" spans="9:9">
      <c r="I5989" s="36"/>
    </row>
    <row r="5990" spans="9:9">
      <c r="I5990" s="36"/>
    </row>
    <row r="5991" spans="9:9">
      <c r="I5991" s="36"/>
    </row>
    <row r="5992" spans="9:9">
      <c r="I5992" s="36"/>
    </row>
    <row r="5993" spans="9:9">
      <c r="I5993" s="36"/>
    </row>
    <row r="5994" spans="9:9">
      <c r="I5994" s="36"/>
    </row>
    <row r="5995" spans="9:9">
      <c r="I5995" s="36"/>
    </row>
    <row r="5996" spans="9:9">
      <c r="I5996" s="36"/>
    </row>
    <row r="5997" spans="9:9">
      <c r="I5997" s="36"/>
    </row>
    <row r="5998" spans="9:9">
      <c r="I5998" s="36"/>
    </row>
    <row r="5999" spans="9:9">
      <c r="I5999" s="36"/>
    </row>
    <row r="6000" spans="9:9">
      <c r="I6000" s="36"/>
    </row>
    <row r="6001" spans="9:9">
      <c r="I6001" s="36"/>
    </row>
    <row r="6002" spans="9:9">
      <c r="I6002" s="36"/>
    </row>
    <row r="6003" spans="9:9">
      <c r="I6003" s="36"/>
    </row>
    <row r="6004" spans="9:9">
      <c r="I6004" s="36"/>
    </row>
    <row r="6005" spans="9:9">
      <c r="I6005" s="36"/>
    </row>
    <row r="6006" spans="9:9">
      <c r="I6006" s="36"/>
    </row>
    <row r="6007" spans="9:9">
      <c r="I6007" s="36"/>
    </row>
    <row r="6008" spans="9:9">
      <c r="I6008" s="36"/>
    </row>
    <row r="6009" spans="9:9">
      <c r="I6009" s="36"/>
    </row>
    <row r="6010" spans="9:9">
      <c r="I6010" s="36"/>
    </row>
    <row r="6011" spans="9:9">
      <c r="I6011" s="36"/>
    </row>
    <row r="6012" spans="9:9">
      <c r="I6012" s="36"/>
    </row>
    <row r="6013" spans="9:9">
      <c r="I6013" s="36"/>
    </row>
    <row r="6014" spans="9:9">
      <c r="I6014" s="36"/>
    </row>
    <row r="6015" spans="9:9">
      <c r="I6015" s="36"/>
    </row>
    <row r="6016" spans="9:9">
      <c r="I6016" s="36"/>
    </row>
    <row r="6017" spans="9:9">
      <c r="I6017" s="36"/>
    </row>
    <row r="6018" spans="9:9">
      <c r="I6018" s="36"/>
    </row>
    <row r="6019" spans="9:9">
      <c r="I6019" s="36"/>
    </row>
    <row r="6020" spans="9:9">
      <c r="I6020" s="36"/>
    </row>
    <row r="6021" spans="9:9">
      <c r="I6021" s="36"/>
    </row>
    <row r="6022" spans="9:9">
      <c r="I6022" s="36"/>
    </row>
    <row r="6023" spans="9:9">
      <c r="I6023" s="36"/>
    </row>
    <row r="6024" spans="9:9">
      <c r="I6024" s="36"/>
    </row>
    <row r="6025" spans="9:9">
      <c r="I6025" s="36"/>
    </row>
    <row r="6026" spans="9:9">
      <c r="I6026" s="36"/>
    </row>
    <row r="6027" spans="9:9">
      <c r="I6027" s="36"/>
    </row>
    <row r="6028" spans="9:9">
      <c r="I6028" s="36"/>
    </row>
    <row r="6029" spans="9:9">
      <c r="I6029" s="36"/>
    </row>
    <row r="6030" spans="9:9">
      <c r="I6030" s="36"/>
    </row>
    <row r="6031" spans="9:9">
      <c r="I6031" s="36"/>
    </row>
    <row r="6032" spans="9:9">
      <c r="I6032" s="36"/>
    </row>
    <row r="6033" spans="9:9">
      <c r="I6033" s="36"/>
    </row>
    <row r="6034" spans="9:9">
      <c r="I6034" s="36"/>
    </row>
    <row r="6035" spans="9:9">
      <c r="I6035" s="36"/>
    </row>
    <row r="6036" spans="9:9">
      <c r="I6036" s="36"/>
    </row>
    <row r="6037" spans="9:9">
      <c r="I6037" s="36"/>
    </row>
    <row r="6038" spans="9:9">
      <c r="I6038" s="36"/>
    </row>
    <row r="6039" spans="9:9">
      <c r="I6039" s="36"/>
    </row>
    <row r="6040" spans="9:9">
      <c r="I6040" s="36"/>
    </row>
    <row r="6041" spans="9:9">
      <c r="I6041" s="36"/>
    </row>
    <row r="6042" spans="9:9">
      <c r="I6042" s="36"/>
    </row>
    <row r="6043" spans="9:9">
      <c r="I6043" s="36"/>
    </row>
    <row r="6044" spans="9:9">
      <c r="I6044" s="36"/>
    </row>
    <row r="6045" spans="9:9">
      <c r="I6045" s="36"/>
    </row>
    <row r="6046" spans="9:9">
      <c r="I6046" s="36"/>
    </row>
    <row r="6047" spans="9:9">
      <c r="I6047" s="36"/>
    </row>
    <row r="6048" spans="9:9">
      <c r="I6048" s="36"/>
    </row>
    <row r="6049" spans="9:9">
      <c r="I6049" s="36"/>
    </row>
    <row r="6050" spans="9:9">
      <c r="I6050" s="36"/>
    </row>
    <row r="6051" spans="9:9">
      <c r="I6051" s="36"/>
    </row>
    <row r="6052" spans="9:9">
      <c r="I6052" s="36"/>
    </row>
    <row r="6053" spans="9:9">
      <c r="I6053" s="36"/>
    </row>
    <row r="6054" spans="9:9">
      <c r="I6054" s="36"/>
    </row>
    <row r="6055" spans="9:9">
      <c r="I6055" s="36"/>
    </row>
    <row r="6056" spans="9:9">
      <c r="I6056" s="36"/>
    </row>
    <row r="6057" spans="9:9">
      <c r="I6057" s="36"/>
    </row>
    <row r="6058" spans="9:9">
      <c r="I6058" s="36"/>
    </row>
    <row r="6059" spans="9:9">
      <c r="I6059" s="36"/>
    </row>
    <row r="6060" spans="9:9">
      <c r="I6060" s="36"/>
    </row>
    <row r="6061" spans="9:9">
      <c r="I6061" s="36"/>
    </row>
    <row r="6062" spans="9:9">
      <c r="I6062" s="36"/>
    </row>
    <row r="6063" spans="9:9">
      <c r="I6063" s="36"/>
    </row>
    <row r="6064" spans="9:9">
      <c r="I6064" s="36"/>
    </row>
    <row r="6065" spans="9:9">
      <c r="I6065" s="36"/>
    </row>
    <row r="6066" spans="9:9">
      <c r="I6066" s="36"/>
    </row>
    <row r="6067" spans="9:9">
      <c r="I6067" s="36"/>
    </row>
    <row r="6068" spans="9:9">
      <c r="I6068" s="36"/>
    </row>
    <row r="6069" spans="9:9">
      <c r="I6069" s="36"/>
    </row>
    <row r="6070" spans="9:9">
      <c r="I6070" s="36"/>
    </row>
    <row r="6071" spans="9:9">
      <c r="I6071" s="36"/>
    </row>
    <row r="6072" spans="9:9">
      <c r="I6072" s="36"/>
    </row>
    <row r="6073" spans="9:9">
      <c r="I6073" s="36"/>
    </row>
    <row r="6074" spans="9:9">
      <c r="I6074" s="36"/>
    </row>
    <row r="6075" spans="9:9">
      <c r="I6075" s="36"/>
    </row>
    <row r="6076" spans="9:9">
      <c r="I6076" s="36"/>
    </row>
    <row r="6077" spans="9:9">
      <c r="I6077" s="36"/>
    </row>
    <row r="6078" spans="9:9">
      <c r="I6078" s="36"/>
    </row>
    <row r="6079" spans="9:9">
      <c r="I6079" s="36"/>
    </row>
    <row r="6080" spans="9:9">
      <c r="I6080" s="36"/>
    </row>
    <row r="6081" spans="9:9">
      <c r="I6081" s="36"/>
    </row>
    <row r="6082" spans="9:9">
      <c r="I6082" s="36"/>
    </row>
    <row r="6083" spans="9:9">
      <c r="I6083" s="36"/>
    </row>
    <row r="6084" spans="9:9">
      <c r="I6084" s="36"/>
    </row>
    <row r="6085" spans="9:9">
      <c r="I6085" s="36"/>
    </row>
    <row r="6086" spans="9:9">
      <c r="I6086" s="36"/>
    </row>
    <row r="6087" spans="9:9">
      <c r="I6087" s="36"/>
    </row>
    <row r="6088" spans="9:9">
      <c r="I6088" s="36"/>
    </row>
    <row r="6089" spans="9:9">
      <c r="I6089" s="36"/>
    </row>
    <row r="6090" spans="9:9">
      <c r="I6090" s="36"/>
    </row>
    <row r="6091" spans="9:9">
      <c r="I6091" s="36"/>
    </row>
    <row r="6092" spans="9:9">
      <c r="I6092" s="36"/>
    </row>
    <row r="6093" spans="9:9">
      <c r="I6093" s="36"/>
    </row>
    <row r="6094" spans="9:9">
      <c r="I6094" s="36"/>
    </row>
    <row r="6095" spans="9:9">
      <c r="I6095" s="36"/>
    </row>
    <row r="6096" spans="9:9">
      <c r="I6096" s="36"/>
    </row>
    <row r="6097" spans="9:9">
      <c r="I6097" s="36"/>
    </row>
    <row r="6098" spans="9:9">
      <c r="I6098" s="36"/>
    </row>
    <row r="6099" spans="9:9">
      <c r="I6099" s="36"/>
    </row>
    <row r="6100" spans="9:9">
      <c r="I6100" s="36"/>
    </row>
    <row r="6101" spans="9:9">
      <c r="I6101" s="36"/>
    </row>
    <row r="6102" spans="9:9">
      <c r="I6102" s="36"/>
    </row>
    <row r="6103" spans="9:9">
      <c r="I6103" s="36"/>
    </row>
    <row r="6104" spans="9:9">
      <c r="I6104" s="36"/>
    </row>
    <row r="6105" spans="9:9">
      <c r="I6105" s="36"/>
    </row>
    <row r="6106" spans="9:9">
      <c r="I6106" s="36"/>
    </row>
    <row r="6107" spans="9:9">
      <c r="I6107" s="36"/>
    </row>
    <row r="6108" spans="9:9">
      <c r="I6108" s="36"/>
    </row>
    <row r="6109" spans="9:9">
      <c r="I6109" s="36"/>
    </row>
    <row r="6110" spans="9:9">
      <c r="I6110" s="36"/>
    </row>
    <row r="6111" spans="9:9">
      <c r="I6111" s="36"/>
    </row>
    <row r="6112" spans="9:9">
      <c r="I6112" s="36"/>
    </row>
    <row r="6113" spans="9:9">
      <c r="I6113" s="36"/>
    </row>
    <row r="6114" spans="9:9">
      <c r="I6114" s="36"/>
    </row>
    <row r="6115" spans="9:9">
      <c r="I6115" s="36"/>
    </row>
    <row r="6116" spans="9:9">
      <c r="I6116" s="36"/>
    </row>
    <row r="6117" spans="9:9">
      <c r="I6117" s="36"/>
    </row>
    <row r="6118" spans="9:9">
      <c r="I6118" s="36"/>
    </row>
    <row r="6119" spans="9:9">
      <c r="I6119" s="36"/>
    </row>
    <row r="6120" spans="9:9">
      <c r="I6120" s="36"/>
    </row>
    <row r="6121" spans="9:9">
      <c r="I6121" s="36"/>
    </row>
    <row r="6122" spans="9:9">
      <c r="I6122" s="36"/>
    </row>
    <row r="6123" spans="9:9">
      <c r="I6123" s="36"/>
    </row>
    <row r="6124" spans="9:9">
      <c r="I6124" s="36"/>
    </row>
    <row r="6125" spans="9:9">
      <c r="I6125" s="36"/>
    </row>
    <row r="6126" spans="9:9">
      <c r="I6126" s="36"/>
    </row>
    <row r="6127" spans="9:9">
      <c r="I6127" s="36"/>
    </row>
    <row r="6128" spans="9:9">
      <c r="I6128" s="36"/>
    </row>
    <row r="6129" spans="9:9">
      <c r="I6129" s="36"/>
    </row>
    <row r="6130" spans="9:9">
      <c r="I6130" s="36"/>
    </row>
    <row r="6131" spans="9:9">
      <c r="I6131" s="36"/>
    </row>
    <row r="6132" spans="9:9">
      <c r="I6132" s="36"/>
    </row>
    <row r="6133" spans="9:9">
      <c r="I6133" s="36"/>
    </row>
    <row r="6134" spans="9:9">
      <c r="I6134" s="36"/>
    </row>
    <row r="6135" spans="9:9">
      <c r="I6135" s="36"/>
    </row>
    <row r="6136" spans="9:9">
      <c r="I6136" s="36"/>
    </row>
    <row r="6137" spans="9:9">
      <c r="I6137" s="36"/>
    </row>
    <row r="6138" spans="9:9">
      <c r="I6138" s="36"/>
    </row>
    <row r="6139" spans="9:9">
      <c r="I6139" s="36"/>
    </row>
    <row r="6140" spans="9:9">
      <c r="I6140" s="36"/>
    </row>
    <row r="6141" spans="9:9">
      <c r="I6141" s="36"/>
    </row>
    <row r="6142" spans="9:9">
      <c r="I6142" s="36"/>
    </row>
    <row r="6143" spans="9:9">
      <c r="I6143" s="36"/>
    </row>
    <row r="6144" spans="9:9">
      <c r="I6144" s="36"/>
    </row>
    <row r="6145" spans="9:9">
      <c r="I6145" s="36"/>
    </row>
    <row r="6146" spans="9:9">
      <c r="I6146" s="36"/>
    </row>
    <row r="6147" spans="9:9">
      <c r="I6147" s="36"/>
    </row>
    <row r="6148" spans="9:9">
      <c r="I6148" s="36"/>
    </row>
    <row r="6149" spans="9:9">
      <c r="I6149" s="36"/>
    </row>
    <row r="6150" spans="9:9">
      <c r="I6150" s="36"/>
    </row>
    <row r="6151" spans="9:9">
      <c r="I6151" s="36"/>
    </row>
    <row r="6152" spans="9:9">
      <c r="I6152" s="36"/>
    </row>
    <row r="6153" spans="9:9">
      <c r="I6153" s="36"/>
    </row>
    <row r="6154" spans="9:9">
      <c r="I6154" s="36"/>
    </row>
    <row r="6155" spans="9:9">
      <c r="I6155" s="36"/>
    </row>
    <row r="6156" spans="9:9">
      <c r="I6156" s="36"/>
    </row>
    <row r="6157" spans="9:9">
      <c r="I6157" s="36"/>
    </row>
    <row r="6158" spans="9:9">
      <c r="I6158" s="36"/>
    </row>
    <row r="6159" spans="9:9">
      <c r="I6159" s="36"/>
    </row>
    <row r="6160" spans="9:9">
      <c r="I6160" s="36"/>
    </row>
    <row r="6161" spans="9:9">
      <c r="I6161" s="36"/>
    </row>
    <row r="6162" spans="9:9">
      <c r="I6162" s="36"/>
    </row>
    <row r="6163" spans="9:9">
      <c r="I6163" s="36"/>
    </row>
    <row r="6164" spans="9:9">
      <c r="I6164" s="36"/>
    </row>
    <row r="6165" spans="9:9">
      <c r="I6165" s="36"/>
    </row>
    <row r="6166" spans="9:9">
      <c r="I6166" s="36"/>
    </row>
    <row r="6167" spans="9:9">
      <c r="I6167" s="36"/>
    </row>
    <row r="6168" spans="9:9">
      <c r="I6168" s="36"/>
    </row>
    <row r="6169" spans="9:9">
      <c r="I6169" s="36"/>
    </row>
    <row r="6170" spans="9:9">
      <c r="I6170" s="36"/>
    </row>
    <row r="6171" spans="9:9">
      <c r="I6171" s="36"/>
    </row>
    <row r="6172" spans="9:9">
      <c r="I6172" s="36"/>
    </row>
    <row r="6173" spans="9:9">
      <c r="I6173" s="36"/>
    </row>
    <row r="6174" spans="9:9">
      <c r="I6174" s="36"/>
    </row>
    <row r="6175" spans="9:9">
      <c r="I6175" s="36"/>
    </row>
    <row r="6176" spans="9:9">
      <c r="I6176" s="36"/>
    </row>
    <row r="6177" spans="9:9">
      <c r="I6177" s="36"/>
    </row>
    <row r="6178" spans="9:9">
      <c r="I6178" s="36"/>
    </row>
    <row r="6179" spans="9:9">
      <c r="I6179" s="36"/>
    </row>
    <row r="6180" spans="9:9">
      <c r="I6180" s="36"/>
    </row>
    <row r="6181" spans="9:9">
      <c r="I6181" s="36"/>
    </row>
    <row r="6182" spans="9:9">
      <c r="I6182" s="36"/>
    </row>
    <row r="6183" spans="9:9">
      <c r="I6183" s="36"/>
    </row>
    <row r="6184" spans="9:9">
      <c r="I6184" s="36"/>
    </row>
    <row r="6185" spans="9:9">
      <c r="I6185" s="36"/>
    </row>
    <row r="6186" spans="9:9">
      <c r="I6186" s="36"/>
    </row>
    <row r="6187" spans="9:9">
      <c r="I6187" s="36"/>
    </row>
    <row r="6188" spans="9:9">
      <c r="I6188" s="36"/>
    </row>
    <row r="6189" spans="9:9">
      <c r="I6189" s="36"/>
    </row>
    <row r="6190" spans="9:9">
      <c r="I6190" s="36"/>
    </row>
    <row r="6191" spans="9:9">
      <c r="I6191" s="36"/>
    </row>
    <row r="6192" spans="9:9">
      <c r="I6192" s="36"/>
    </row>
    <row r="6193" spans="9:9">
      <c r="I6193" s="36"/>
    </row>
    <row r="6194" spans="9:9">
      <c r="I6194" s="36"/>
    </row>
    <row r="6195" spans="9:9">
      <c r="I6195" s="36"/>
    </row>
    <row r="6196" spans="9:9">
      <c r="I6196" s="36"/>
    </row>
    <row r="6197" spans="9:9">
      <c r="I6197" s="36"/>
    </row>
    <row r="6198" spans="9:9">
      <c r="I6198" s="36"/>
    </row>
    <row r="6199" spans="9:9">
      <c r="I6199" s="36"/>
    </row>
    <row r="6200" spans="9:9">
      <c r="I6200" s="36"/>
    </row>
    <row r="6201" spans="9:9">
      <c r="I6201" s="36"/>
    </row>
    <row r="6202" spans="9:9">
      <c r="I6202" s="36"/>
    </row>
    <row r="6203" spans="9:9">
      <c r="I6203" s="36"/>
    </row>
    <row r="6204" spans="9:9">
      <c r="I6204" s="36"/>
    </row>
    <row r="6205" spans="9:9">
      <c r="I6205" s="36"/>
    </row>
    <row r="6206" spans="9:9">
      <c r="I6206" s="36"/>
    </row>
    <row r="6207" spans="9:9">
      <c r="I6207" s="36"/>
    </row>
    <row r="6208" spans="9:9">
      <c r="I6208" s="36"/>
    </row>
    <row r="6209" spans="9:9">
      <c r="I6209" s="36"/>
    </row>
    <row r="6210" spans="9:9">
      <c r="I6210" s="36"/>
    </row>
    <row r="6211" spans="9:9">
      <c r="I6211" s="36"/>
    </row>
    <row r="6212" spans="9:9">
      <c r="I6212" s="36"/>
    </row>
    <row r="6213" spans="9:9">
      <c r="I6213" s="36"/>
    </row>
    <row r="6214" spans="9:9">
      <c r="I6214" s="36"/>
    </row>
    <row r="6215" spans="9:9">
      <c r="I6215" s="36"/>
    </row>
    <row r="6216" spans="9:9">
      <c r="I6216" s="36"/>
    </row>
    <row r="6217" spans="9:9">
      <c r="I6217" s="36"/>
    </row>
    <row r="6218" spans="9:9">
      <c r="I6218" s="36"/>
    </row>
    <row r="6219" spans="9:9">
      <c r="I6219" s="36"/>
    </row>
    <row r="6220" spans="9:9">
      <c r="I6220" s="36"/>
    </row>
    <row r="6221" spans="9:9">
      <c r="I6221" s="36"/>
    </row>
    <row r="6222" spans="9:9">
      <c r="I6222" s="36"/>
    </row>
    <row r="6223" spans="9:9">
      <c r="I6223" s="36"/>
    </row>
    <row r="6224" spans="9:9">
      <c r="I6224" s="36"/>
    </row>
    <row r="6225" spans="9:9">
      <c r="I6225" s="36"/>
    </row>
    <row r="6226" spans="9:9">
      <c r="I6226" s="36"/>
    </row>
    <row r="6227" spans="9:9">
      <c r="I6227" s="36"/>
    </row>
    <row r="6228" spans="9:9">
      <c r="I6228" s="36"/>
    </row>
    <row r="6229" spans="9:9">
      <c r="I6229" s="36"/>
    </row>
    <row r="6230" spans="9:9">
      <c r="I6230" s="36"/>
    </row>
    <row r="6231" spans="9:9">
      <c r="I6231" s="36"/>
    </row>
    <row r="6232" spans="9:9">
      <c r="I6232" s="36"/>
    </row>
    <row r="6233" spans="9:9">
      <c r="I6233" s="36"/>
    </row>
    <row r="6234" spans="9:9">
      <c r="I6234" s="36"/>
    </row>
    <row r="6235" spans="9:9">
      <c r="I6235" s="36"/>
    </row>
    <row r="6236" spans="9:9">
      <c r="I6236" s="36"/>
    </row>
    <row r="6237" spans="9:9">
      <c r="I6237" s="36"/>
    </row>
    <row r="6238" spans="9:9">
      <c r="I6238" s="36"/>
    </row>
    <row r="6239" spans="9:9">
      <c r="I6239" s="36"/>
    </row>
    <row r="6240" spans="9:9">
      <c r="I6240" s="36"/>
    </row>
    <row r="6241" spans="9:9">
      <c r="I6241" s="36"/>
    </row>
    <row r="6242" spans="9:9">
      <c r="I6242" s="36"/>
    </row>
    <row r="6243" spans="9:9">
      <c r="I6243" s="36"/>
    </row>
    <row r="6244" spans="9:9">
      <c r="I6244" s="36"/>
    </row>
    <row r="6245" spans="9:9">
      <c r="I6245" s="36"/>
    </row>
    <row r="6246" spans="9:9">
      <c r="I6246" s="36"/>
    </row>
    <row r="6247" spans="9:9">
      <c r="I6247" s="36"/>
    </row>
    <row r="6248" spans="9:9">
      <c r="I6248" s="36"/>
    </row>
    <row r="6249" spans="9:9">
      <c r="I6249" s="36"/>
    </row>
    <row r="6250" spans="9:9">
      <c r="I6250" s="36"/>
    </row>
    <row r="6251" spans="9:9">
      <c r="I6251" s="36"/>
    </row>
    <row r="6252" spans="9:9">
      <c r="I6252" s="36"/>
    </row>
    <row r="6253" spans="9:9">
      <c r="I6253" s="36"/>
    </row>
    <row r="6254" spans="9:9">
      <c r="I6254" s="36"/>
    </row>
    <row r="6255" spans="9:9">
      <c r="I6255" s="36"/>
    </row>
    <row r="6256" spans="9:9">
      <c r="I6256" s="36"/>
    </row>
    <row r="6257" spans="9:9">
      <c r="I6257" s="36"/>
    </row>
    <row r="6258" spans="9:9">
      <c r="I6258" s="36"/>
    </row>
    <row r="6259" spans="9:9">
      <c r="I6259" s="36"/>
    </row>
    <row r="6260" spans="9:9">
      <c r="I6260" s="36"/>
    </row>
    <row r="6261" spans="9:9">
      <c r="I6261" s="36"/>
    </row>
    <row r="6262" spans="9:9">
      <c r="I6262" s="36"/>
    </row>
    <row r="6263" spans="9:9">
      <c r="I6263" s="36"/>
    </row>
    <row r="6264" spans="9:9">
      <c r="I6264" s="36"/>
    </row>
    <row r="6265" spans="9:9">
      <c r="I6265" s="36"/>
    </row>
    <row r="6266" spans="9:9">
      <c r="I6266" s="36"/>
    </row>
    <row r="6267" spans="9:9">
      <c r="I6267" s="36"/>
    </row>
    <row r="6268" spans="9:9">
      <c r="I6268" s="36"/>
    </row>
    <row r="6269" spans="9:9">
      <c r="I6269" s="36"/>
    </row>
    <row r="6270" spans="9:9">
      <c r="I6270" s="36"/>
    </row>
    <row r="6271" spans="9:9">
      <c r="I6271" s="36"/>
    </row>
    <row r="6272" spans="9:9">
      <c r="I6272" s="36"/>
    </row>
    <row r="6273" spans="9:9">
      <c r="I6273" s="36"/>
    </row>
    <row r="6274" spans="9:9">
      <c r="I6274" s="36"/>
    </row>
    <row r="6275" spans="9:9">
      <c r="I6275" s="36"/>
    </row>
    <row r="6276" spans="9:9">
      <c r="I6276" s="36"/>
    </row>
    <row r="6277" spans="9:9">
      <c r="I6277" s="36"/>
    </row>
    <row r="6278" spans="9:9">
      <c r="I6278" s="36"/>
    </row>
    <row r="6279" spans="9:9">
      <c r="I6279" s="36"/>
    </row>
    <row r="6280" spans="9:9">
      <c r="I6280" s="36"/>
    </row>
    <row r="6281" spans="9:9">
      <c r="I6281" s="36"/>
    </row>
    <row r="6282" spans="9:9">
      <c r="I6282" s="36"/>
    </row>
    <row r="6283" spans="9:9">
      <c r="I6283" s="36"/>
    </row>
    <row r="6284" spans="9:9">
      <c r="I6284" s="36"/>
    </row>
    <row r="6285" spans="9:9">
      <c r="I6285" s="36"/>
    </row>
    <row r="6286" spans="9:9">
      <c r="I6286" s="36"/>
    </row>
    <row r="6287" spans="9:9">
      <c r="I6287" s="36"/>
    </row>
    <row r="6288" spans="9:9">
      <c r="I6288" s="36"/>
    </row>
    <row r="6289" spans="9:9">
      <c r="I6289" s="36"/>
    </row>
    <row r="6290" spans="9:9">
      <c r="I6290" s="36"/>
    </row>
    <row r="6291" spans="9:9">
      <c r="I6291" s="36"/>
    </row>
    <row r="6292" spans="9:9">
      <c r="I6292" s="36"/>
    </row>
    <row r="6293" spans="9:9">
      <c r="I6293" s="36"/>
    </row>
    <row r="6294" spans="9:9">
      <c r="I6294" s="36"/>
    </row>
    <row r="6295" spans="9:9">
      <c r="I6295" s="36"/>
    </row>
    <row r="6296" spans="9:9">
      <c r="I6296" s="36"/>
    </row>
    <row r="6297" spans="9:9">
      <c r="I6297" s="36"/>
    </row>
    <row r="6298" spans="9:9">
      <c r="I6298" s="36"/>
    </row>
    <row r="6299" spans="9:9">
      <c r="I6299" s="36"/>
    </row>
    <row r="6300" spans="9:9">
      <c r="I6300" s="36"/>
    </row>
    <row r="6301" spans="9:9">
      <c r="I6301" s="36"/>
    </row>
    <row r="6302" spans="9:9">
      <c r="I6302" s="36"/>
    </row>
    <row r="6303" spans="9:9">
      <c r="I6303" s="36"/>
    </row>
    <row r="6304" spans="9:9">
      <c r="I6304" s="36"/>
    </row>
    <row r="6305" spans="9:9">
      <c r="I6305" s="36"/>
    </row>
    <row r="6306" spans="9:9">
      <c r="I6306" s="36"/>
    </row>
    <row r="6307" spans="9:9">
      <c r="I6307" s="36"/>
    </row>
    <row r="6308" spans="9:9">
      <c r="I6308" s="36"/>
    </row>
    <row r="6309" spans="9:9">
      <c r="I6309" s="36"/>
    </row>
    <row r="6310" spans="9:9">
      <c r="I6310" s="36"/>
    </row>
    <row r="6311" spans="9:9">
      <c r="I6311" s="36"/>
    </row>
    <row r="6312" spans="9:9">
      <c r="I6312" s="36"/>
    </row>
    <row r="6313" spans="9:9">
      <c r="I6313" s="36"/>
    </row>
    <row r="6314" spans="9:9">
      <c r="I6314" s="36"/>
    </row>
    <row r="6315" spans="9:9">
      <c r="I6315" s="36"/>
    </row>
    <row r="6316" spans="9:9">
      <c r="I6316" s="36"/>
    </row>
    <row r="6317" spans="9:9">
      <c r="I6317" s="36"/>
    </row>
    <row r="6318" spans="9:9">
      <c r="I6318" s="36"/>
    </row>
    <row r="6319" spans="9:9">
      <c r="I6319" s="36"/>
    </row>
    <row r="6320" spans="9:9">
      <c r="I6320" s="36"/>
    </row>
    <row r="6321" spans="9:9">
      <c r="I6321" s="36"/>
    </row>
    <row r="6322" spans="9:9">
      <c r="I6322" s="36"/>
    </row>
    <row r="6323" spans="9:9">
      <c r="I6323" s="36"/>
    </row>
    <row r="6324" spans="9:9">
      <c r="I6324" s="36"/>
    </row>
    <row r="6325" spans="9:9">
      <c r="I6325" s="36"/>
    </row>
    <row r="6326" spans="9:9">
      <c r="I6326" s="36"/>
    </row>
    <row r="6327" spans="9:9">
      <c r="I6327" s="36"/>
    </row>
    <row r="6328" spans="9:9">
      <c r="I6328" s="36"/>
    </row>
    <row r="6329" spans="9:9">
      <c r="I6329" s="36"/>
    </row>
    <row r="6330" spans="9:9">
      <c r="I6330" s="36"/>
    </row>
    <row r="6331" spans="9:9">
      <c r="I6331" s="36"/>
    </row>
    <row r="6332" spans="9:9">
      <c r="I6332" s="36"/>
    </row>
    <row r="6333" spans="9:9">
      <c r="I6333" s="36"/>
    </row>
    <row r="6334" spans="9:9">
      <c r="I6334" s="36"/>
    </row>
    <row r="6335" spans="9:9">
      <c r="I6335" s="36"/>
    </row>
    <row r="6336" spans="9:9">
      <c r="I6336" s="36"/>
    </row>
    <row r="6337" spans="9:9">
      <c r="I6337" s="36"/>
    </row>
    <row r="6338" spans="9:9">
      <c r="I6338" s="36"/>
    </row>
    <row r="6339" spans="9:9">
      <c r="I6339" s="36"/>
    </row>
    <row r="6340" spans="9:9">
      <c r="I6340" s="36"/>
    </row>
    <row r="6341" spans="9:9">
      <c r="I6341" s="36"/>
    </row>
    <row r="6342" spans="9:9">
      <c r="I6342" s="36"/>
    </row>
    <row r="6343" spans="9:9">
      <c r="I6343" s="36"/>
    </row>
    <row r="6344" spans="9:9">
      <c r="I6344" s="36"/>
    </row>
    <row r="6345" spans="9:9">
      <c r="I6345" s="36"/>
    </row>
    <row r="6346" spans="9:9">
      <c r="I6346" s="36"/>
    </row>
    <row r="6347" spans="9:9">
      <c r="I6347" s="36"/>
    </row>
    <row r="6348" spans="9:9">
      <c r="I6348" s="36"/>
    </row>
    <row r="6349" spans="9:9">
      <c r="I6349" s="36"/>
    </row>
    <row r="6350" spans="9:9">
      <c r="I6350" s="36"/>
    </row>
    <row r="6351" spans="9:9">
      <c r="I6351" s="36"/>
    </row>
    <row r="6352" spans="9:9">
      <c r="I6352" s="36"/>
    </row>
    <row r="6353" spans="9:9">
      <c r="I6353" s="36"/>
    </row>
    <row r="6354" spans="9:9">
      <c r="I6354" s="36"/>
    </row>
    <row r="6355" spans="9:9">
      <c r="I6355" s="36"/>
    </row>
    <row r="6356" spans="9:9">
      <c r="I6356" s="36"/>
    </row>
    <row r="6357" spans="9:9">
      <c r="I6357" s="36"/>
    </row>
    <row r="6358" spans="9:9">
      <c r="I6358" s="36"/>
    </row>
    <row r="6359" spans="9:9">
      <c r="I6359" s="36"/>
    </row>
    <row r="6360" spans="9:9">
      <c r="I6360" s="36"/>
    </row>
    <row r="6361" spans="9:9">
      <c r="I6361" s="36"/>
    </row>
    <row r="6362" spans="9:9">
      <c r="I6362" s="36"/>
    </row>
    <row r="6363" spans="9:9">
      <c r="I6363" s="36"/>
    </row>
    <row r="6364" spans="9:9">
      <c r="I6364" s="36"/>
    </row>
    <row r="6365" spans="9:9">
      <c r="I6365" s="36"/>
    </row>
    <row r="6366" spans="9:9">
      <c r="I6366" s="36"/>
    </row>
    <row r="6367" spans="9:9">
      <c r="I6367" s="36"/>
    </row>
    <row r="6368" spans="9:9">
      <c r="I6368" s="36"/>
    </row>
    <row r="6369" spans="9:9">
      <c r="I6369" s="36"/>
    </row>
    <row r="6370" spans="9:9">
      <c r="I6370" s="36"/>
    </row>
    <row r="6371" spans="9:9">
      <c r="I6371" s="36"/>
    </row>
    <row r="6372" spans="9:9">
      <c r="I6372" s="36"/>
    </row>
    <row r="6373" spans="9:9">
      <c r="I6373" s="36"/>
    </row>
    <row r="6374" spans="9:9">
      <c r="I6374" s="36"/>
    </row>
    <row r="6375" spans="9:9">
      <c r="I6375" s="36"/>
    </row>
    <row r="6376" spans="9:9">
      <c r="I6376" s="36"/>
    </row>
    <row r="6377" spans="9:9">
      <c r="I6377" s="36"/>
    </row>
    <row r="6378" spans="9:9">
      <c r="I6378" s="36"/>
    </row>
    <row r="6379" spans="9:9">
      <c r="I6379" s="36"/>
    </row>
    <row r="6380" spans="9:9">
      <c r="I6380" s="36"/>
    </row>
    <row r="6381" spans="9:9">
      <c r="I6381" s="36"/>
    </row>
    <row r="6382" spans="9:9">
      <c r="I6382" s="36"/>
    </row>
    <row r="6383" spans="9:9">
      <c r="I6383" s="36"/>
    </row>
    <row r="6384" spans="9:9">
      <c r="I6384" s="36"/>
    </row>
    <row r="6385" spans="9:9">
      <c r="I6385" s="36"/>
    </row>
    <row r="6386" spans="9:9">
      <c r="I6386" s="36"/>
    </row>
    <row r="6387" spans="9:9">
      <c r="I6387" s="36"/>
    </row>
    <row r="6388" spans="9:9">
      <c r="I6388" s="36"/>
    </row>
    <row r="6389" spans="9:9">
      <c r="I6389" s="36"/>
    </row>
    <row r="6390" spans="9:9">
      <c r="I6390" s="36"/>
    </row>
    <row r="6391" spans="9:9">
      <c r="I6391" s="36"/>
    </row>
    <row r="6392" spans="9:9">
      <c r="I6392" s="36"/>
    </row>
    <row r="6393" spans="9:9">
      <c r="I6393" s="36"/>
    </row>
    <row r="6394" spans="9:9">
      <c r="I6394" s="36"/>
    </row>
    <row r="6395" spans="9:9">
      <c r="I6395" s="36"/>
    </row>
    <row r="6396" spans="9:9">
      <c r="I6396" s="36"/>
    </row>
    <row r="6397" spans="9:9">
      <c r="I6397" s="36"/>
    </row>
    <row r="6398" spans="9:9">
      <c r="I6398" s="36"/>
    </row>
    <row r="6399" spans="9:9">
      <c r="I6399" s="36"/>
    </row>
    <row r="6400" spans="9:9">
      <c r="I6400" s="36"/>
    </row>
    <row r="6401" spans="9:9">
      <c r="I6401" s="36"/>
    </row>
    <row r="6402" spans="9:9">
      <c r="I6402" s="36"/>
    </row>
    <row r="6403" spans="9:9">
      <c r="I6403" s="36"/>
    </row>
    <row r="6404" spans="9:9">
      <c r="I6404" s="36"/>
    </row>
    <row r="6405" spans="9:9">
      <c r="I6405" s="36"/>
    </row>
    <row r="6406" spans="9:9">
      <c r="I6406" s="36"/>
    </row>
    <row r="6407" spans="9:9">
      <c r="I6407" s="36"/>
    </row>
    <row r="6408" spans="9:9">
      <c r="I6408" s="36"/>
    </row>
    <row r="6409" spans="9:9">
      <c r="I6409" s="36"/>
    </row>
    <row r="6410" spans="9:9">
      <c r="I6410" s="36"/>
    </row>
    <row r="6411" spans="9:9">
      <c r="I6411" s="36"/>
    </row>
    <row r="6412" spans="9:9">
      <c r="I6412" s="36"/>
    </row>
    <row r="6413" spans="9:9">
      <c r="I6413" s="36"/>
    </row>
    <row r="6414" spans="9:9">
      <c r="I6414" s="36"/>
    </row>
    <row r="6415" spans="9:9">
      <c r="I6415" s="36"/>
    </row>
    <row r="6416" spans="9:9">
      <c r="I6416" s="36"/>
    </row>
    <row r="6417" spans="9:9">
      <c r="I6417" s="36"/>
    </row>
    <row r="6418" spans="9:9">
      <c r="I6418" s="36"/>
    </row>
    <row r="6419" spans="9:9">
      <c r="I6419" s="36"/>
    </row>
    <row r="6420" spans="9:9">
      <c r="I6420" s="36"/>
    </row>
    <row r="6421" spans="9:9">
      <c r="I6421" s="36"/>
    </row>
    <row r="6422" spans="9:9">
      <c r="I6422" s="36"/>
    </row>
    <row r="6423" spans="9:9">
      <c r="I6423" s="36"/>
    </row>
    <row r="6424" spans="9:9">
      <c r="I6424" s="36"/>
    </row>
    <row r="6425" spans="9:9">
      <c r="I6425" s="36"/>
    </row>
    <row r="6426" spans="9:9">
      <c r="I6426" s="36"/>
    </row>
    <row r="6427" spans="9:9">
      <c r="I6427" s="36"/>
    </row>
    <row r="6428" spans="9:9">
      <c r="I6428" s="36"/>
    </row>
    <row r="6429" spans="9:9">
      <c r="I6429" s="36"/>
    </row>
    <row r="6430" spans="9:9">
      <c r="I6430" s="36"/>
    </row>
    <row r="6431" spans="9:9">
      <c r="I6431" s="36"/>
    </row>
    <row r="6432" spans="9:9">
      <c r="I6432" s="36"/>
    </row>
    <row r="6433" spans="9:9">
      <c r="I6433" s="36"/>
    </row>
    <row r="6434" spans="9:9">
      <c r="I6434" s="36"/>
    </row>
    <row r="6435" spans="9:9">
      <c r="I6435" s="36"/>
    </row>
    <row r="6436" spans="9:9">
      <c r="I6436" s="36"/>
    </row>
    <row r="6437" spans="9:9">
      <c r="I6437" s="36"/>
    </row>
    <row r="6438" spans="9:9">
      <c r="I6438" s="36"/>
    </row>
    <row r="6439" spans="9:9">
      <c r="I6439" s="36"/>
    </row>
    <row r="6440" spans="9:9">
      <c r="I6440" s="36"/>
    </row>
    <row r="6441" spans="9:9">
      <c r="I6441" s="36"/>
    </row>
    <row r="6442" spans="9:9">
      <c r="I6442" s="36"/>
    </row>
    <row r="6443" spans="9:9">
      <c r="I6443" s="36"/>
    </row>
    <row r="6444" spans="9:9">
      <c r="I6444" s="36"/>
    </row>
    <row r="6445" spans="9:9">
      <c r="I6445" s="36"/>
    </row>
    <row r="6446" spans="9:9">
      <c r="I6446" s="36"/>
    </row>
    <row r="6447" spans="9:9">
      <c r="I6447" s="36"/>
    </row>
    <row r="6448" spans="9:9">
      <c r="I6448" s="36"/>
    </row>
    <row r="6449" spans="9:9">
      <c r="I6449" s="36"/>
    </row>
    <row r="6450" spans="9:9">
      <c r="I6450" s="36"/>
    </row>
    <row r="6451" spans="9:9">
      <c r="I6451" s="36"/>
    </row>
    <row r="6452" spans="9:9">
      <c r="I6452" s="36"/>
    </row>
    <row r="6453" spans="9:9">
      <c r="I6453" s="36"/>
    </row>
    <row r="6454" spans="9:9">
      <c r="I6454" s="36"/>
    </row>
    <row r="6455" spans="9:9">
      <c r="I6455" s="36"/>
    </row>
    <row r="6456" spans="9:9">
      <c r="I6456" s="36"/>
    </row>
    <row r="6457" spans="9:9">
      <c r="I6457" s="36"/>
    </row>
    <row r="6458" spans="9:9">
      <c r="I6458" s="36"/>
    </row>
    <row r="6459" spans="9:9">
      <c r="I6459" s="36"/>
    </row>
    <row r="6460" spans="9:9">
      <c r="I6460" s="36"/>
    </row>
    <row r="6461" spans="9:9">
      <c r="I6461" s="36"/>
    </row>
    <row r="6462" spans="9:9">
      <c r="I6462" s="36"/>
    </row>
    <row r="6463" spans="9:9">
      <c r="I6463" s="36"/>
    </row>
    <row r="6464" spans="9:9">
      <c r="I6464" s="36"/>
    </row>
    <row r="6465" spans="9:9">
      <c r="I6465" s="36"/>
    </row>
    <row r="6466" spans="9:9">
      <c r="I6466" s="36"/>
    </row>
    <row r="6467" spans="9:9">
      <c r="I6467" s="36"/>
    </row>
    <row r="6468" spans="9:9">
      <c r="I6468" s="36"/>
    </row>
    <row r="6469" spans="9:9">
      <c r="I6469" s="36"/>
    </row>
    <row r="6470" spans="9:9">
      <c r="I6470" s="36"/>
    </row>
    <row r="6471" spans="9:9">
      <c r="I6471" s="36"/>
    </row>
    <row r="6472" spans="9:9">
      <c r="I6472" s="36"/>
    </row>
    <row r="6473" spans="9:9">
      <c r="I6473" s="36"/>
    </row>
    <row r="6474" spans="9:9">
      <c r="I6474" s="36"/>
    </row>
    <row r="6475" spans="9:9">
      <c r="I6475" s="36"/>
    </row>
    <row r="6476" spans="9:9">
      <c r="I6476" s="36"/>
    </row>
    <row r="6477" spans="9:9">
      <c r="I6477" s="36"/>
    </row>
    <row r="6478" spans="9:9">
      <c r="I6478" s="36"/>
    </row>
    <row r="6479" spans="9:9">
      <c r="I6479" s="36"/>
    </row>
    <row r="6480" spans="9:9">
      <c r="I6480" s="36"/>
    </row>
    <row r="6481" spans="9:9">
      <c r="I6481" s="36"/>
    </row>
    <row r="6482" spans="9:9">
      <c r="I6482" s="36"/>
    </row>
    <row r="6483" spans="9:9">
      <c r="I6483" s="36"/>
    </row>
    <row r="6484" spans="9:9">
      <c r="I6484" s="36"/>
    </row>
    <row r="6485" spans="9:9">
      <c r="I6485" s="36"/>
    </row>
    <row r="6486" spans="9:9">
      <c r="I6486" s="36"/>
    </row>
    <row r="6487" spans="9:9">
      <c r="I6487" s="36"/>
    </row>
    <row r="6488" spans="9:9">
      <c r="I6488" s="36"/>
    </row>
    <row r="6489" spans="9:9">
      <c r="I6489" s="36"/>
    </row>
    <row r="6490" spans="9:9">
      <c r="I6490" s="36"/>
    </row>
    <row r="6491" spans="9:9">
      <c r="I6491" s="36"/>
    </row>
    <row r="6492" spans="9:9">
      <c r="I6492" s="36"/>
    </row>
    <row r="6493" spans="9:9">
      <c r="I6493" s="36"/>
    </row>
    <row r="6494" spans="9:9">
      <c r="I6494" s="36"/>
    </row>
    <row r="6495" spans="9:9">
      <c r="I6495" s="36"/>
    </row>
    <row r="6496" spans="9:9">
      <c r="I6496" s="36"/>
    </row>
    <row r="6497" spans="9:9">
      <c r="I6497" s="36"/>
    </row>
    <row r="6498" spans="9:9">
      <c r="I6498" s="36"/>
    </row>
    <row r="6499" spans="9:9">
      <c r="I6499" s="36"/>
    </row>
    <row r="6500" spans="9:9">
      <c r="I6500" s="36"/>
    </row>
    <row r="6501" spans="9:9">
      <c r="I6501" s="36"/>
    </row>
    <row r="6502" spans="9:9">
      <c r="I6502" s="36"/>
    </row>
    <row r="6503" spans="9:9">
      <c r="I6503" s="36"/>
    </row>
    <row r="6504" spans="9:9">
      <c r="I6504" s="36"/>
    </row>
    <row r="6505" spans="9:9">
      <c r="I6505" s="36"/>
    </row>
    <row r="6506" spans="9:9">
      <c r="I6506" s="36"/>
    </row>
    <row r="6507" spans="9:9">
      <c r="I6507" s="36"/>
    </row>
    <row r="6508" spans="9:9">
      <c r="I6508" s="36"/>
    </row>
    <row r="6509" spans="9:9">
      <c r="I6509" s="36"/>
    </row>
    <row r="6510" spans="9:9">
      <c r="I6510" s="36"/>
    </row>
    <row r="6511" spans="9:9">
      <c r="I6511" s="36"/>
    </row>
    <row r="6512" spans="9:9">
      <c r="I6512" s="36"/>
    </row>
    <row r="6513" spans="9:9">
      <c r="I6513" s="36"/>
    </row>
    <row r="6514" spans="9:9">
      <c r="I6514" s="36"/>
    </row>
    <row r="6515" spans="9:9">
      <c r="I6515" s="36"/>
    </row>
    <row r="6516" spans="9:9">
      <c r="I6516" s="36"/>
    </row>
    <row r="6517" spans="9:9">
      <c r="I6517" s="36"/>
    </row>
    <row r="6518" spans="9:9">
      <c r="I6518" s="36"/>
    </row>
    <row r="6519" spans="9:9">
      <c r="I6519" s="36"/>
    </row>
    <row r="6520" spans="9:9">
      <c r="I6520" s="36"/>
    </row>
    <row r="6521" spans="9:9">
      <c r="I6521" s="36"/>
    </row>
    <row r="6522" spans="9:9">
      <c r="I6522" s="36"/>
    </row>
    <row r="6523" spans="9:9">
      <c r="I6523" s="36"/>
    </row>
    <row r="6524" spans="9:9">
      <c r="I6524" s="36"/>
    </row>
    <row r="6525" spans="9:9">
      <c r="I6525" s="36"/>
    </row>
    <row r="6526" spans="9:9">
      <c r="I6526" s="36"/>
    </row>
    <row r="6527" spans="9:9">
      <c r="I6527" s="36"/>
    </row>
    <row r="6528" spans="9:9">
      <c r="I6528" s="36"/>
    </row>
    <row r="6529" spans="9:9">
      <c r="I6529" s="36"/>
    </row>
    <row r="6530" spans="9:9">
      <c r="I6530" s="36"/>
    </row>
    <row r="6531" spans="9:9">
      <c r="I6531" s="36"/>
    </row>
    <row r="6532" spans="9:9">
      <c r="I6532" s="36"/>
    </row>
    <row r="6533" spans="9:9">
      <c r="I6533" s="36"/>
    </row>
    <row r="6534" spans="9:9">
      <c r="I6534" s="36"/>
    </row>
    <row r="6535" spans="9:9">
      <c r="I6535" s="36"/>
    </row>
    <row r="6536" spans="9:9">
      <c r="I6536" s="36"/>
    </row>
    <row r="6537" spans="9:9">
      <c r="I6537" s="36"/>
    </row>
    <row r="6538" spans="9:9">
      <c r="I6538" s="36"/>
    </row>
    <row r="6539" spans="9:9">
      <c r="I6539" s="36"/>
    </row>
    <row r="6540" spans="9:9">
      <c r="I6540" s="36"/>
    </row>
    <row r="6541" spans="9:9">
      <c r="I6541" s="36"/>
    </row>
    <row r="6542" spans="9:9">
      <c r="I6542" s="36"/>
    </row>
    <row r="6543" spans="9:9">
      <c r="I6543" s="36"/>
    </row>
    <row r="6544" spans="9:9">
      <c r="I6544" s="36"/>
    </row>
    <row r="6545" spans="9:9">
      <c r="I6545" s="36"/>
    </row>
    <row r="6546" spans="9:9">
      <c r="I6546" s="36"/>
    </row>
    <row r="6547" spans="9:9">
      <c r="I6547" s="36"/>
    </row>
    <row r="6548" spans="9:9">
      <c r="I6548" s="36"/>
    </row>
    <row r="6549" spans="9:9">
      <c r="I6549" s="36"/>
    </row>
    <row r="6550" spans="9:9">
      <c r="I6550" s="36"/>
    </row>
    <row r="6551" spans="9:9">
      <c r="I6551" s="36"/>
    </row>
    <row r="6552" spans="9:9">
      <c r="I6552" s="36"/>
    </row>
    <row r="6553" spans="9:9">
      <c r="I6553" s="36"/>
    </row>
    <row r="6554" spans="9:9">
      <c r="I6554" s="36"/>
    </row>
    <row r="6555" spans="9:9">
      <c r="I6555" s="36"/>
    </row>
    <row r="6556" spans="9:9">
      <c r="I6556" s="36"/>
    </row>
    <row r="6557" spans="9:9">
      <c r="I6557" s="36"/>
    </row>
    <row r="6558" spans="9:9">
      <c r="I6558" s="36"/>
    </row>
    <row r="6559" spans="9:9">
      <c r="I6559" s="36"/>
    </row>
    <row r="6560" spans="9:9">
      <c r="I6560" s="36"/>
    </row>
    <row r="6561" spans="9:9">
      <c r="I6561" s="36"/>
    </row>
    <row r="6562" spans="9:9">
      <c r="I6562" s="36"/>
    </row>
    <row r="6563" spans="9:9">
      <c r="I6563" s="36"/>
    </row>
    <row r="6564" spans="9:9">
      <c r="I6564" s="36"/>
    </row>
    <row r="6565" spans="9:9">
      <c r="I6565" s="36"/>
    </row>
    <row r="6566" spans="9:9">
      <c r="I6566" s="36"/>
    </row>
    <row r="6567" spans="9:9">
      <c r="I6567" s="36"/>
    </row>
    <row r="6568" spans="9:9">
      <c r="I6568" s="36"/>
    </row>
    <row r="6569" spans="9:9">
      <c r="I6569" s="36"/>
    </row>
    <row r="6570" spans="9:9">
      <c r="I6570" s="36"/>
    </row>
    <row r="6571" spans="9:9">
      <c r="I6571" s="36"/>
    </row>
    <row r="6572" spans="9:9">
      <c r="I6572" s="36"/>
    </row>
    <row r="6573" spans="9:9">
      <c r="I6573" s="36"/>
    </row>
    <row r="6574" spans="9:9">
      <c r="I6574" s="36"/>
    </row>
    <row r="6575" spans="9:9">
      <c r="I6575" s="36"/>
    </row>
    <row r="6576" spans="9:9">
      <c r="I6576" s="36"/>
    </row>
    <row r="6577" spans="9:9">
      <c r="I6577" s="36"/>
    </row>
    <row r="6578" spans="9:9">
      <c r="I6578" s="36"/>
    </row>
    <row r="6579" spans="9:9">
      <c r="I6579" s="36"/>
    </row>
    <row r="6580" spans="9:9">
      <c r="I6580" s="36"/>
    </row>
    <row r="6581" spans="9:9">
      <c r="I6581" s="36"/>
    </row>
    <row r="6582" spans="9:9">
      <c r="I6582" s="36"/>
    </row>
    <row r="6583" spans="9:9">
      <c r="I6583" s="36"/>
    </row>
    <row r="6584" spans="9:9">
      <c r="I6584" s="36"/>
    </row>
    <row r="6585" spans="9:9">
      <c r="I6585" s="36"/>
    </row>
    <row r="6586" spans="9:9">
      <c r="I6586" s="36"/>
    </row>
    <row r="6587" spans="9:9">
      <c r="I6587" s="36"/>
    </row>
    <row r="6588" spans="9:9">
      <c r="I6588" s="36"/>
    </row>
    <row r="6589" spans="9:9">
      <c r="I6589" s="36"/>
    </row>
    <row r="6590" spans="9:9">
      <c r="I6590" s="36"/>
    </row>
    <row r="6591" spans="9:9">
      <c r="I6591" s="36"/>
    </row>
    <row r="6592" spans="9:9">
      <c r="I6592" s="36"/>
    </row>
    <row r="6593" spans="9:9">
      <c r="I6593" s="36"/>
    </row>
    <row r="6594" spans="9:9">
      <c r="I6594" s="36"/>
    </row>
    <row r="6595" spans="9:9">
      <c r="I6595" s="36"/>
    </row>
    <row r="6596" spans="9:9">
      <c r="I6596" s="36"/>
    </row>
    <row r="6597" spans="9:9">
      <c r="I6597" s="36"/>
    </row>
    <row r="6598" spans="9:9">
      <c r="I6598" s="36"/>
    </row>
    <row r="6599" spans="9:9">
      <c r="I6599" s="36"/>
    </row>
    <row r="6600" spans="9:9">
      <c r="I6600" s="36"/>
    </row>
    <row r="6601" spans="9:9">
      <c r="I6601" s="36"/>
    </row>
    <row r="6602" spans="9:9">
      <c r="I6602" s="36"/>
    </row>
    <row r="6603" spans="9:9">
      <c r="I6603" s="36"/>
    </row>
    <row r="6604" spans="9:9">
      <c r="I6604" s="36"/>
    </row>
    <row r="6605" spans="9:9">
      <c r="I6605" s="36"/>
    </row>
    <row r="6606" spans="9:9">
      <c r="I6606" s="36"/>
    </row>
    <row r="6607" spans="9:9">
      <c r="I6607" s="36"/>
    </row>
    <row r="6608" spans="9:9">
      <c r="I6608" s="36"/>
    </row>
    <row r="6609" spans="9:9">
      <c r="I6609" s="36"/>
    </row>
    <row r="6610" spans="9:9">
      <c r="I6610" s="36"/>
    </row>
    <row r="6611" spans="9:9">
      <c r="I6611" s="36"/>
    </row>
    <row r="6612" spans="9:9">
      <c r="I6612" s="36"/>
    </row>
    <row r="6613" spans="9:9">
      <c r="I6613" s="36"/>
    </row>
    <row r="6614" spans="9:9">
      <c r="I6614" s="36"/>
    </row>
    <row r="6615" spans="9:9">
      <c r="I6615" s="36"/>
    </row>
    <row r="6616" spans="9:9">
      <c r="I6616" s="36"/>
    </row>
    <row r="6617" spans="9:9">
      <c r="I6617" s="36"/>
    </row>
    <row r="6618" spans="9:9">
      <c r="I6618" s="36"/>
    </row>
    <row r="6619" spans="9:9">
      <c r="I6619" s="36"/>
    </row>
    <row r="6620" spans="9:9">
      <c r="I6620" s="36"/>
    </row>
    <row r="6621" spans="9:9">
      <c r="I6621" s="36"/>
    </row>
    <row r="6622" spans="9:9">
      <c r="I6622" s="36"/>
    </row>
    <row r="6623" spans="9:9">
      <c r="I6623" s="36"/>
    </row>
    <row r="6624" spans="9:9">
      <c r="I6624" s="36"/>
    </row>
    <row r="6625" spans="9:9">
      <c r="I6625" s="36"/>
    </row>
    <row r="6626" spans="9:9">
      <c r="I6626" s="36"/>
    </row>
    <row r="6627" spans="9:9">
      <c r="I6627" s="36"/>
    </row>
    <row r="6628" spans="9:9">
      <c r="I6628" s="36"/>
    </row>
    <row r="6629" spans="9:9">
      <c r="I6629" s="36"/>
    </row>
    <row r="6630" spans="9:9">
      <c r="I6630" s="36"/>
    </row>
    <row r="6631" spans="9:9">
      <c r="I6631" s="36"/>
    </row>
    <row r="6632" spans="9:9">
      <c r="I6632" s="36"/>
    </row>
    <row r="6633" spans="9:9">
      <c r="I6633" s="36"/>
    </row>
    <row r="6634" spans="9:9">
      <c r="I6634" s="36"/>
    </row>
    <row r="6635" spans="9:9">
      <c r="I6635" s="36"/>
    </row>
    <row r="6636" spans="9:9">
      <c r="I6636" s="36"/>
    </row>
    <row r="6637" spans="9:9">
      <c r="I6637" s="36"/>
    </row>
    <row r="6638" spans="9:9">
      <c r="I6638" s="36"/>
    </row>
    <row r="6639" spans="9:9">
      <c r="I6639" s="36"/>
    </row>
    <row r="6640" spans="9:9">
      <c r="I6640" s="36"/>
    </row>
    <row r="6641" spans="9:9">
      <c r="I6641" s="36"/>
    </row>
    <row r="6642" spans="9:9">
      <c r="I6642" s="36"/>
    </row>
    <row r="6643" spans="9:9">
      <c r="I6643" s="36"/>
    </row>
    <row r="6644" spans="9:9">
      <c r="I6644" s="36"/>
    </row>
    <row r="6645" spans="9:9">
      <c r="I6645" s="36"/>
    </row>
    <row r="6646" spans="9:9">
      <c r="I6646" s="36"/>
    </row>
    <row r="6647" spans="9:9">
      <c r="I6647" s="36"/>
    </row>
    <row r="6648" spans="9:9">
      <c r="I6648" s="36"/>
    </row>
    <row r="6649" spans="9:9">
      <c r="I6649" s="36"/>
    </row>
    <row r="6650" spans="9:9">
      <c r="I6650" s="36"/>
    </row>
    <row r="6651" spans="9:9">
      <c r="I6651" s="36"/>
    </row>
    <row r="6652" spans="9:9">
      <c r="I6652" s="36"/>
    </row>
    <row r="6653" spans="9:9">
      <c r="I6653" s="36"/>
    </row>
    <row r="6654" spans="9:9">
      <c r="I6654" s="36"/>
    </row>
    <row r="6655" spans="9:9">
      <c r="I6655" s="36"/>
    </row>
    <row r="6656" spans="9:9">
      <c r="I6656" s="36"/>
    </row>
    <row r="6657" spans="9:9">
      <c r="I6657" s="36"/>
    </row>
    <row r="6658" spans="9:9">
      <c r="I6658" s="36"/>
    </row>
    <row r="6659" spans="9:9">
      <c r="I6659" s="36"/>
    </row>
    <row r="6660" spans="9:9">
      <c r="I6660" s="36"/>
    </row>
    <row r="6661" spans="9:9">
      <c r="I6661" s="36"/>
    </row>
    <row r="6662" spans="9:9">
      <c r="I6662" s="36"/>
    </row>
    <row r="6663" spans="9:9">
      <c r="I6663" s="36"/>
    </row>
    <row r="6664" spans="9:9">
      <c r="I6664" s="36"/>
    </row>
    <row r="6665" spans="9:9">
      <c r="I6665" s="36"/>
    </row>
    <row r="6666" spans="9:9">
      <c r="I6666" s="36"/>
    </row>
    <row r="6667" spans="9:9">
      <c r="I6667" s="36"/>
    </row>
    <row r="6668" spans="9:9">
      <c r="I6668" s="36"/>
    </row>
    <row r="6669" spans="9:9">
      <c r="I6669" s="36"/>
    </row>
    <row r="6670" spans="9:9">
      <c r="I6670" s="36"/>
    </row>
    <row r="6671" spans="9:9">
      <c r="I6671" s="36"/>
    </row>
    <row r="6672" spans="9:9">
      <c r="I6672" s="36"/>
    </row>
    <row r="6673" spans="9:9">
      <c r="I6673" s="36"/>
    </row>
    <row r="6674" spans="9:9">
      <c r="I6674" s="36"/>
    </row>
    <row r="6675" spans="9:9">
      <c r="I6675" s="36"/>
    </row>
    <row r="6676" spans="9:9">
      <c r="I6676" s="36"/>
    </row>
    <row r="6677" spans="9:9">
      <c r="I6677" s="36"/>
    </row>
    <row r="6678" spans="9:9">
      <c r="I6678" s="36"/>
    </row>
    <row r="6679" spans="9:9">
      <c r="I6679" s="36"/>
    </row>
    <row r="6680" spans="9:9">
      <c r="I6680" s="36"/>
    </row>
    <row r="6681" spans="9:9">
      <c r="I6681" s="36"/>
    </row>
    <row r="6682" spans="9:9">
      <c r="I6682" s="36"/>
    </row>
    <row r="6683" spans="9:9">
      <c r="I6683" s="36"/>
    </row>
    <row r="6684" spans="9:9">
      <c r="I6684" s="36"/>
    </row>
    <row r="6685" spans="9:9">
      <c r="I6685" s="36"/>
    </row>
    <row r="6686" spans="9:9">
      <c r="I6686" s="36"/>
    </row>
    <row r="6687" spans="9:9">
      <c r="I6687" s="36"/>
    </row>
    <row r="6688" spans="9:9">
      <c r="I6688" s="36"/>
    </row>
    <row r="6689" spans="9:9">
      <c r="I6689" s="36"/>
    </row>
    <row r="6690" spans="9:9">
      <c r="I6690" s="36"/>
    </row>
    <row r="6691" spans="9:9">
      <c r="I6691" s="36"/>
    </row>
    <row r="6692" spans="9:9">
      <c r="I6692" s="36"/>
    </row>
    <row r="6693" spans="9:9">
      <c r="I6693" s="36"/>
    </row>
    <row r="6694" spans="9:9">
      <c r="I6694" s="36"/>
    </row>
    <row r="6695" spans="9:9">
      <c r="I6695" s="36"/>
    </row>
    <row r="6696" spans="9:9">
      <c r="I6696" s="36"/>
    </row>
    <row r="6697" spans="9:9">
      <c r="I6697" s="36"/>
    </row>
    <row r="6698" spans="9:9">
      <c r="I6698" s="36"/>
    </row>
    <row r="6699" spans="9:9">
      <c r="I6699" s="36"/>
    </row>
    <row r="6700" spans="9:9">
      <c r="I6700" s="36"/>
    </row>
    <row r="6701" spans="9:9">
      <c r="I6701" s="36"/>
    </row>
    <row r="6702" spans="9:9">
      <c r="I6702" s="36"/>
    </row>
    <row r="6703" spans="9:9">
      <c r="I6703" s="36"/>
    </row>
    <row r="6704" spans="9:9">
      <c r="I6704" s="36"/>
    </row>
    <row r="6705" spans="9:9">
      <c r="I6705" s="36"/>
    </row>
    <row r="6706" spans="9:9">
      <c r="I6706" s="36"/>
    </row>
    <row r="6707" spans="9:9">
      <c r="I6707" s="36"/>
    </row>
    <row r="6708" spans="9:9">
      <c r="I6708" s="36"/>
    </row>
    <row r="6709" spans="9:9">
      <c r="I6709" s="36"/>
    </row>
    <row r="6710" spans="9:9">
      <c r="I6710" s="36"/>
    </row>
    <row r="6711" spans="9:9">
      <c r="I6711" s="36"/>
    </row>
    <row r="6712" spans="9:9">
      <c r="I6712" s="36"/>
    </row>
    <row r="6713" spans="9:9">
      <c r="I6713" s="36"/>
    </row>
    <row r="6714" spans="9:9">
      <c r="I6714" s="36"/>
    </row>
    <row r="6715" spans="9:9">
      <c r="I6715" s="36"/>
    </row>
    <row r="6716" spans="9:9">
      <c r="I6716" s="36"/>
    </row>
    <row r="6717" spans="9:9">
      <c r="I6717" s="36"/>
    </row>
    <row r="6718" spans="9:9">
      <c r="I6718" s="36"/>
    </row>
    <row r="6719" spans="9:9">
      <c r="I6719" s="36"/>
    </row>
    <row r="6720" spans="9:9">
      <c r="I6720" s="36"/>
    </row>
    <row r="6721" spans="9:9">
      <c r="I6721" s="36"/>
    </row>
    <row r="6722" spans="9:9">
      <c r="I6722" s="36"/>
    </row>
    <row r="6723" spans="9:9">
      <c r="I6723" s="36"/>
    </row>
    <row r="6724" spans="9:9">
      <c r="I6724" s="36"/>
    </row>
    <row r="6725" spans="9:9">
      <c r="I6725" s="36"/>
    </row>
    <row r="6726" spans="9:9">
      <c r="I6726" s="36"/>
    </row>
    <row r="6727" spans="9:9">
      <c r="I6727" s="36"/>
    </row>
    <row r="6728" spans="9:9">
      <c r="I6728" s="36"/>
    </row>
    <row r="6729" spans="9:9">
      <c r="I6729" s="36"/>
    </row>
    <row r="6730" spans="9:9">
      <c r="I6730" s="36"/>
    </row>
    <row r="6731" spans="9:9">
      <c r="I6731" s="36"/>
    </row>
    <row r="6732" spans="9:9">
      <c r="I6732" s="36"/>
    </row>
    <row r="6733" spans="9:9">
      <c r="I6733" s="36"/>
    </row>
    <row r="6734" spans="9:9">
      <c r="I6734" s="36"/>
    </row>
    <row r="6735" spans="9:9">
      <c r="I6735" s="36"/>
    </row>
    <row r="6736" spans="9:9">
      <c r="I6736" s="36"/>
    </row>
    <row r="6737" spans="9:9">
      <c r="I6737" s="36"/>
    </row>
    <row r="6738" spans="9:9">
      <c r="I6738" s="36"/>
    </row>
    <row r="6739" spans="9:9">
      <c r="I6739" s="36"/>
    </row>
    <row r="6740" spans="9:9">
      <c r="I6740" s="36"/>
    </row>
    <row r="6741" spans="9:9">
      <c r="I6741" s="36"/>
    </row>
    <row r="6742" spans="9:9">
      <c r="I6742" s="36"/>
    </row>
    <row r="6743" spans="9:9">
      <c r="I6743" s="36"/>
    </row>
    <row r="6744" spans="9:9">
      <c r="I6744" s="36"/>
    </row>
    <row r="6745" spans="9:9">
      <c r="I6745" s="36"/>
    </row>
    <row r="6746" spans="9:9">
      <c r="I6746" s="36"/>
    </row>
    <row r="6747" spans="9:9">
      <c r="I6747" s="36"/>
    </row>
    <row r="6748" spans="9:9">
      <c r="I6748" s="36"/>
    </row>
    <row r="6749" spans="9:9">
      <c r="I6749" s="36"/>
    </row>
    <row r="6750" spans="9:9">
      <c r="I6750" s="36"/>
    </row>
    <row r="6751" spans="9:9">
      <c r="I6751" s="36"/>
    </row>
    <row r="6752" spans="9:9">
      <c r="I6752" s="36"/>
    </row>
    <row r="6753" spans="9:9">
      <c r="I6753" s="36"/>
    </row>
    <row r="6754" spans="9:9">
      <c r="I6754" s="36"/>
    </row>
    <row r="6755" spans="9:9">
      <c r="I6755" s="36"/>
    </row>
    <row r="6756" spans="9:9">
      <c r="I6756" s="36"/>
    </row>
    <row r="6757" spans="9:9">
      <c r="I6757" s="36"/>
    </row>
    <row r="6758" spans="9:9">
      <c r="I6758" s="36"/>
    </row>
    <row r="6759" spans="9:9">
      <c r="I6759" s="36"/>
    </row>
    <row r="6760" spans="9:9">
      <c r="I6760" s="36"/>
    </row>
    <row r="6761" spans="9:9">
      <c r="I6761" s="36"/>
    </row>
    <row r="6762" spans="9:9">
      <c r="I6762" s="36"/>
    </row>
    <row r="6763" spans="9:9">
      <c r="I6763" s="36"/>
    </row>
    <row r="6764" spans="9:9">
      <c r="I6764" s="36"/>
    </row>
    <row r="6765" spans="9:9">
      <c r="I6765" s="36"/>
    </row>
    <row r="6766" spans="9:9">
      <c r="I6766" s="36"/>
    </row>
    <row r="6767" spans="9:9">
      <c r="I6767" s="36"/>
    </row>
    <row r="6768" spans="9:9">
      <c r="I6768" s="36"/>
    </row>
    <row r="6769" spans="9:9">
      <c r="I6769" s="36"/>
    </row>
    <row r="6770" spans="9:9">
      <c r="I6770" s="36"/>
    </row>
    <row r="6771" spans="9:9">
      <c r="I6771" s="36"/>
    </row>
    <row r="6772" spans="9:9">
      <c r="I6772" s="36"/>
    </row>
    <row r="6773" spans="9:9">
      <c r="I6773" s="36"/>
    </row>
    <row r="6774" spans="9:9">
      <c r="I6774" s="36"/>
    </row>
    <row r="6775" spans="9:9">
      <c r="I6775" s="36"/>
    </row>
    <row r="6776" spans="9:9">
      <c r="I6776" s="36"/>
    </row>
    <row r="6777" spans="9:9">
      <c r="I6777" s="36"/>
    </row>
    <row r="6778" spans="9:9">
      <c r="I6778" s="36"/>
    </row>
    <row r="6779" spans="9:9">
      <c r="I6779" s="36"/>
    </row>
    <row r="6780" spans="9:9">
      <c r="I6780" s="36"/>
    </row>
    <row r="6781" spans="9:9">
      <c r="I6781" s="36"/>
    </row>
    <row r="6782" spans="9:9">
      <c r="I6782" s="36"/>
    </row>
    <row r="6783" spans="9:9">
      <c r="I6783" s="36"/>
    </row>
    <row r="6784" spans="9:9">
      <c r="I6784" s="36"/>
    </row>
    <row r="6785" spans="9:9">
      <c r="I6785" s="36"/>
    </row>
    <row r="6786" spans="9:9">
      <c r="I6786" s="36"/>
    </row>
    <row r="6787" spans="9:9">
      <c r="I6787" s="36"/>
    </row>
    <row r="6788" spans="9:9">
      <c r="I6788" s="36"/>
    </row>
    <row r="6789" spans="9:9">
      <c r="I6789" s="36"/>
    </row>
    <row r="6790" spans="9:9">
      <c r="I6790" s="36"/>
    </row>
    <row r="6791" spans="9:9">
      <c r="I6791" s="36"/>
    </row>
    <row r="6792" spans="9:9">
      <c r="I6792" s="36"/>
    </row>
    <row r="6793" spans="9:9">
      <c r="I6793" s="36"/>
    </row>
    <row r="6794" spans="9:9">
      <c r="I6794" s="36"/>
    </row>
    <row r="6795" spans="9:9">
      <c r="I6795" s="36"/>
    </row>
    <row r="6796" spans="9:9">
      <c r="I6796" s="36"/>
    </row>
    <row r="6797" spans="9:9">
      <c r="I6797" s="36"/>
    </row>
    <row r="6798" spans="9:9">
      <c r="I6798" s="36"/>
    </row>
    <row r="6799" spans="9:9">
      <c r="I6799" s="36"/>
    </row>
    <row r="6800" spans="9:9">
      <c r="I6800" s="36"/>
    </row>
    <row r="6801" spans="9:9">
      <c r="I6801" s="36"/>
    </row>
    <row r="6802" spans="9:9">
      <c r="I6802" s="36"/>
    </row>
    <row r="6803" spans="9:9">
      <c r="I6803" s="36"/>
    </row>
    <row r="6804" spans="9:9">
      <c r="I6804" s="36"/>
    </row>
    <row r="6805" spans="9:9">
      <c r="I6805" s="36"/>
    </row>
    <row r="6806" spans="9:9">
      <c r="I6806" s="36"/>
    </row>
    <row r="6807" spans="9:9">
      <c r="I6807" s="36"/>
    </row>
    <row r="6808" spans="9:9">
      <c r="I6808" s="36"/>
    </row>
    <row r="6809" spans="9:9">
      <c r="I6809" s="36"/>
    </row>
    <row r="6810" spans="9:9">
      <c r="I6810" s="36"/>
    </row>
    <row r="6811" spans="9:9">
      <c r="I6811" s="36"/>
    </row>
    <row r="6812" spans="9:9">
      <c r="I6812" s="36"/>
    </row>
    <row r="6813" spans="9:9">
      <c r="I6813" s="36"/>
    </row>
    <row r="6814" spans="9:9">
      <c r="I6814" s="36"/>
    </row>
    <row r="6815" spans="9:9">
      <c r="I6815" s="36"/>
    </row>
    <row r="6816" spans="9:9">
      <c r="I6816" s="36"/>
    </row>
    <row r="6817" spans="9:9">
      <c r="I6817" s="36"/>
    </row>
    <row r="6818" spans="9:9">
      <c r="I6818" s="36"/>
    </row>
    <row r="6819" spans="9:9">
      <c r="I6819" s="36"/>
    </row>
    <row r="6820" spans="9:9">
      <c r="I6820" s="36"/>
    </row>
    <row r="6821" spans="9:9">
      <c r="I6821" s="36"/>
    </row>
    <row r="6822" spans="9:9">
      <c r="I6822" s="36"/>
    </row>
    <row r="6823" spans="9:9">
      <c r="I6823" s="36"/>
    </row>
    <row r="6824" spans="9:9">
      <c r="I6824" s="36"/>
    </row>
    <row r="6825" spans="9:9">
      <c r="I6825" s="36"/>
    </row>
    <row r="6826" spans="9:9">
      <c r="I6826" s="36"/>
    </row>
    <row r="6827" spans="9:9">
      <c r="I6827" s="36"/>
    </row>
    <row r="6828" spans="9:9">
      <c r="I6828" s="36"/>
    </row>
    <row r="6829" spans="9:9">
      <c r="I6829" s="36"/>
    </row>
    <row r="6830" spans="9:9">
      <c r="I6830" s="36"/>
    </row>
    <row r="6831" spans="9:9">
      <c r="I6831" s="36"/>
    </row>
    <row r="6832" spans="9:9">
      <c r="I6832" s="36"/>
    </row>
    <row r="6833" spans="9:9">
      <c r="I6833" s="36"/>
    </row>
    <row r="6834" spans="9:9">
      <c r="I6834" s="36"/>
    </row>
    <row r="6835" spans="9:9">
      <c r="I6835" s="36"/>
    </row>
    <row r="6836" spans="9:9">
      <c r="I6836" s="36"/>
    </row>
    <row r="6837" spans="9:9">
      <c r="I6837" s="36"/>
    </row>
    <row r="6838" spans="9:9">
      <c r="I6838" s="36"/>
    </row>
    <row r="6839" spans="9:9">
      <c r="I6839" s="36"/>
    </row>
    <row r="6840" spans="9:9">
      <c r="I6840" s="36"/>
    </row>
    <row r="6841" spans="9:9">
      <c r="I6841" s="36"/>
    </row>
    <row r="6842" spans="9:9">
      <c r="I6842" s="36"/>
    </row>
    <row r="6843" spans="9:9">
      <c r="I6843" s="36"/>
    </row>
    <row r="6844" spans="9:9">
      <c r="I6844" s="36"/>
    </row>
    <row r="6845" spans="9:9">
      <c r="I6845" s="36"/>
    </row>
    <row r="6846" spans="9:9">
      <c r="I6846" s="36"/>
    </row>
    <row r="6847" spans="9:9">
      <c r="I6847" s="36"/>
    </row>
    <row r="6848" spans="9:9">
      <c r="I6848" s="36"/>
    </row>
    <row r="6849" spans="9:9">
      <c r="I6849" s="36"/>
    </row>
    <row r="6850" spans="9:9">
      <c r="I6850" s="36"/>
    </row>
    <row r="6851" spans="9:9">
      <c r="I6851" s="36"/>
    </row>
    <row r="6852" spans="9:9">
      <c r="I6852" s="36"/>
    </row>
    <row r="6853" spans="9:9">
      <c r="I6853" s="36"/>
    </row>
    <row r="6854" spans="9:9">
      <c r="I6854" s="36"/>
    </row>
    <row r="6855" spans="9:9">
      <c r="I6855" s="36"/>
    </row>
    <row r="6856" spans="9:9">
      <c r="I6856" s="36"/>
    </row>
    <row r="6857" spans="9:9">
      <c r="I6857" s="36"/>
    </row>
    <row r="6858" spans="9:9">
      <c r="I6858" s="36"/>
    </row>
    <row r="6859" spans="9:9">
      <c r="I6859" s="36"/>
    </row>
    <row r="6860" spans="9:9">
      <c r="I6860" s="36"/>
    </row>
    <row r="6861" spans="9:9">
      <c r="I6861" s="36"/>
    </row>
    <row r="6862" spans="9:9">
      <c r="I6862" s="36"/>
    </row>
    <row r="6863" spans="9:9">
      <c r="I6863" s="36"/>
    </row>
    <row r="6864" spans="9:9">
      <c r="I6864" s="36"/>
    </row>
    <row r="6865" spans="9:9">
      <c r="I6865" s="36"/>
    </row>
    <row r="6866" spans="9:9">
      <c r="I6866" s="36"/>
    </row>
    <row r="6867" spans="9:9">
      <c r="I6867" s="36"/>
    </row>
    <row r="6868" spans="9:9">
      <c r="I6868" s="36"/>
    </row>
    <row r="6869" spans="9:9">
      <c r="I6869" s="36"/>
    </row>
    <row r="6870" spans="9:9">
      <c r="I6870" s="36"/>
    </row>
    <row r="6871" spans="9:9">
      <c r="I6871" s="36"/>
    </row>
    <row r="6872" spans="9:9">
      <c r="I6872" s="36"/>
    </row>
    <row r="6873" spans="9:9">
      <c r="I6873" s="36"/>
    </row>
    <row r="6874" spans="9:9">
      <c r="I6874" s="36"/>
    </row>
    <row r="6875" spans="9:9">
      <c r="I6875" s="36"/>
    </row>
    <row r="6876" spans="9:9">
      <c r="I6876" s="36"/>
    </row>
    <row r="6877" spans="9:9">
      <c r="I6877" s="36"/>
    </row>
    <row r="6878" spans="9:9">
      <c r="I6878" s="36"/>
    </row>
    <row r="6879" spans="9:9">
      <c r="I6879" s="36"/>
    </row>
    <row r="6880" spans="9:9">
      <c r="I6880" s="36"/>
    </row>
    <row r="6881" spans="9:9">
      <c r="I6881" s="36"/>
    </row>
    <row r="6882" spans="9:9">
      <c r="I6882" s="36"/>
    </row>
    <row r="6883" spans="9:9">
      <c r="I6883" s="36"/>
    </row>
    <row r="6884" spans="9:9">
      <c r="I6884" s="36"/>
    </row>
    <row r="6885" spans="9:9">
      <c r="I6885" s="36"/>
    </row>
    <row r="6886" spans="9:9">
      <c r="I6886" s="36"/>
    </row>
    <row r="6887" spans="9:9">
      <c r="I6887" s="36"/>
    </row>
    <row r="6888" spans="9:9">
      <c r="I6888" s="36"/>
    </row>
    <row r="6889" spans="9:9">
      <c r="I6889" s="36"/>
    </row>
    <row r="6890" spans="9:9">
      <c r="I6890" s="36"/>
    </row>
    <row r="6891" spans="9:9">
      <c r="I6891" s="36"/>
    </row>
    <row r="6892" spans="9:9">
      <c r="I6892" s="36"/>
    </row>
    <row r="6893" spans="9:9">
      <c r="I6893" s="36"/>
    </row>
    <row r="6894" spans="9:9">
      <c r="I6894" s="36"/>
    </row>
    <row r="6895" spans="9:9">
      <c r="I6895" s="36"/>
    </row>
    <row r="6896" spans="9:9">
      <c r="I6896" s="36"/>
    </row>
    <row r="6897" spans="9:9">
      <c r="I6897" s="36"/>
    </row>
    <row r="6898" spans="9:9">
      <c r="I6898" s="36"/>
    </row>
    <row r="6899" spans="9:9">
      <c r="I6899" s="36"/>
    </row>
    <row r="6900" spans="9:9">
      <c r="I6900" s="36"/>
    </row>
    <row r="6901" spans="9:9">
      <c r="I6901" s="36"/>
    </row>
    <row r="6902" spans="9:9">
      <c r="I6902" s="36"/>
    </row>
    <row r="6903" spans="9:9">
      <c r="I6903" s="36"/>
    </row>
    <row r="6904" spans="9:9">
      <c r="I6904" s="36"/>
    </row>
    <row r="6905" spans="9:9">
      <c r="I6905" s="36"/>
    </row>
    <row r="6906" spans="9:9">
      <c r="I6906" s="36"/>
    </row>
    <row r="6907" spans="9:9">
      <c r="I6907" s="36"/>
    </row>
    <row r="6908" spans="9:9">
      <c r="I6908" s="36"/>
    </row>
    <row r="6909" spans="9:9">
      <c r="I6909" s="36"/>
    </row>
    <row r="6910" spans="9:9">
      <c r="I6910" s="36"/>
    </row>
    <row r="6911" spans="9:9">
      <c r="I6911" s="36"/>
    </row>
    <row r="6912" spans="9:9">
      <c r="I6912" s="36"/>
    </row>
    <row r="6913" spans="9:9">
      <c r="I6913" s="36"/>
    </row>
    <row r="6914" spans="9:9">
      <c r="I6914" s="36"/>
    </row>
    <row r="6915" spans="9:9">
      <c r="I6915" s="36"/>
    </row>
    <row r="6916" spans="9:9">
      <c r="I6916" s="36"/>
    </row>
    <row r="6917" spans="9:9">
      <c r="I6917" s="36"/>
    </row>
    <row r="6918" spans="9:9">
      <c r="I6918" s="36"/>
    </row>
    <row r="6919" spans="9:9">
      <c r="I6919" s="36"/>
    </row>
    <row r="6920" spans="9:9">
      <c r="I6920" s="36"/>
    </row>
    <row r="6921" spans="9:9">
      <c r="I6921" s="36"/>
    </row>
    <row r="6922" spans="9:9">
      <c r="I6922" s="36"/>
    </row>
    <row r="6923" spans="9:9">
      <c r="I6923" s="36"/>
    </row>
    <row r="6924" spans="9:9">
      <c r="I6924" s="36"/>
    </row>
    <row r="6925" spans="9:9">
      <c r="I6925" s="36"/>
    </row>
    <row r="6926" spans="9:9">
      <c r="I6926" s="36"/>
    </row>
    <row r="6927" spans="9:9">
      <c r="I6927" s="36"/>
    </row>
    <row r="6928" spans="9:9">
      <c r="I6928" s="36"/>
    </row>
    <row r="6929" spans="9:9">
      <c r="I6929" s="36"/>
    </row>
    <row r="6930" spans="9:9">
      <c r="I6930" s="36"/>
    </row>
    <row r="6931" spans="9:9">
      <c r="I6931" s="36"/>
    </row>
    <row r="6932" spans="9:9">
      <c r="I6932" s="36"/>
    </row>
    <row r="6933" spans="9:9">
      <c r="I6933" s="36"/>
    </row>
    <row r="6934" spans="9:9">
      <c r="I6934" s="36"/>
    </row>
    <row r="6935" spans="9:9">
      <c r="I6935" s="36"/>
    </row>
    <row r="6936" spans="9:9">
      <c r="I6936" s="36"/>
    </row>
    <row r="6937" spans="9:9">
      <c r="I6937" s="36"/>
    </row>
    <row r="6938" spans="9:9">
      <c r="I6938" s="36"/>
    </row>
    <row r="6939" spans="9:9">
      <c r="I6939" s="36"/>
    </row>
    <row r="6940" spans="9:9">
      <c r="I6940" s="36"/>
    </row>
    <row r="6941" spans="9:9">
      <c r="I6941" s="36"/>
    </row>
    <row r="6942" spans="9:9">
      <c r="I6942" s="36"/>
    </row>
    <row r="6943" spans="9:9">
      <c r="I6943" s="36"/>
    </row>
    <row r="6944" spans="9:9">
      <c r="I6944" s="36"/>
    </row>
    <row r="6945" spans="9:9">
      <c r="I6945" s="36"/>
    </row>
    <row r="6946" spans="9:9">
      <c r="I6946" s="36"/>
    </row>
    <row r="6947" spans="9:9">
      <c r="I6947" s="36"/>
    </row>
    <row r="6948" spans="9:9">
      <c r="I6948" s="36"/>
    </row>
    <row r="6949" spans="9:9">
      <c r="I6949" s="36"/>
    </row>
    <row r="6950" spans="9:9">
      <c r="I6950" s="36"/>
    </row>
    <row r="6951" spans="9:9">
      <c r="I6951" s="36"/>
    </row>
    <row r="6952" spans="9:9">
      <c r="I6952" s="36"/>
    </row>
    <row r="6953" spans="9:9">
      <c r="I6953" s="36"/>
    </row>
    <row r="6954" spans="9:9">
      <c r="I6954" s="36"/>
    </row>
    <row r="6955" spans="9:9">
      <c r="I6955" s="36"/>
    </row>
    <row r="6956" spans="9:9">
      <c r="I6956" s="36"/>
    </row>
    <row r="6957" spans="9:9">
      <c r="I6957" s="36"/>
    </row>
    <row r="6958" spans="9:9">
      <c r="I6958" s="36"/>
    </row>
    <row r="6959" spans="9:9">
      <c r="I6959" s="36"/>
    </row>
    <row r="6960" spans="9:9">
      <c r="I6960" s="36"/>
    </row>
    <row r="6961" spans="9:9">
      <c r="I6961" s="36"/>
    </row>
    <row r="6962" spans="9:9">
      <c r="I6962" s="36"/>
    </row>
    <row r="6963" spans="9:9">
      <c r="I6963" s="36"/>
    </row>
    <row r="6964" spans="9:9">
      <c r="I6964" s="36"/>
    </row>
    <row r="6965" spans="9:9">
      <c r="I6965" s="36"/>
    </row>
    <row r="6966" spans="9:9">
      <c r="I6966" s="36"/>
    </row>
    <row r="6967" spans="9:9">
      <c r="I6967" s="36"/>
    </row>
    <row r="6968" spans="9:9">
      <c r="I6968" s="36"/>
    </row>
    <row r="6969" spans="9:9">
      <c r="I6969" s="36"/>
    </row>
    <row r="6970" spans="9:9">
      <c r="I6970" s="36"/>
    </row>
    <row r="6971" spans="9:9">
      <c r="I6971" s="36"/>
    </row>
    <row r="6972" spans="9:9">
      <c r="I6972" s="36"/>
    </row>
    <row r="6973" spans="9:9">
      <c r="I6973" s="36"/>
    </row>
    <row r="6974" spans="9:9">
      <c r="I6974" s="36"/>
    </row>
    <row r="6975" spans="9:9">
      <c r="I6975" s="36"/>
    </row>
    <row r="6976" spans="9:9">
      <c r="I6976" s="36"/>
    </row>
    <row r="6977" spans="9:9">
      <c r="I6977" s="36"/>
    </row>
    <row r="6978" spans="9:9">
      <c r="I6978" s="36"/>
    </row>
    <row r="6979" spans="9:9">
      <c r="I6979" s="36"/>
    </row>
    <row r="6980" spans="9:9">
      <c r="I6980" s="36"/>
    </row>
    <row r="6981" spans="9:9">
      <c r="I6981" s="36"/>
    </row>
    <row r="6982" spans="9:9">
      <c r="I6982" s="36"/>
    </row>
    <row r="6983" spans="9:9">
      <c r="I6983" s="36"/>
    </row>
    <row r="6984" spans="9:9">
      <c r="I6984" s="36"/>
    </row>
    <row r="6985" spans="9:9">
      <c r="I6985" s="36"/>
    </row>
    <row r="6986" spans="9:9">
      <c r="I6986" s="36"/>
    </row>
    <row r="6987" spans="9:9">
      <c r="I6987" s="36"/>
    </row>
    <row r="6988" spans="9:9">
      <c r="I6988" s="36"/>
    </row>
    <row r="6989" spans="9:9">
      <c r="I6989" s="36"/>
    </row>
    <row r="6990" spans="9:9">
      <c r="I6990" s="36"/>
    </row>
    <row r="6991" spans="9:9">
      <c r="I6991" s="36"/>
    </row>
    <row r="6992" spans="9:9">
      <c r="I6992" s="36"/>
    </row>
    <row r="6993" spans="9:9">
      <c r="I6993" s="36"/>
    </row>
    <row r="6994" spans="9:9">
      <c r="I6994" s="36"/>
    </row>
    <row r="6995" spans="9:9">
      <c r="I6995" s="36"/>
    </row>
    <row r="6996" spans="9:9">
      <c r="I6996" s="36"/>
    </row>
    <row r="6997" spans="9:9">
      <c r="I6997" s="36"/>
    </row>
    <row r="6998" spans="9:9">
      <c r="I6998" s="36"/>
    </row>
    <row r="6999" spans="9:9">
      <c r="I6999" s="36"/>
    </row>
    <row r="7000" spans="9:9">
      <c r="I7000" s="36"/>
    </row>
    <row r="7001" spans="9:9">
      <c r="I7001" s="36"/>
    </row>
    <row r="7002" spans="9:9">
      <c r="I7002" s="36"/>
    </row>
    <row r="7003" spans="9:9">
      <c r="I7003" s="36"/>
    </row>
    <row r="7004" spans="9:9">
      <c r="I7004" s="36"/>
    </row>
    <row r="7005" spans="9:9">
      <c r="I7005" s="36"/>
    </row>
    <row r="7006" spans="9:9">
      <c r="I7006" s="36"/>
    </row>
    <row r="7007" spans="9:9">
      <c r="I7007" s="36"/>
    </row>
    <row r="7008" spans="9:9">
      <c r="I7008" s="36"/>
    </row>
    <row r="7009" spans="9:9">
      <c r="I7009" s="36"/>
    </row>
    <row r="7010" spans="9:9">
      <c r="I7010" s="36"/>
    </row>
    <row r="7011" spans="9:9">
      <c r="I7011" s="36"/>
    </row>
    <row r="7012" spans="9:9">
      <c r="I7012" s="36"/>
    </row>
    <row r="7013" spans="9:9">
      <c r="I7013" s="36"/>
    </row>
    <row r="7014" spans="9:9">
      <c r="I7014" s="36"/>
    </row>
    <row r="7015" spans="9:9">
      <c r="I7015" s="36"/>
    </row>
    <row r="7016" spans="9:9">
      <c r="I7016" s="36"/>
    </row>
    <row r="7017" spans="9:9">
      <c r="I7017" s="36"/>
    </row>
    <row r="7018" spans="9:9">
      <c r="I7018" s="36"/>
    </row>
    <row r="7019" spans="9:9">
      <c r="I7019" s="36"/>
    </row>
    <row r="7020" spans="9:9">
      <c r="I7020" s="36"/>
    </row>
    <row r="7021" spans="9:9">
      <c r="I7021" s="36"/>
    </row>
    <row r="7022" spans="9:9">
      <c r="I7022" s="36"/>
    </row>
    <row r="7023" spans="9:9">
      <c r="I7023" s="36"/>
    </row>
    <row r="7024" spans="9:9">
      <c r="I7024" s="36"/>
    </row>
    <row r="7025" spans="9:9">
      <c r="I7025" s="36"/>
    </row>
    <row r="7026" spans="9:9">
      <c r="I7026" s="36"/>
    </row>
    <row r="7027" spans="9:9">
      <c r="I7027" s="36"/>
    </row>
    <row r="7028" spans="9:9">
      <c r="I7028" s="36"/>
    </row>
    <row r="7029" spans="9:9">
      <c r="I7029" s="36"/>
    </row>
    <row r="7030" spans="9:9">
      <c r="I7030" s="36"/>
    </row>
    <row r="7031" spans="9:9">
      <c r="I7031" s="36"/>
    </row>
    <row r="7032" spans="9:9">
      <c r="I7032" s="36"/>
    </row>
    <row r="7033" spans="9:9">
      <c r="I7033" s="36"/>
    </row>
    <row r="7034" spans="9:9">
      <c r="I7034" s="36"/>
    </row>
    <row r="7035" spans="9:9">
      <c r="I7035" s="36"/>
    </row>
    <row r="7036" spans="9:9">
      <c r="I7036" s="36"/>
    </row>
    <row r="7037" spans="9:9">
      <c r="I7037" s="36"/>
    </row>
    <row r="7038" spans="9:9">
      <c r="I7038" s="36"/>
    </row>
    <row r="7039" spans="9:9">
      <c r="I7039" s="36"/>
    </row>
    <row r="7040" spans="9:9">
      <c r="I7040" s="36"/>
    </row>
    <row r="7041" spans="9:9">
      <c r="I7041" s="36"/>
    </row>
    <row r="7042" spans="9:9">
      <c r="I7042" s="36"/>
    </row>
    <row r="7043" spans="9:9">
      <c r="I7043" s="36"/>
    </row>
    <row r="7044" spans="9:9">
      <c r="I7044" s="36"/>
    </row>
    <row r="7045" spans="9:9">
      <c r="I7045" s="36"/>
    </row>
    <row r="7046" spans="9:9">
      <c r="I7046" s="36"/>
    </row>
    <row r="7047" spans="9:9">
      <c r="I7047" s="36"/>
    </row>
    <row r="7048" spans="9:9">
      <c r="I7048" s="36"/>
    </row>
    <row r="7049" spans="9:9">
      <c r="I7049" s="36"/>
    </row>
    <row r="7050" spans="9:9">
      <c r="I7050" s="36"/>
    </row>
    <row r="7051" spans="9:9">
      <c r="I7051" s="36"/>
    </row>
    <row r="7052" spans="9:9">
      <c r="I7052" s="36"/>
    </row>
    <row r="7053" spans="9:9">
      <c r="I7053" s="36"/>
    </row>
    <row r="7054" spans="9:9">
      <c r="I7054" s="36"/>
    </row>
    <row r="7055" spans="9:9">
      <c r="I7055" s="36"/>
    </row>
    <row r="7056" spans="9:9">
      <c r="I7056" s="36"/>
    </row>
    <row r="7057" spans="9:9">
      <c r="I7057" s="36"/>
    </row>
    <row r="7058" spans="9:9">
      <c r="I7058" s="36"/>
    </row>
    <row r="7059" spans="9:9">
      <c r="I7059" s="36"/>
    </row>
    <row r="7060" spans="9:9">
      <c r="I7060" s="36"/>
    </row>
    <row r="7061" spans="9:9">
      <c r="I7061" s="36"/>
    </row>
    <row r="7062" spans="9:9">
      <c r="I7062" s="36"/>
    </row>
    <row r="7063" spans="9:9">
      <c r="I7063" s="36"/>
    </row>
    <row r="7064" spans="9:9">
      <c r="I7064" s="36"/>
    </row>
    <row r="7065" spans="9:9">
      <c r="I7065" s="36"/>
    </row>
    <row r="7066" spans="9:9">
      <c r="I7066" s="36"/>
    </row>
    <row r="7067" spans="9:9">
      <c r="I7067" s="36"/>
    </row>
    <row r="7068" spans="9:9">
      <c r="I7068" s="36"/>
    </row>
    <row r="7069" spans="9:9">
      <c r="I7069" s="36"/>
    </row>
    <row r="7070" spans="9:9">
      <c r="I7070" s="36"/>
    </row>
    <row r="7071" spans="9:9">
      <c r="I7071" s="36"/>
    </row>
    <row r="7072" spans="9:9">
      <c r="I7072" s="36"/>
    </row>
    <row r="7073" spans="9:9">
      <c r="I7073" s="36"/>
    </row>
    <row r="7074" spans="9:9">
      <c r="I7074" s="36"/>
    </row>
    <row r="7075" spans="9:9">
      <c r="I7075" s="36"/>
    </row>
    <row r="7076" spans="9:9">
      <c r="I7076" s="36"/>
    </row>
    <row r="7077" spans="9:9">
      <c r="I7077" s="36"/>
    </row>
    <row r="7078" spans="9:9">
      <c r="I7078" s="36"/>
    </row>
    <row r="7079" spans="9:9">
      <c r="I7079" s="36"/>
    </row>
    <row r="7080" spans="9:9">
      <c r="I7080" s="36"/>
    </row>
    <row r="7081" spans="9:9">
      <c r="I7081" s="36"/>
    </row>
    <row r="7082" spans="9:9">
      <c r="I7082" s="36"/>
    </row>
    <row r="7083" spans="9:9">
      <c r="I7083" s="36"/>
    </row>
    <row r="7084" spans="9:9">
      <c r="I7084" s="36"/>
    </row>
    <row r="7085" spans="9:9">
      <c r="I7085" s="36"/>
    </row>
    <row r="7086" spans="9:9">
      <c r="I7086" s="36"/>
    </row>
    <row r="7087" spans="9:9">
      <c r="I7087" s="36"/>
    </row>
    <row r="7088" spans="9:9">
      <c r="I7088" s="36"/>
    </row>
    <row r="7089" spans="9:9">
      <c r="I7089" s="36"/>
    </row>
    <row r="7090" spans="9:9">
      <c r="I7090" s="36"/>
    </row>
    <row r="7091" spans="9:9">
      <c r="I7091" s="36"/>
    </row>
    <row r="7092" spans="9:9">
      <c r="I7092" s="36"/>
    </row>
    <row r="7093" spans="9:9">
      <c r="I7093" s="36"/>
    </row>
    <row r="7094" spans="9:9">
      <c r="I7094" s="36"/>
    </row>
    <row r="7095" spans="9:9">
      <c r="I7095" s="36"/>
    </row>
    <row r="7096" spans="9:9">
      <c r="I7096" s="36"/>
    </row>
    <row r="7097" spans="9:9">
      <c r="I7097" s="36"/>
    </row>
    <row r="7098" spans="9:9">
      <c r="I7098" s="36"/>
    </row>
    <row r="7099" spans="9:9">
      <c r="I7099" s="36"/>
    </row>
    <row r="7100" spans="9:9">
      <c r="I7100" s="36"/>
    </row>
    <row r="7101" spans="9:9">
      <c r="I7101" s="36"/>
    </row>
    <row r="7102" spans="9:9">
      <c r="I7102" s="36"/>
    </row>
    <row r="7103" spans="9:9">
      <c r="I7103" s="36"/>
    </row>
    <row r="7104" spans="9:9">
      <c r="I7104" s="36"/>
    </row>
    <row r="7105" spans="9:9">
      <c r="I7105" s="36"/>
    </row>
    <row r="7106" spans="9:9">
      <c r="I7106" s="36"/>
    </row>
    <row r="7107" spans="9:9">
      <c r="I7107" s="36"/>
    </row>
    <row r="7108" spans="9:9">
      <c r="I7108" s="36"/>
    </row>
    <row r="7109" spans="9:9">
      <c r="I7109" s="36"/>
    </row>
    <row r="7110" spans="9:9">
      <c r="I7110" s="36"/>
    </row>
    <row r="7111" spans="9:9">
      <c r="I7111" s="36"/>
    </row>
    <row r="7112" spans="9:9">
      <c r="I7112" s="36"/>
    </row>
    <row r="7113" spans="9:9">
      <c r="I7113" s="36"/>
    </row>
    <row r="7114" spans="9:9">
      <c r="I7114" s="36"/>
    </row>
    <row r="7115" spans="9:9">
      <c r="I7115" s="36"/>
    </row>
    <row r="7116" spans="9:9">
      <c r="I7116" s="36"/>
    </row>
    <row r="7117" spans="9:9">
      <c r="I7117" s="36"/>
    </row>
    <row r="7118" spans="9:9">
      <c r="I7118" s="36"/>
    </row>
    <row r="7119" spans="9:9">
      <c r="I7119" s="36"/>
    </row>
    <row r="7120" spans="9:9">
      <c r="I7120" s="36"/>
    </row>
    <row r="7121" spans="9:9">
      <c r="I7121" s="36"/>
    </row>
    <row r="7122" spans="9:9">
      <c r="I7122" s="36"/>
    </row>
    <row r="7123" spans="9:9">
      <c r="I7123" s="36"/>
    </row>
    <row r="7124" spans="9:9">
      <c r="I7124" s="36"/>
    </row>
    <row r="7125" spans="9:9">
      <c r="I7125" s="36"/>
    </row>
    <row r="7126" spans="9:9">
      <c r="I7126" s="36"/>
    </row>
    <row r="7127" spans="9:9">
      <c r="I7127" s="36"/>
    </row>
    <row r="7128" spans="9:9">
      <c r="I7128" s="36"/>
    </row>
    <row r="7129" spans="9:9">
      <c r="I7129" s="36"/>
    </row>
    <row r="7130" spans="9:9">
      <c r="I7130" s="36"/>
    </row>
    <row r="7131" spans="9:9">
      <c r="I7131" s="36"/>
    </row>
    <row r="7132" spans="9:9">
      <c r="I7132" s="36"/>
    </row>
    <row r="7133" spans="9:9">
      <c r="I7133" s="36"/>
    </row>
    <row r="7134" spans="9:9">
      <c r="I7134" s="36"/>
    </row>
    <row r="7135" spans="9:9">
      <c r="I7135" s="36"/>
    </row>
    <row r="7136" spans="9:9">
      <c r="I7136" s="36"/>
    </row>
    <row r="7137" spans="9:9">
      <c r="I7137" s="36"/>
    </row>
    <row r="7138" spans="9:9">
      <c r="I7138" s="36"/>
    </row>
    <row r="7139" spans="9:9">
      <c r="I7139" s="36"/>
    </row>
    <row r="7140" spans="9:9">
      <c r="I7140" s="36"/>
    </row>
    <row r="7141" spans="9:9">
      <c r="I7141" s="36"/>
    </row>
    <row r="7142" spans="9:9">
      <c r="I7142" s="36"/>
    </row>
    <row r="7143" spans="9:9">
      <c r="I7143" s="36"/>
    </row>
    <row r="7144" spans="9:9">
      <c r="I7144" s="36"/>
    </row>
    <row r="7145" spans="9:9">
      <c r="I7145" s="36"/>
    </row>
    <row r="7146" spans="9:9">
      <c r="I7146" s="36"/>
    </row>
    <row r="7147" spans="9:9">
      <c r="I7147" s="36"/>
    </row>
    <row r="7148" spans="9:9">
      <c r="I7148" s="36"/>
    </row>
    <row r="7149" spans="9:9">
      <c r="I7149" s="36"/>
    </row>
    <row r="7150" spans="9:9">
      <c r="I7150" s="36"/>
    </row>
    <row r="7151" spans="9:9">
      <c r="I7151" s="36"/>
    </row>
    <row r="7152" spans="9:9">
      <c r="I7152" s="36"/>
    </row>
    <row r="7153" spans="9:9">
      <c r="I7153" s="36"/>
    </row>
    <row r="7154" spans="9:9">
      <c r="I7154" s="36"/>
    </row>
    <row r="7155" spans="9:9">
      <c r="I7155" s="36"/>
    </row>
    <row r="7156" spans="9:9">
      <c r="I7156" s="36"/>
    </row>
    <row r="7157" spans="9:9">
      <c r="I7157" s="36"/>
    </row>
    <row r="7158" spans="9:9">
      <c r="I7158" s="36"/>
    </row>
    <row r="7159" spans="9:9">
      <c r="I7159" s="36"/>
    </row>
    <row r="7160" spans="9:9">
      <c r="I7160" s="36"/>
    </row>
    <row r="7161" spans="9:9">
      <c r="I7161" s="36"/>
    </row>
    <row r="7162" spans="9:9">
      <c r="I7162" s="36"/>
    </row>
    <row r="7163" spans="9:9">
      <c r="I7163" s="36"/>
    </row>
    <row r="7164" spans="9:9">
      <c r="I7164" s="36"/>
    </row>
    <row r="7165" spans="9:9">
      <c r="I7165" s="36"/>
    </row>
    <row r="7166" spans="9:9">
      <c r="I7166" s="36"/>
    </row>
    <row r="7167" spans="9:9">
      <c r="I7167" s="36"/>
    </row>
    <row r="7168" spans="9:9">
      <c r="I7168" s="36"/>
    </row>
    <row r="7169" spans="9:9">
      <c r="I7169" s="36"/>
    </row>
    <row r="7170" spans="9:9">
      <c r="I7170" s="36"/>
    </row>
    <row r="7171" spans="9:9">
      <c r="I7171" s="36"/>
    </row>
    <row r="7172" spans="9:9">
      <c r="I7172" s="36"/>
    </row>
    <row r="7173" spans="9:9">
      <c r="I7173" s="36"/>
    </row>
    <row r="7174" spans="9:9">
      <c r="I7174" s="36"/>
    </row>
    <row r="7175" spans="9:9">
      <c r="I7175" s="36"/>
    </row>
    <row r="7176" spans="9:9">
      <c r="I7176" s="36"/>
    </row>
    <row r="7177" spans="9:9">
      <c r="I7177" s="36"/>
    </row>
    <row r="7178" spans="9:9">
      <c r="I7178" s="36"/>
    </row>
    <row r="7179" spans="9:9">
      <c r="I7179" s="36"/>
    </row>
    <row r="7180" spans="9:9">
      <c r="I7180" s="36"/>
    </row>
    <row r="7181" spans="9:9">
      <c r="I7181" s="36"/>
    </row>
    <row r="7182" spans="9:9">
      <c r="I7182" s="36"/>
    </row>
    <row r="7183" spans="9:9">
      <c r="I7183" s="36"/>
    </row>
    <row r="7184" spans="9:9">
      <c r="I7184" s="36"/>
    </row>
    <row r="7185" spans="9:9">
      <c r="I7185" s="36"/>
    </row>
    <row r="7186" spans="9:9">
      <c r="I7186" s="36"/>
    </row>
    <row r="7187" spans="9:9">
      <c r="I7187" s="36"/>
    </row>
    <row r="7188" spans="9:9">
      <c r="I7188" s="36"/>
    </row>
    <row r="7189" spans="9:9">
      <c r="I7189" s="36"/>
    </row>
    <row r="7190" spans="9:9">
      <c r="I7190" s="36"/>
    </row>
    <row r="7191" spans="9:9">
      <c r="I7191" s="36"/>
    </row>
    <row r="7192" spans="9:9">
      <c r="I7192" s="36"/>
    </row>
    <row r="7193" spans="9:9">
      <c r="I7193" s="36"/>
    </row>
    <row r="7194" spans="9:9">
      <c r="I7194" s="36"/>
    </row>
    <row r="7195" spans="9:9">
      <c r="I7195" s="36"/>
    </row>
    <row r="7196" spans="9:9">
      <c r="I7196" s="36"/>
    </row>
    <row r="7197" spans="9:9">
      <c r="I7197" s="36"/>
    </row>
    <row r="7198" spans="9:9">
      <c r="I7198" s="36"/>
    </row>
    <row r="7199" spans="9:9">
      <c r="I7199" s="36"/>
    </row>
    <row r="7200" spans="9:9">
      <c r="I7200" s="36"/>
    </row>
    <row r="7201" spans="9:9">
      <c r="I7201" s="36"/>
    </row>
    <row r="7202" spans="9:9">
      <c r="I7202" s="36"/>
    </row>
    <row r="7203" spans="9:9">
      <c r="I7203" s="36"/>
    </row>
    <row r="7204" spans="9:9">
      <c r="I7204" s="36"/>
    </row>
    <row r="7205" spans="9:9">
      <c r="I7205" s="36"/>
    </row>
    <row r="7206" spans="9:9">
      <c r="I7206" s="36"/>
    </row>
    <row r="7207" spans="9:9">
      <c r="I7207" s="36"/>
    </row>
    <row r="7208" spans="9:9">
      <c r="I7208" s="36"/>
    </row>
    <row r="7209" spans="9:9">
      <c r="I7209" s="36"/>
    </row>
    <row r="7210" spans="9:9">
      <c r="I7210" s="36"/>
    </row>
    <row r="7211" spans="9:9">
      <c r="I7211" s="36"/>
    </row>
    <row r="7212" spans="9:9">
      <c r="I7212" s="36"/>
    </row>
    <row r="7213" spans="9:9">
      <c r="I7213" s="36"/>
    </row>
    <row r="7214" spans="9:9">
      <c r="I7214" s="36"/>
    </row>
    <row r="7215" spans="9:9">
      <c r="I7215" s="36"/>
    </row>
    <row r="7216" spans="9:9">
      <c r="I7216" s="36"/>
    </row>
    <row r="7217" spans="9:9">
      <c r="I7217" s="36"/>
    </row>
    <row r="7218" spans="9:9">
      <c r="I7218" s="36"/>
    </row>
    <row r="7219" spans="9:9">
      <c r="I7219" s="36"/>
    </row>
    <row r="7220" spans="9:9">
      <c r="I7220" s="36"/>
    </row>
    <row r="7221" spans="9:9">
      <c r="I7221" s="36"/>
    </row>
    <row r="7222" spans="9:9">
      <c r="I7222" s="36"/>
    </row>
    <row r="7223" spans="9:9">
      <c r="I7223" s="36"/>
    </row>
    <row r="7224" spans="9:9">
      <c r="I7224" s="36"/>
    </row>
    <row r="7225" spans="9:9">
      <c r="I7225" s="36"/>
    </row>
    <row r="7226" spans="9:9">
      <c r="I7226" s="36"/>
    </row>
    <row r="7227" spans="9:9">
      <c r="I7227" s="36"/>
    </row>
    <row r="7228" spans="9:9">
      <c r="I7228" s="36"/>
    </row>
    <row r="7229" spans="9:9">
      <c r="I7229" s="36"/>
    </row>
    <row r="7230" spans="9:9">
      <c r="I7230" s="36"/>
    </row>
    <row r="7231" spans="9:9">
      <c r="I7231" s="36"/>
    </row>
    <row r="7232" spans="9:9">
      <c r="I7232" s="36"/>
    </row>
    <row r="7233" spans="9:9">
      <c r="I7233" s="36"/>
    </row>
    <row r="7234" spans="9:9">
      <c r="I7234" s="36"/>
    </row>
    <row r="7235" spans="9:9">
      <c r="I7235" s="36"/>
    </row>
    <row r="7236" spans="9:9">
      <c r="I7236" s="36"/>
    </row>
    <row r="7237" spans="9:9">
      <c r="I7237" s="36"/>
    </row>
    <row r="7238" spans="9:9">
      <c r="I7238" s="36"/>
    </row>
    <row r="7239" spans="9:9">
      <c r="I7239" s="36"/>
    </row>
    <row r="7240" spans="9:9">
      <c r="I7240" s="36"/>
    </row>
    <row r="7241" spans="9:9">
      <c r="I7241" s="36"/>
    </row>
    <row r="7242" spans="9:9">
      <c r="I7242" s="36"/>
    </row>
    <row r="7243" spans="9:9">
      <c r="I7243" s="36"/>
    </row>
    <row r="7244" spans="9:9">
      <c r="I7244" s="36"/>
    </row>
    <row r="7245" spans="9:9">
      <c r="I7245" s="36"/>
    </row>
    <row r="7246" spans="9:9">
      <c r="I7246" s="36"/>
    </row>
    <row r="7247" spans="9:9">
      <c r="I7247" s="36"/>
    </row>
    <row r="7248" spans="9:9">
      <c r="I7248" s="36"/>
    </row>
    <row r="7249" spans="9:9">
      <c r="I7249" s="36"/>
    </row>
    <row r="7250" spans="9:9">
      <c r="I7250" s="36"/>
    </row>
    <row r="7251" spans="9:9">
      <c r="I7251" s="36"/>
    </row>
    <row r="7252" spans="9:9">
      <c r="I7252" s="36"/>
    </row>
    <row r="7253" spans="9:9">
      <c r="I7253" s="36"/>
    </row>
    <row r="7254" spans="9:9">
      <c r="I7254" s="36"/>
    </row>
    <row r="7255" spans="9:9">
      <c r="I7255" s="36"/>
    </row>
    <row r="7256" spans="9:9">
      <c r="I7256" s="36"/>
    </row>
    <row r="7257" spans="9:9">
      <c r="I7257" s="36"/>
    </row>
    <row r="7258" spans="9:9">
      <c r="I7258" s="36"/>
    </row>
    <row r="7259" spans="9:9">
      <c r="I7259" s="36"/>
    </row>
    <row r="7260" spans="9:9">
      <c r="I7260" s="36"/>
    </row>
    <row r="7261" spans="9:9">
      <c r="I7261" s="36"/>
    </row>
    <row r="7262" spans="9:9">
      <c r="I7262" s="36"/>
    </row>
    <row r="7263" spans="9:9">
      <c r="I7263" s="36"/>
    </row>
    <row r="7264" spans="9:9">
      <c r="I7264" s="36"/>
    </row>
    <row r="7265" spans="9:9">
      <c r="I7265" s="36"/>
    </row>
    <row r="7266" spans="9:9">
      <c r="I7266" s="36"/>
    </row>
    <row r="7267" spans="9:9">
      <c r="I7267" s="36"/>
    </row>
    <row r="7268" spans="9:9">
      <c r="I7268" s="36"/>
    </row>
    <row r="7269" spans="9:9">
      <c r="I7269" s="36"/>
    </row>
    <row r="7270" spans="9:9">
      <c r="I7270" s="36"/>
    </row>
    <row r="7271" spans="9:9">
      <c r="I7271" s="36"/>
    </row>
    <row r="7272" spans="9:9">
      <c r="I7272" s="36"/>
    </row>
    <row r="7273" spans="9:9">
      <c r="I7273" s="36"/>
    </row>
    <row r="7274" spans="9:9">
      <c r="I7274" s="36"/>
    </row>
    <row r="7275" spans="9:9">
      <c r="I7275" s="36"/>
    </row>
    <row r="7276" spans="9:9">
      <c r="I7276" s="36"/>
    </row>
    <row r="7277" spans="9:9">
      <c r="I7277" s="36"/>
    </row>
    <row r="7278" spans="9:9">
      <c r="I7278" s="36"/>
    </row>
    <row r="7279" spans="9:9">
      <c r="I7279" s="36"/>
    </row>
    <row r="7280" spans="9:9">
      <c r="I7280" s="36"/>
    </row>
    <row r="7281" spans="9:9">
      <c r="I7281" s="36"/>
    </row>
    <row r="7282" spans="9:9">
      <c r="I7282" s="36"/>
    </row>
    <row r="7283" spans="9:9">
      <c r="I7283" s="36"/>
    </row>
    <row r="7284" spans="9:9">
      <c r="I7284" s="36"/>
    </row>
    <row r="7285" spans="9:9">
      <c r="I7285" s="36"/>
    </row>
    <row r="7286" spans="9:9">
      <c r="I7286" s="36"/>
    </row>
    <row r="7287" spans="9:9">
      <c r="I7287" s="36"/>
    </row>
    <row r="7288" spans="9:9">
      <c r="I7288" s="36"/>
    </row>
    <row r="7289" spans="9:9">
      <c r="I7289" s="36"/>
    </row>
    <row r="7290" spans="9:9">
      <c r="I7290" s="36"/>
    </row>
    <row r="7291" spans="9:9">
      <c r="I7291" s="36"/>
    </row>
    <row r="7292" spans="9:9">
      <c r="I7292" s="36"/>
    </row>
    <row r="7293" spans="9:9">
      <c r="I7293" s="36"/>
    </row>
    <row r="7294" spans="9:9">
      <c r="I7294" s="36"/>
    </row>
    <row r="7295" spans="9:9">
      <c r="I7295" s="36"/>
    </row>
    <row r="7296" spans="9:9">
      <c r="I7296" s="36"/>
    </row>
    <row r="7297" spans="9:9">
      <c r="I7297" s="36"/>
    </row>
    <row r="7298" spans="9:9">
      <c r="I7298" s="36"/>
    </row>
    <row r="7299" spans="9:9">
      <c r="I7299" s="36"/>
    </row>
    <row r="7300" spans="9:9">
      <c r="I7300" s="36"/>
    </row>
    <row r="7301" spans="9:9">
      <c r="I7301" s="36"/>
    </row>
    <row r="7302" spans="9:9">
      <c r="I7302" s="36"/>
    </row>
    <row r="7303" spans="9:9">
      <c r="I7303" s="36"/>
    </row>
    <row r="7304" spans="9:9">
      <c r="I7304" s="36"/>
    </row>
    <row r="7305" spans="9:9">
      <c r="I7305" s="36"/>
    </row>
    <row r="7306" spans="9:9">
      <c r="I7306" s="36"/>
    </row>
    <row r="7307" spans="9:9">
      <c r="I7307" s="36"/>
    </row>
    <row r="7308" spans="9:9">
      <c r="I7308" s="36"/>
    </row>
    <row r="7309" spans="9:9">
      <c r="I7309" s="36"/>
    </row>
    <row r="7310" spans="9:9">
      <c r="I7310" s="36"/>
    </row>
    <row r="7311" spans="9:9">
      <c r="I7311" s="36"/>
    </row>
    <row r="7312" spans="9:9">
      <c r="I7312" s="36"/>
    </row>
    <row r="7313" spans="9:9">
      <c r="I7313" s="36"/>
    </row>
    <row r="7314" spans="9:9">
      <c r="I7314" s="36"/>
    </row>
    <row r="7315" spans="9:9">
      <c r="I7315" s="36"/>
    </row>
    <row r="7316" spans="9:9">
      <c r="I7316" s="36"/>
    </row>
    <row r="7317" spans="9:9">
      <c r="I7317" s="36"/>
    </row>
    <row r="7318" spans="9:9">
      <c r="I7318" s="36"/>
    </row>
    <row r="7319" spans="9:9">
      <c r="I7319" s="36"/>
    </row>
    <row r="7320" spans="9:9">
      <c r="I7320" s="36"/>
    </row>
    <row r="7321" spans="9:9">
      <c r="I7321" s="36"/>
    </row>
    <row r="7322" spans="9:9">
      <c r="I7322" s="36"/>
    </row>
    <row r="7323" spans="9:9">
      <c r="I7323" s="36"/>
    </row>
    <row r="7324" spans="9:9">
      <c r="I7324" s="36"/>
    </row>
    <row r="7325" spans="9:9">
      <c r="I7325" s="36"/>
    </row>
    <row r="7326" spans="9:9">
      <c r="I7326" s="36"/>
    </row>
    <row r="7327" spans="9:9">
      <c r="I7327" s="36"/>
    </row>
    <row r="7328" spans="9:9">
      <c r="I7328" s="36"/>
    </row>
    <row r="7329" spans="9:9">
      <c r="I7329" s="36"/>
    </row>
    <row r="7330" spans="9:9">
      <c r="I7330" s="36"/>
    </row>
    <row r="7331" spans="9:9">
      <c r="I7331" s="36"/>
    </row>
    <row r="7332" spans="9:9">
      <c r="I7332" s="36"/>
    </row>
    <row r="7333" spans="9:9">
      <c r="I7333" s="36"/>
    </row>
    <row r="7334" spans="9:9">
      <c r="I7334" s="36"/>
    </row>
    <row r="7335" spans="9:9">
      <c r="I7335" s="36"/>
    </row>
    <row r="7336" spans="9:9">
      <c r="I7336" s="36"/>
    </row>
    <row r="7337" spans="9:9">
      <c r="I7337" s="36"/>
    </row>
    <row r="7338" spans="9:9">
      <c r="I7338" s="36"/>
    </row>
    <row r="7339" spans="9:9">
      <c r="I7339" s="36"/>
    </row>
    <row r="7340" spans="9:9">
      <c r="I7340" s="36"/>
    </row>
    <row r="7341" spans="9:9">
      <c r="I7341" s="36"/>
    </row>
    <row r="7342" spans="9:9">
      <c r="I7342" s="36"/>
    </row>
    <row r="7343" spans="9:9">
      <c r="I7343" s="36"/>
    </row>
    <row r="7344" spans="9:9">
      <c r="I7344" s="36"/>
    </row>
    <row r="7345" spans="9:9">
      <c r="I7345" s="36"/>
    </row>
    <row r="7346" spans="9:9">
      <c r="I7346" s="36"/>
    </row>
    <row r="7347" spans="9:9">
      <c r="I7347" s="36"/>
    </row>
    <row r="7348" spans="9:9">
      <c r="I7348" s="36"/>
    </row>
    <row r="7349" spans="9:9">
      <c r="I7349" s="36"/>
    </row>
    <row r="7350" spans="9:9">
      <c r="I7350" s="36"/>
    </row>
    <row r="7351" spans="9:9">
      <c r="I7351" s="36"/>
    </row>
    <row r="7352" spans="9:9">
      <c r="I7352" s="36"/>
    </row>
    <row r="7353" spans="9:9">
      <c r="I7353" s="36"/>
    </row>
    <row r="7354" spans="9:9">
      <c r="I7354" s="36"/>
    </row>
    <row r="7355" spans="9:9">
      <c r="I7355" s="36"/>
    </row>
    <row r="7356" spans="9:9">
      <c r="I7356" s="36"/>
    </row>
    <row r="7357" spans="9:9">
      <c r="I7357" s="36"/>
    </row>
    <row r="7358" spans="9:9">
      <c r="I7358" s="36"/>
    </row>
    <row r="7359" spans="9:9">
      <c r="I7359" s="36"/>
    </row>
    <row r="7360" spans="9:9">
      <c r="I7360" s="36"/>
    </row>
    <row r="7361" spans="9:9">
      <c r="I7361" s="36"/>
    </row>
    <row r="7362" spans="9:9">
      <c r="I7362" s="36"/>
    </row>
    <row r="7363" spans="9:9">
      <c r="I7363" s="36"/>
    </row>
    <row r="7364" spans="9:9">
      <c r="I7364" s="36"/>
    </row>
    <row r="7365" spans="9:9">
      <c r="I7365" s="36"/>
    </row>
    <row r="7366" spans="9:9">
      <c r="I7366" s="36"/>
    </row>
    <row r="7367" spans="9:9">
      <c r="I7367" s="36"/>
    </row>
    <row r="7368" spans="9:9">
      <c r="I7368" s="36"/>
    </row>
    <row r="7369" spans="9:9">
      <c r="I7369" s="36"/>
    </row>
    <row r="7370" spans="9:9">
      <c r="I7370" s="36"/>
    </row>
    <row r="7371" spans="9:9">
      <c r="I7371" s="36"/>
    </row>
    <row r="7372" spans="9:9">
      <c r="I7372" s="36"/>
    </row>
    <row r="7373" spans="9:9">
      <c r="I7373" s="36"/>
    </row>
    <row r="7374" spans="9:9">
      <c r="I7374" s="36"/>
    </row>
    <row r="7375" spans="9:9">
      <c r="I7375" s="36"/>
    </row>
    <row r="7376" spans="9:9">
      <c r="I7376" s="36"/>
    </row>
    <row r="7377" spans="9:9">
      <c r="I7377" s="36"/>
    </row>
    <row r="7378" spans="9:9">
      <c r="I7378" s="36"/>
    </row>
    <row r="7379" spans="9:9">
      <c r="I7379" s="36"/>
    </row>
    <row r="7380" spans="9:9">
      <c r="I7380" s="36"/>
    </row>
    <row r="7381" spans="9:9">
      <c r="I7381" s="36"/>
    </row>
    <row r="7382" spans="9:9">
      <c r="I7382" s="36"/>
    </row>
    <row r="7383" spans="9:9">
      <c r="I7383" s="36"/>
    </row>
    <row r="7384" spans="9:9">
      <c r="I7384" s="36"/>
    </row>
    <row r="7385" spans="9:9">
      <c r="I7385" s="36"/>
    </row>
    <row r="7386" spans="9:9">
      <c r="I7386" s="36"/>
    </row>
    <row r="7387" spans="9:9">
      <c r="I7387" s="36"/>
    </row>
    <row r="7388" spans="9:9">
      <c r="I7388" s="36"/>
    </row>
    <row r="7389" spans="9:9">
      <c r="I7389" s="36"/>
    </row>
    <row r="7390" spans="9:9">
      <c r="I7390" s="36"/>
    </row>
    <row r="7391" spans="9:9">
      <c r="I7391" s="36"/>
    </row>
    <row r="7392" spans="9:9">
      <c r="I7392" s="36"/>
    </row>
    <row r="7393" spans="9:9">
      <c r="I7393" s="36"/>
    </row>
    <row r="7394" spans="9:9">
      <c r="I7394" s="36"/>
    </row>
    <row r="7395" spans="9:9">
      <c r="I7395" s="36"/>
    </row>
    <row r="7396" spans="9:9">
      <c r="I7396" s="36"/>
    </row>
    <row r="7397" spans="9:9">
      <c r="I7397" s="36"/>
    </row>
    <row r="7398" spans="9:9">
      <c r="I7398" s="36"/>
    </row>
    <row r="7399" spans="9:9">
      <c r="I7399" s="36"/>
    </row>
    <row r="7400" spans="9:9">
      <c r="I7400" s="36"/>
    </row>
    <row r="7401" spans="9:9">
      <c r="I7401" s="36"/>
    </row>
    <row r="7402" spans="9:9">
      <c r="I7402" s="36"/>
    </row>
    <row r="7403" spans="9:9">
      <c r="I7403" s="36"/>
    </row>
    <row r="7404" spans="9:9">
      <c r="I7404" s="36"/>
    </row>
    <row r="7405" spans="9:9">
      <c r="I7405" s="36"/>
    </row>
    <row r="7406" spans="9:9">
      <c r="I7406" s="36"/>
    </row>
    <row r="7407" spans="9:9">
      <c r="I7407" s="36"/>
    </row>
    <row r="7408" spans="9:9">
      <c r="I7408" s="36"/>
    </row>
    <row r="7409" spans="9:9">
      <c r="I7409" s="36"/>
    </row>
    <row r="7410" spans="9:9">
      <c r="I7410" s="36"/>
    </row>
    <row r="7411" spans="9:9">
      <c r="I7411" s="36"/>
    </row>
    <row r="7412" spans="9:9">
      <c r="I7412" s="36"/>
    </row>
    <row r="7413" spans="9:9">
      <c r="I7413" s="36"/>
    </row>
    <row r="7414" spans="9:9">
      <c r="I7414" s="36"/>
    </row>
    <row r="7415" spans="9:9">
      <c r="I7415" s="36"/>
    </row>
    <row r="7416" spans="9:9">
      <c r="I7416" s="36"/>
    </row>
    <row r="7417" spans="9:9">
      <c r="I7417" s="36"/>
    </row>
    <row r="7418" spans="9:9">
      <c r="I7418" s="36"/>
    </row>
    <row r="7419" spans="9:9">
      <c r="I7419" s="36"/>
    </row>
    <row r="7420" spans="9:9">
      <c r="I7420" s="36"/>
    </row>
    <row r="7421" spans="9:9">
      <c r="I7421" s="36"/>
    </row>
    <row r="7422" spans="9:9">
      <c r="I7422" s="36"/>
    </row>
    <row r="7423" spans="9:9">
      <c r="I7423" s="36"/>
    </row>
    <row r="7424" spans="9:9">
      <c r="I7424" s="36"/>
    </row>
    <row r="7425" spans="9:9">
      <c r="I7425" s="36"/>
    </row>
    <row r="7426" spans="9:9">
      <c r="I7426" s="36"/>
    </row>
    <row r="7427" spans="9:9">
      <c r="I7427" s="36"/>
    </row>
    <row r="7428" spans="9:9">
      <c r="I7428" s="36"/>
    </row>
    <row r="7429" spans="9:9">
      <c r="I7429" s="36"/>
    </row>
    <row r="7430" spans="9:9">
      <c r="I7430" s="36"/>
    </row>
    <row r="7431" spans="9:9">
      <c r="I7431" s="36"/>
    </row>
    <row r="7432" spans="9:9">
      <c r="I7432" s="36"/>
    </row>
    <row r="7433" spans="9:9">
      <c r="I7433" s="36"/>
    </row>
    <row r="7434" spans="9:9">
      <c r="I7434" s="36"/>
    </row>
    <row r="7435" spans="9:9">
      <c r="I7435" s="36"/>
    </row>
    <row r="7436" spans="9:9">
      <c r="I7436" s="36"/>
    </row>
    <row r="7437" spans="9:9">
      <c r="I7437" s="36"/>
    </row>
    <row r="7438" spans="9:9">
      <c r="I7438" s="36"/>
    </row>
    <row r="7439" spans="9:9">
      <c r="I7439" s="36"/>
    </row>
    <row r="7440" spans="9:9">
      <c r="I7440" s="36"/>
    </row>
    <row r="7441" spans="9:9">
      <c r="I7441" s="36"/>
    </row>
    <row r="7442" spans="9:9">
      <c r="I7442" s="36"/>
    </row>
    <row r="7443" spans="9:9">
      <c r="I7443" s="36"/>
    </row>
    <row r="7444" spans="9:9">
      <c r="I7444" s="36"/>
    </row>
    <row r="7445" spans="9:9">
      <c r="I7445" s="36"/>
    </row>
    <row r="7446" spans="9:9">
      <c r="I7446" s="36"/>
    </row>
    <row r="7447" spans="9:9">
      <c r="I7447" s="36"/>
    </row>
    <row r="7448" spans="9:9">
      <c r="I7448" s="36"/>
    </row>
    <row r="7449" spans="9:9">
      <c r="I7449" s="36"/>
    </row>
    <row r="7450" spans="9:9">
      <c r="I7450" s="36"/>
    </row>
    <row r="7451" spans="9:9">
      <c r="I7451" s="36"/>
    </row>
    <row r="7452" spans="9:9">
      <c r="I7452" s="36"/>
    </row>
    <row r="7453" spans="9:9">
      <c r="I7453" s="36"/>
    </row>
    <row r="7454" spans="9:9">
      <c r="I7454" s="36"/>
    </row>
    <row r="7455" spans="9:9">
      <c r="I7455" s="36"/>
    </row>
    <row r="7456" spans="9:9">
      <c r="I7456" s="36"/>
    </row>
    <row r="7457" spans="9:9">
      <c r="I7457" s="36"/>
    </row>
    <row r="7458" spans="9:9">
      <c r="I7458" s="36"/>
    </row>
    <row r="7459" spans="9:9">
      <c r="I7459" s="36"/>
    </row>
    <row r="7460" spans="9:9">
      <c r="I7460" s="36"/>
    </row>
    <row r="7461" spans="9:9">
      <c r="I7461" s="36"/>
    </row>
    <row r="7462" spans="9:9">
      <c r="I7462" s="36"/>
    </row>
    <row r="7463" spans="9:9">
      <c r="I7463" s="36"/>
    </row>
    <row r="7464" spans="9:9">
      <c r="I7464" s="36"/>
    </row>
    <row r="7465" spans="9:9">
      <c r="I7465" s="36"/>
    </row>
    <row r="7466" spans="9:9">
      <c r="I7466" s="36"/>
    </row>
    <row r="7467" spans="9:9">
      <c r="I7467" s="36"/>
    </row>
    <row r="7468" spans="9:9">
      <c r="I7468" s="36"/>
    </row>
    <row r="7469" spans="9:9">
      <c r="I7469" s="36"/>
    </row>
    <row r="7470" spans="9:9">
      <c r="I7470" s="36"/>
    </row>
    <row r="7471" spans="9:9">
      <c r="I7471" s="36"/>
    </row>
    <row r="7472" spans="9:9">
      <c r="I7472" s="36"/>
    </row>
    <row r="7473" spans="9:9">
      <c r="I7473" s="36"/>
    </row>
    <row r="7474" spans="9:9">
      <c r="I7474" s="36"/>
    </row>
    <row r="7475" spans="9:9">
      <c r="I7475" s="36"/>
    </row>
    <row r="7476" spans="9:9">
      <c r="I7476" s="36"/>
    </row>
    <row r="7477" spans="9:9">
      <c r="I7477" s="36"/>
    </row>
    <row r="7478" spans="9:9">
      <c r="I7478" s="36"/>
    </row>
    <row r="7479" spans="9:9">
      <c r="I7479" s="36"/>
    </row>
    <row r="7480" spans="9:9">
      <c r="I7480" s="36"/>
    </row>
    <row r="7481" spans="9:9">
      <c r="I7481" s="36"/>
    </row>
    <row r="7482" spans="9:9">
      <c r="I7482" s="36"/>
    </row>
    <row r="7483" spans="9:9">
      <c r="I7483" s="36"/>
    </row>
    <row r="7484" spans="9:9">
      <c r="I7484" s="36"/>
    </row>
    <row r="7485" spans="9:9">
      <c r="I7485" s="36"/>
    </row>
    <row r="7486" spans="9:9">
      <c r="I7486" s="36"/>
    </row>
    <row r="7487" spans="9:9">
      <c r="I7487" s="36"/>
    </row>
    <row r="7488" spans="9:9">
      <c r="I7488" s="36"/>
    </row>
    <row r="7489" spans="9:9">
      <c r="I7489" s="36"/>
    </row>
    <row r="7490" spans="9:9">
      <c r="I7490" s="36"/>
    </row>
    <row r="7491" spans="9:9">
      <c r="I7491" s="36"/>
    </row>
    <row r="7492" spans="9:9">
      <c r="I7492" s="36"/>
    </row>
    <row r="7493" spans="9:9">
      <c r="I7493" s="36"/>
    </row>
    <row r="7494" spans="9:9">
      <c r="I7494" s="36"/>
    </row>
    <row r="7495" spans="9:9">
      <c r="I7495" s="36"/>
    </row>
    <row r="7496" spans="9:9">
      <c r="I7496" s="36"/>
    </row>
    <row r="7497" spans="9:9">
      <c r="I7497" s="36"/>
    </row>
    <row r="7498" spans="9:9">
      <c r="I7498" s="36"/>
    </row>
    <row r="7499" spans="9:9">
      <c r="I7499" s="36"/>
    </row>
    <row r="7500" spans="9:9">
      <c r="I7500" s="36"/>
    </row>
    <row r="7501" spans="9:9">
      <c r="I7501" s="36"/>
    </row>
    <row r="7502" spans="9:9">
      <c r="I7502" s="36"/>
    </row>
    <row r="7503" spans="9:9">
      <c r="I7503" s="36"/>
    </row>
    <row r="7504" spans="9:9">
      <c r="I7504" s="36"/>
    </row>
    <row r="7505" spans="9:9">
      <c r="I7505" s="36"/>
    </row>
    <row r="7506" spans="9:9">
      <c r="I7506" s="36"/>
    </row>
    <row r="7507" spans="9:9">
      <c r="I7507" s="36"/>
    </row>
    <row r="7508" spans="9:9">
      <c r="I7508" s="36"/>
    </row>
    <row r="7509" spans="9:9">
      <c r="I7509" s="36"/>
    </row>
    <row r="7510" spans="9:9">
      <c r="I7510" s="36"/>
    </row>
    <row r="7511" spans="9:9">
      <c r="I7511" s="36"/>
    </row>
    <row r="7512" spans="9:9">
      <c r="I7512" s="36"/>
    </row>
    <row r="7513" spans="9:9">
      <c r="I7513" s="36"/>
    </row>
    <row r="7514" spans="9:9">
      <c r="I7514" s="36"/>
    </row>
    <row r="7515" spans="9:9">
      <c r="I7515" s="36"/>
    </row>
    <row r="7516" spans="9:9">
      <c r="I7516" s="36"/>
    </row>
    <row r="7517" spans="9:9">
      <c r="I7517" s="36"/>
    </row>
    <row r="7518" spans="9:9">
      <c r="I7518" s="36"/>
    </row>
    <row r="7519" spans="9:9">
      <c r="I7519" s="36"/>
    </row>
    <row r="7520" spans="9:9">
      <c r="I7520" s="36"/>
    </row>
    <row r="7521" spans="9:9">
      <c r="I7521" s="36"/>
    </row>
    <row r="7522" spans="9:9">
      <c r="I7522" s="36"/>
    </row>
    <row r="7523" spans="9:9">
      <c r="I7523" s="36"/>
    </row>
    <row r="7524" spans="9:9">
      <c r="I7524" s="36"/>
    </row>
    <row r="7525" spans="9:9">
      <c r="I7525" s="36"/>
    </row>
    <row r="7526" spans="9:9">
      <c r="I7526" s="36"/>
    </row>
    <row r="7527" spans="9:9">
      <c r="I7527" s="36"/>
    </row>
    <row r="7528" spans="9:9">
      <c r="I7528" s="36"/>
    </row>
    <row r="7529" spans="9:9">
      <c r="I7529" s="36"/>
    </row>
    <row r="7530" spans="9:9">
      <c r="I7530" s="36"/>
    </row>
    <row r="7531" spans="9:9">
      <c r="I7531" s="36"/>
    </row>
    <row r="7532" spans="9:9">
      <c r="I7532" s="36"/>
    </row>
    <row r="7533" spans="9:9">
      <c r="I7533" s="36"/>
    </row>
    <row r="7534" spans="9:9">
      <c r="I7534" s="36"/>
    </row>
    <row r="7535" spans="9:9">
      <c r="I7535" s="36"/>
    </row>
    <row r="7536" spans="9:9">
      <c r="I7536" s="36"/>
    </row>
    <row r="7537" spans="9:9">
      <c r="I7537" s="36"/>
    </row>
    <row r="7538" spans="9:9">
      <c r="I7538" s="36"/>
    </row>
    <row r="7539" spans="9:9">
      <c r="I7539" s="36"/>
    </row>
    <row r="7540" spans="9:9">
      <c r="I7540" s="36"/>
    </row>
    <row r="7541" spans="9:9">
      <c r="I7541" s="36"/>
    </row>
    <row r="7542" spans="9:9">
      <c r="I7542" s="36"/>
    </row>
    <row r="7543" spans="9:9">
      <c r="I7543" s="36"/>
    </row>
    <row r="7544" spans="9:9">
      <c r="I7544" s="36"/>
    </row>
    <row r="7545" spans="9:9">
      <c r="I7545" s="36"/>
    </row>
    <row r="7546" spans="9:9">
      <c r="I7546" s="36"/>
    </row>
    <row r="7547" spans="9:9">
      <c r="I7547" s="36"/>
    </row>
    <row r="7548" spans="9:9">
      <c r="I7548" s="36"/>
    </row>
    <row r="7549" spans="9:9">
      <c r="I7549" s="36"/>
    </row>
    <row r="7550" spans="9:9">
      <c r="I7550" s="36"/>
    </row>
    <row r="7551" spans="9:9">
      <c r="I7551" s="36"/>
    </row>
    <row r="7552" spans="9:9">
      <c r="I7552" s="36"/>
    </row>
    <row r="7553" spans="9:9">
      <c r="I7553" s="36"/>
    </row>
    <row r="7554" spans="9:9">
      <c r="I7554" s="36"/>
    </row>
    <row r="7555" spans="9:9">
      <c r="I7555" s="36"/>
    </row>
    <row r="7556" spans="9:9">
      <c r="I7556" s="36"/>
    </row>
    <row r="7557" spans="9:9">
      <c r="I7557" s="36"/>
    </row>
    <row r="7558" spans="9:9">
      <c r="I7558" s="36"/>
    </row>
    <row r="7559" spans="9:9">
      <c r="I7559" s="36"/>
    </row>
    <row r="7560" spans="9:9">
      <c r="I7560" s="36"/>
    </row>
    <row r="7561" spans="9:9">
      <c r="I7561" s="36"/>
    </row>
    <row r="7562" spans="9:9">
      <c r="I7562" s="36"/>
    </row>
    <row r="7563" spans="9:9">
      <c r="I7563" s="36"/>
    </row>
    <row r="7564" spans="9:9">
      <c r="I7564" s="36"/>
    </row>
    <row r="7565" spans="9:9">
      <c r="I7565" s="36"/>
    </row>
    <row r="7566" spans="9:9">
      <c r="I7566" s="36"/>
    </row>
    <row r="7567" spans="9:9">
      <c r="I7567" s="36"/>
    </row>
    <row r="7568" spans="9:9">
      <c r="I7568" s="36"/>
    </row>
    <row r="7569" spans="9:9">
      <c r="I7569" s="36"/>
    </row>
    <row r="7570" spans="9:9">
      <c r="I7570" s="36"/>
    </row>
    <row r="7571" spans="9:9">
      <c r="I7571" s="36"/>
    </row>
    <row r="7572" spans="9:9">
      <c r="I7572" s="36"/>
    </row>
    <row r="7573" spans="9:9">
      <c r="I7573" s="36"/>
    </row>
    <row r="7574" spans="9:9">
      <c r="I7574" s="36"/>
    </row>
    <row r="7575" spans="9:9">
      <c r="I7575" s="36"/>
    </row>
    <row r="7576" spans="9:9">
      <c r="I7576" s="36"/>
    </row>
    <row r="7577" spans="9:9">
      <c r="I7577" s="36"/>
    </row>
    <row r="7578" spans="9:9">
      <c r="I7578" s="36"/>
    </row>
    <row r="7579" spans="9:9">
      <c r="I7579" s="36"/>
    </row>
    <row r="7580" spans="9:9">
      <c r="I7580" s="36"/>
    </row>
    <row r="7581" spans="9:9">
      <c r="I7581" s="36"/>
    </row>
    <row r="7582" spans="9:9">
      <c r="I7582" s="36"/>
    </row>
    <row r="7583" spans="9:9">
      <c r="I7583" s="36"/>
    </row>
    <row r="7584" spans="9:9">
      <c r="I7584" s="36"/>
    </row>
    <row r="7585" spans="9:9">
      <c r="I7585" s="36"/>
    </row>
    <row r="7586" spans="9:9">
      <c r="I7586" s="36"/>
    </row>
    <row r="7587" spans="9:9">
      <c r="I7587" s="36"/>
    </row>
    <row r="7588" spans="9:9">
      <c r="I7588" s="36"/>
    </row>
    <row r="7589" spans="9:9">
      <c r="I7589" s="36"/>
    </row>
    <row r="7590" spans="9:9">
      <c r="I7590" s="36"/>
    </row>
    <row r="7591" spans="9:9">
      <c r="I7591" s="36"/>
    </row>
    <row r="7592" spans="9:9">
      <c r="I7592" s="36"/>
    </row>
    <row r="7593" spans="9:9">
      <c r="I7593" s="36"/>
    </row>
    <row r="7594" spans="9:9">
      <c r="I7594" s="36"/>
    </row>
    <row r="7595" spans="9:9">
      <c r="I7595" s="36"/>
    </row>
    <row r="7596" spans="9:9">
      <c r="I7596" s="36"/>
    </row>
    <row r="7597" spans="9:9">
      <c r="I7597" s="36"/>
    </row>
    <row r="7598" spans="9:9">
      <c r="I7598" s="36"/>
    </row>
    <row r="7599" spans="9:9">
      <c r="I7599" s="36"/>
    </row>
    <row r="7600" spans="9:9">
      <c r="I7600" s="36"/>
    </row>
    <row r="7601" spans="9:9">
      <c r="I7601" s="36"/>
    </row>
    <row r="7602" spans="9:9">
      <c r="I7602" s="36"/>
    </row>
    <row r="7603" spans="9:9">
      <c r="I7603" s="36"/>
    </row>
    <row r="7604" spans="9:9">
      <c r="I7604" s="36"/>
    </row>
    <row r="7605" spans="9:9">
      <c r="I7605" s="36"/>
    </row>
    <row r="7606" spans="9:9">
      <c r="I7606" s="36"/>
    </row>
    <row r="7607" spans="9:9">
      <c r="I7607" s="36"/>
    </row>
    <row r="7608" spans="9:9">
      <c r="I7608" s="36"/>
    </row>
    <row r="7609" spans="9:9">
      <c r="I7609" s="36"/>
    </row>
    <row r="7610" spans="9:9">
      <c r="I7610" s="36"/>
    </row>
    <row r="7611" spans="9:9">
      <c r="I7611" s="36"/>
    </row>
    <row r="7612" spans="9:9">
      <c r="I7612" s="36"/>
    </row>
    <row r="7613" spans="9:9">
      <c r="I7613" s="36"/>
    </row>
    <row r="7614" spans="9:9">
      <c r="I7614" s="36"/>
    </row>
    <row r="7615" spans="9:9">
      <c r="I7615" s="36"/>
    </row>
    <row r="7616" spans="9:9">
      <c r="I7616" s="36"/>
    </row>
    <row r="7617" spans="9:9">
      <c r="I7617" s="36"/>
    </row>
    <row r="7618" spans="9:9">
      <c r="I7618" s="36"/>
    </row>
    <row r="7619" spans="9:9">
      <c r="I7619" s="36"/>
    </row>
    <row r="7620" spans="9:9">
      <c r="I7620" s="36"/>
    </row>
    <row r="7621" spans="9:9">
      <c r="I7621" s="36"/>
    </row>
    <row r="7622" spans="9:9">
      <c r="I7622" s="36"/>
    </row>
    <row r="7623" spans="9:9">
      <c r="I7623" s="36"/>
    </row>
    <row r="7624" spans="9:9">
      <c r="I7624" s="36"/>
    </row>
    <row r="7625" spans="9:9">
      <c r="I7625" s="36"/>
    </row>
    <row r="7626" spans="9:9">
      <c r="I7626" s="36"/>
    </row>
    <row r="7627" spans="9:9">
      <c r="I7627" s="36"/>
    </row>
    <row r="7628" spans="9:9">
      <c r="I7628" s="36"/>
    </row>
    <row r="7629" spans="9:9">
      <c r="I7629" s="36"/>
    </row>
    <row r="7630" spans="9:9">
      <c r="I7630" s="36"/>
    </row>
    <row r="7631" spans="9:9">
      <c r="I7631" s="36"/>
    </row>
    <row r="7632" spans="9:9">
      <c r="I7632" s="36"/>
    </row>
    <row r="7633" spans="9:9">
      <c r="I7633" s="36"/>
    </row>
    <row r="7634" spans="9:9">
      <c r="I7634" s="36"/>
    </row>
    <row r="7635" spans="9:9">
      <c r="I7635" s="36"/>
    </row>
    <row r="7636" spans="9:9">
      <c r="I7636" s="36"/>
    </row>
    <row r="7637" spans="9:9">
      <c r="I7637" s="36"/>
    </row>
    <row r="7638" spans="9:9">
      <c r="I7638" s="36"/>
    </row>
    <row r="7639" spans="9:9">
      <c r="I7639" s="36"/>
    </row>
    <row r="7640" spans="9:9">
      <c r="I7640" s="36"/>
    </row>
    <row r="7641" spans="9:9">
      <c r="I7641" s="36"/>
    </row>
    <row r="7642" spans="9:9">
      <c r="I7642" s="36"/>
    </row>
    <row r="7643" spans="9:9">
      <c r="I7643" s="36"/>
    </row>
    <row r="7644" spans="9:9">
      <c r="I7644" s="36"/>
    </row>
    <row r="7645" spans="9:9">
      <c r="I7645" s="36"/>
    </row>
    <row r="7646" spans="9:9">
      <c r="I7646" s="36"/>
    </row>
    <row r="7647" spans="9:9">
      <c r="I7647" s="36"/>
    </row>
    <row r="7648" spans="9:9">
      <c r="I7648" s="36"/>
    </row>
    <row r="7649" spans="9:9">
      <c r="I7649" s="36"/>
    </row>
    <row r="7650" spans="9:9">
      <c r="I7650" s="36"/>
    </row>
    <row r="7651" spans="9:9">
      <c r="I7651" s="36"/>
    </row>
    <row r="7652" spans="9:9">
      <c r="I7652" s="36"/>
    </row>
    <row r="7653" spans="9:9">
      <c r="I7653" s="36"/>
    </row>
    <row r="7654" spans="9:9">
      <c r="I7654" s="36"/>
    </row>
    <row r="7655" spans="9:9">
      <c r="I7655" s="36"/>
    </row>
    <row r="7656" spans="9:9">
      <c r="I7656" s="36"/>
    </row>
    <row r="7657" spans="9:9">
      <c r="I7657" s="36"/>
    </row>
    <row r="7658" spans="9:9">
      <c r="I7658" s="36"/>
    </row>
    <row r="7659" spans="9:9">
      <c r="I7659" s="36"/>
    </row>
    <row r="7660" spans="9:9">
      <c r="I7660" s="36"/>
    </row>
    <row r="7661" spans="9:9">
      <c r="I7661" s="36"/>
    </row>
    <row r="7662" spans="9:9">
      <c r="I7662" s="36"/>
    </row>
    <row r="7663" spans="9:9">
      <c r="I7663" s="36"/>
    </row>
    <row r="7664" spans="9:9">
      <c r="I7664" s="36"/>
    </row>
    <row r="7665" spans="9:9">
      <c r="I7665" s="36"/>
    </row>
    <row r="7666" spans="9:9">
      <c r="I7666" s="36"/>
    </row>
    <row r="7667" spans="9:9">
      <c r="I7667" s="36"/>
    </row>
    <row r="7668" spans="9:9">
      <c r="I7668" s="36"/>
    </row>
    <row r="7669" spans="9:9">
      <c r="I7669" s="36"/>
    </row>
    <row r="7670" spans="9:9">
      <c r="I7670" s="36"/>
    </row>
    <row r="7671" spans="9:9">
      <c r="I7671" s="36"/>
    </row>
    <row r="7672" spans="9:9">
      <c r="I7672" s="36"/>
    </row>
    <row r="7673" spans="9:9">
      <c r="I7673" s="36"/>
    </row>
    <row r="7674" spans="9:9">
      <c r="I7674" s="36"/>
    </row>
    <row r="7675" spans="9:9">
      <c r="I7675" s="36"/>
    </row>
    <row r="7676" spans="9:9">
      <c r="I7676" s="36"/>
    </row>
    <row r="7677" spans="9:9">
      <c r="I7677" s="36"/>
    </row>
    <row r="7678" spans="9:9">
      <c r="I7678" s="36"/>
    </row>
    <row r="7679" spans="9:9">
      <c r="I7679" s="36"/>
    </row>
    <row r="7680" spans="9:9">
      <c r="I7680" s="36"/>
    </row>
    <row r="7681" spans="9:9">
      <c r="I7681" s="36"/>
    </row>
    <row r="7682" spans="9:9">
      <c r="I7682" s="36"/>
    </row>
    <row r="7683" spans="9:9">
      <c r="I7683" s="36"/>
    </row>
    <row r="7684" spans="9:9">
      <c r="I7684" s="36"/>
    </row>
    <row r="7685" spans="9:9">
      <c r="I7685" s="36"/>
    </row>
    <row r="7686" spans="9:9">
      <c r="I7686" s="36"/>
    </row>
    <row r="7687" spans="9:9">
      <c r="I7687" s="36"/>
    </row>
    <row r="7688" spans="9:9">
      <c r="I7688" s="36"/>
    </row>
    <row r="7689" spans="9:9">
      <c r="I7689" s="36"/>
    </row>
    <row r="7690" spans="9:9">
      <c r="I7690" s="36"/>
    </row>
    <row r="7691" spans="9:9">
      <c r="I7691" s="36"/>
    </row>
    <row r="7692" spans="9:9">
      <c r="I7692" s="36"/>
    </row>
    <row r="7693" spans="9:9">
      <c r="I7693" s="36"/>
    </row>
    <row r="7694" spans="9:9">
      <c r="I7694" s="36"/>
    </row>
    <row r="7695" spans="9:9">
      <c r="I7695" s="36"/>
    </row>
    <row r="7696" spans="9:9">
      <c r="I7696" s="36"/>
    </row>
    <row r="7697" spans="9:9">
      <c r="I7697" s="36"/>
    </row>
    <row r="7698" spans="9:9">
      <c r="I7698" s="36"/>
    </row>
    <row r="7699" spans="9:9">
      <c r="I7699" s="36"/>
    </row>
    <row r="7700" spans="9:9">
      <c r="I7700" s="36"/>
    </row>
    <row r="7701" spans="9:9">
      <c r="I7701" s="36"/>
    </row>
    <row r="7702" spans="9:9">
      <c r="I7702" s="36"/>
    </row>
    <row r="7703" spans="9:9">
      <c r="I7703" s="36"/>
    </row>
    <row r="7704" spans="9:9">
      <c r="I7704" s="36"/>
    </row>
    <row r="7705" spans="9:9">
      <c r="I7705" s="36"/>
    </row>
    <row r="7706" spans="9:9">
      <c r="I7706" s="36"/>
    </row>
    <row r="7707" spans="9:9">
      <c r="I7707" s="36"/>
    </row>
    <row r="7708" spans="9:9">
      <c r="I7708" s="36"/>
    </row>
    <row r="7709" spans="9:9">
      <c r="I7709" s="36"/>
    </row>
    <row r="7710" spans="9:9">
      <c r="I7710" s="36"/>
    </row>
    <row r="7711" spans="9:9">
      <c r="I7711" s="36"/>
    </row>
    <row r="7712" spans="9:9">
      <c r="I7712" s="36"/>
    </row>
    <row r="7713" spans="9:9">
      <c r="I7713" s="36"/>
    </row>
    <row r="7714" spans="9:9">
      <c r="I7714" s="36"/>
    </row>
    <row r="7715" spans="9:9">
      <c r="I7715" s="36"/>
    </row>
    <row r="7716" spans="9:9">
      <c r="I7716" s="36"/>
    </row>
    <row r="7717" spans="9:9">
      <c r="I7717" s="36"/>
    </row>
    <row r="7718" spans="9:9">
      <c r="I7718" s="36"/>
    </row>
    <row r="7719" spans="9:9">
      <c r="I7719" s="36"/>
    </row>
    <row r="7720" spans="9:9">
      <c r="I7720" s="36"/>
    </row>
    <row r="7721" spans="9:9">
      <c r="I7721" s="36"/>
    </row>
    <row r="7722" spans="9:9">
      <c r="I7722" s="36"/>
    </row>
    <row r="7723" spans="9:9">
      <c r="I7723" s="36"/>
    </row>
    <row r="7724" spans="9:9">
      <c r="I7724" s="36"/>
    </row>
    <row r="7725" spans="9:9">
      <c r="I7725" s="36"/>
    </row>
    <row r="7726" spans="9:9">
      <c r="I7726" s="36"/>
    </row>
    <row r="7727" spans="9:9">
      <c r="I7727" s="36"/>
    </row>
    <row r="7728" spans="9:9">
      <c r="I7728" s="36"/>
    </row>
    <row r="7729" spans="9:9">
      <c r="I7729" s="36"/>
    </row>
    <row r="7730" spans="9:9">
      <c r="I7730" s="36"/>
    </row>
    <row r="7731" spans="9:9">
      <c r="I7731" s="36"/>
    </row>
    <row r="7732" spans="9:9">
      <c r="I7732" s="36"/>
    </row>
    <row r="7733" spans="9:9">
      <c r="I7733" s="36"/>
    </row>
    <row r="7734" spans="9:9">
      <c r="I7734" s="36"/>
    </row>
    <row r="7735" spans="9:9">
      <c r="I7735" s="36"/>
    </row>
    <row r="7736" spans="9:9">
      <c r="I7736" s="36"/>
    </row>
    <row r="7737" spans="9:9">
      <c r="I7737" s="36"/>
    </row>
    <row r="7738" spans="9:9">
      <c r="I7738" s="36"/>
    </row>
    <row r="7739" spans="9:9">
      <c r="I7739" s="36"/>
    </row>
    <row r="7740" spans="9:9">
      <c r="I7740" s="36"/>
    </row>
    <row r="7741" spans="9:9">
      <c r="I7741" s="36"/>
    </row>
    <row r="7742" spans="9:9">
      <c r="I7742" s="36"/>
    </row>
    <row r="7743" spans="9:9">
      <c r="I7743" s="36"/>
    </row>
    <row r="7744" spans="9:9">
      <c r="I7744" s="36"/>
    </row>
    <row r="7745" spans="9:9">
      <c r="I7745" s="36"/>
    </row>
    <row r="7746" spans="9:9">
      <c r="I7746" s="36"/>
    </row>
    <row r="7747" spans="9:9">
      <c r="I7747" s="36"/>
    </row>
    <row r="7748" spans="9:9">
      <c r="I7748" s="36"/>
    </row>
    <row r="7749" spans="9:9">
      <c r="I7749" s="36"/>
    </row>
    <row r="7750" spans="9:9">
      <c r="I7750" s="36"/>
    </row>
    <row r="7751" spans="9:9">
      <c r="I7751" s="36"/>
    </row>
    <row r="7752" spans="9:9">
      <c r="I7752" s="36"/>
    </row>
    <row r="7753" spans="9:9">
      <c r="I7753" s="36"/>
    </row>
    <row r="7754" spans="9:9">
      <c r="I7754" s="36"/>
    </row>
    <row r="7755" spans="9:9">
      <c r="I7755" s="36"/>
    </row>
    <row r="7756" spans="9:9">
      <c r="I7756" s="36"/>
    </row>
    <row r="7757" spans="9:9">
      <c r="I7757" s="36"/>
    </row>
    <row r="7758" spans="9:9">
      <c r="I7758" s="36"/>
    </row>
    <row r="7759" spans="9:9">
      <c r="I7759" s="36"/>
    </row>
    <row r="7760" spans="9:9">
      <c r="I7760" s="36"/>
    </row>
    <row r="7761" spans="9:9">
      <c r="I7761" s="36"/>
    </row>
    <row r="7762" spans="9:9">
      <c r="I7762" s="36"/>
    </row>
    <row r="7763" spans="9:9">
      <c r="I7763" s="36"/>
    </row>
    <row r="7764" spans="9:9">
      <c r="I7764" s="36"/>
    </row>
    <row r="7765" spans="9:9">
      <c r="I7765" s="36"/>
    </row>
    <row r="7766" spans="9:9">
      <c r="I7766" s="36"/>
    </row>
    <row r="7767" spans="9:9">
      <c r="I7767" s="36"/>
    </row>
    <row r="7768" spans="9:9">
      <c r="I7768" s="36"/>
    </row>
    <row r="7769" spans="9:9">
      <c r="I7769" s="36"/>
    </row>
    <row r="7770" spans="9:9">
      <c r="I7770" s="36"/>
    </row>
    <row r="7771" spans="9:9">
      <c r="I7771" s="36"/>
    </row>
    <row r="7772" spans="9:9">
      <c r="I7772" s="36"/>
    </row>
    <row r="7773" spans="9:9">
      <c r="I7773" s="36"/>
    </row>
    <row r="7774" spans="9:9">
      <c r="I7774" s="36"/>
    </row>
    <row r="7775" spans="9:9">
      <c r="I7775" s="36"/>
    </row>
    <row r="7776" spans="9:9">
      <c r="I7776" s="36"/>
    </row>
    <row r="7777" spans="9:9">
      <c r="I7777" s="36"/>
    </row>
    <row r="7778" spans="9:9">
      <c r="I7778" s="36"/>
    </row>
    <row r="7779" spans="9:9">
      <c r="I7779" s="36"/>
    </row>
    <row r="7780" spans="9:9">
      <c r="I7780" s="36"/>
    </row>
    <row r="7781" spans="9:9">
      <c r="I7781" s="36"/>
    </row>
    <row r="7782" spans="9:9">
      <c r="I7782" s="36"/>
    </row>
    <row r="7783" spans="9:9">
      <c r="I7783" s="36"/>
    </row>
    <row r="7784" spans="9:9">
      <c r="I7784" s="36"/>
    </row>
    <row r="7785" spans="9:9">
      <c r="I7785" s="36"/>
    </row>
    <row r="7786" spans="9:9">
      <c r="I7786" s="36"/>
    </row>
    <row r="7787" spans="9:9">
      <c r="I7787" s="36"/>
    </row>
    <row r="7788" spans="9:9">
      <c r="I7788" s="36"/>
    </row>
    <row r="7789" spans="9:9">
      <c r="I7789" s="36"/>
    </row>
    <row r="7790" spans="9:9">
      <c r="I7790" s="36"/>
    </row>
    <row r="7791" spans="9:9">
      <c r="I7791" s="36"/>
    </row>
    <row r="7792" spans="9:9">
      <c r="I7792" s="36"/>
    </row>
    <row r="7793" spans="9:9">
      <c r="I7793" s="36"/>
    </row>
    <row r="7794" spans="9:9">
      <c r="I7794" s="36"/>
    </row>
    <row r="7795" spans="9:9">
      <c r="I7795" s="36"/>
    </row>
    <row r="7796" spans="9:9">
      <c r="I7796" s="36"/>
    </row>
    <row r="7797" spans="9:9">
      <c r="I7797" s="36"/>
    </row>
    <row r="7798" spans="9:9">
      <c r="I7798" s="36"/>
    </row>
    <row r="7799" spans="9:9">
      <c r="I7799" s="36"/>
    </row>
    <row r="7800" spans="9:9">
      <c r="I7800" s="36"/>
    </row>
    <row r="7801" spans="9:9">
      <c r="I7801" s="36"/>
    </row>
    <row r="7802" spans="9:9">
      <c r="I7802" s="36"/>
    </row>
    <row r="7803" spans="9:9">
      <c r="I7803" s="36"/>
    </row>
    <row r="7804" spans="9:9">
      <c r="I7804" s="36"/>
    </row>
    <row r="7805" spans="9:9">
      <c r="I7805" s="36"/>
    </row>
    <row r="7806" spans="9:9">
      <c r="I7806" s="36"/>
    </row>
    <row r="7807" spans="9:9">
      <c r="I7807" s="36"/>
    </row>
    <row r="7808" spans="9:9">
      <c r="I7808" s="36"/>
    </row>
    <row r="7809" spans="9:9">
      <c r="I7809" s="36"/>
    </row>
    <row r="7810" spans="9:9">
      <c r="I7810" s="36"/>
    </row>
    <row r="7811" spans="9:9">
      <c r="I7811" s="36"/>
    </row>
    <row r="7812" spans="9:9">
      <c r="I7812" s="36"/>
    </row>
    <row r="7813" spans="9:9">
      <c r="I7813" s="36"/>
    </row>
    <row r="7814" spans="9:9">
      <c r="I7814" s="36"/>
    </row>
    <row r="7815" spans="9:9">
      <c r="I7815" s="36"/>
    </row>
    <row r="7816" spans="9:9">
      <c r="I7816" s="36"/>
    </row>
    <row r="7817" spans="9:9">
      <c r="I7817" s="36"/>
    </row>
    <row r="7818" spans="9:9">
      <c r="I7818" s="36"/>
    </row>
    <row r="7819" spans="9:9">
      <c r="I7819" s="36"/>
    </row>
    <row r="7820" spans="9:9">
      <c r="I7820" s="36"/>
    </row>
    <row r="7821" spans="9:9">
      <c r="I7821" s="36"/>
    </row>
    <row r="7822" spans="9:9">
      <c r="I7822" s="36"/>
    </row>
    <row r="7823" spans="9:9">
      <c r="I7823" s="36"/>
    </row>
    <row r="7824" spans="9:9">
      <c r="I7824" s="36"/>
    </row>
    <row r="7825" spans="9:9">
      <c r="I7825" s="36"/>
    </row>
    <row r="7826" spans="9:9">
      <c r="I7826" s="36"/>
    </row>
    <row r="7827" spans="9:9">
      <c r="I7827" s="36"/>
    </row>
    <row r="7828" spans="9:9">
      <c r="I7828" s="36"/>
    </row>
    <row r="7829" spans="9:9">
      <c r="I7829" s="36"/>
    </row>
    <row r="7830" spans="9:9">
      <c r="I7830" s="36"/>
    </row>
    <row r="7831" spans="9:9">
      <c r="I7831" s="36"/>
    </row>
    <row r="7832" spans="9:9">
      <c r="I7832" s="36"/>
    </row>
    <row r="7833" spans="9:9">
      <c r="I7833" s="36"/>
    </row>
    <row r="7834" spans="9:9">
      <c r="I7834" s="36"/>
    </row>
    <row r="7835" spans="9:9">
      <c r="I7835" s="36"/>
    </row>
    <row r="7836" spans="9:9">
      <c r="I7836" s="36"/>
    </row>
    <row r="7837" spans="9:9">
      <c r="I7837" s="36"/>
    </row>
    <row r="7838" spans="9:9">
      <c r="I7838" s="36"/>
    </row>
    <row r="7839" spans="9:9">
      <c r="I7839" s="36"/>
    </row>
    <row r="7840" spans="9:9">
      <c r="I7840" s="36"/>
    </row>
    <row r="7841" spans="9:9">
      <c r="I7841" s="36"/>
    </row>
    <row r="7842" spans="9:9">
      <c r="I7842" s="36"/>
    </row>
    <row r="7843" spans="9:9">
      <c r="I7843" s="36"/>
    </row>
    <row r="7844" spans="9:9">
      <c r="I7844" s="36"/>
    </row>
    <row r="7845" spans="9:9">
      <c r="I7845" s="36"/>
    </row>
    <row r="7846" spans="9:9">
      <c r="I7846" s="36"/>
    </row>
    <row r="7847" spans="9:9">
      <c r="I7847" s="36"/>
    </row>
    <row r="7848" spans="9:9">
      <c r="I7848" s="36"/>
    </row>
    <row r="7849" spans="9:9">
      <c r="I7849" s="36"/>
    </row>
    <row r="7850" spans="9:9">
      <c r="I7850" s="36"/>
    </row>
    <row r="7851" spans="9:9">
      <c r="I7851" s="36"/>
    </row>
    <row r="7852" spans="9:9">
      <c r="I7852" s="36"/>
    </row>
    <row r="7853" spans="9:9">
      <c r="I7853" s="36"/>
    </row>
    <row r="7854" spans="9:9">
      <c r="I7854" s="36"/>
    </row>
    <row r="7855" spans="9:9">
      <c r="I7855" s="36"/>
    </row>
    <row r="7856" spans="9:9">
      <c r="I7856" s="36"/>
    </row>
    <row r="7857" spans="9:9">
      <c r="I7857" s="36"/>
    </row>
    <row r="7858" spans="9:9">
      <c r="I7858" s="36"/>
    </row>
    <row r="7859" spans="9:9">
      <c r="I7859" s="36"/>
    </row>
    <row r="7860" spans="9:9">
      <c r="I7860" s="36"/>
    </row>
    <row r="7861" spans="9:9">
      <c r="I7861" s="36"/>
    </row>
    <row r="7862" spans="9:9">
      <c r="I7862" s="36"/>
    </row>
    <row r="7863" spans="9:9">
      <c r="I7863" s="36"/>
    </row>
    <row r="7864" spans="9:9">
      <c r="I7864" s="36"/>
    </row>
    <row r="7865" spans="9:9">
      <c r="I7865" s="36"/>
    </row>
    <row r="7866" spans="9:9">
      <c r="I7866" s="36"/>
    </row>
    <row r="7867" spans="9:9">
      <c r="I7867" s="36"/>
    </row>
    <row r="7868" spans="9:9">
      <c r="I7868" s="36"/>
    </row>
    <row r="7869" spans="9:9">
      <c r="I7869" s="36"/>
    </row>
    <row r="7870" spans="9:9">
      <c r="I7870" s="36"/>
    </row>
    <row r="7871" spans="9:9">
      <c r="I7871" s="36"/>
    </row>
    <row r="7872" spans="9:9">
      <c r="I7872" s="36"/>
    </row>
    <row r="7873" spans="9:9">
      <c r="I7873" s="36"/>
    </row>
    <row r="7874" spans="9:9">
      <c r="I7874" s="36"/>
    </row>
    <row r="7875" spans="9:9">
      <c r="I7875" s="36"/>
    </row>
    <row r="7876" spans="9:9">
      <c r="I7876" s="36"/>
    </row>
    <row r="7877" spans="9:9">
      <c r="I7877" s="36"/>
    </row>
    <row r="7878" spans="9:9">
      <c r="I7878" s="36"/>
    </row>
    <row r="7879" spans="9:9">
      <c r="I7879" s="36"/>
    </row>
    <row r="7880" spans="9:9">
      <c r="I7880" s="36"/>
    </row>
    <row r="7881" spans="9:9">
      <c r="I7881" s="36"/>
    </row>
    <row r="7882" spans="9:9">
      <c r="I7882" s="36"/>
    </row>
    <row r="7883" spans="9:9">
      <c r="I7883" s="36"/>
    </row>
    <row r="7884" spans="9:9">
      <c r="I7884" s="36"/>
    </row>
    <row r="7885" spans="9:9">
      <c r="I7885" s="36"/>
    </row>
    <row r="7886" spans="9:9">
      <c r="I7886" s="36"/>
    </row>
    <row r="7887" spans="9:9">
      <c r="I7887" s="36"/>
    </row>
    <row r="7888" spans="9:9">
      <c r="I7888" s="36"/>
    </row>
    <row r="7889" spans="9:9">
      <c r="I7889" s="36"/>
    </row>
    <row r="7890" spans="9:9">
      <c r="I7890" s="36"/>
    </row>
    <row r="7891" spans="9:9">
      <c r="I7891" s="36"/>
    </row>
    <row r="7892" spans="9:9">
      <c r="I7892" s="36"/>
    </row>
    <row r="7893" spans="9:9">
      <c r="I7893" s="36"/>
    </row>
    <row r="7894" spans="9:9">
      <c r="I7894" s="36"/>
    </row>
    <row r="7895" spans="9:9">
      <c r="I7895" s="36"/>
    </row>
    <row r="7896" spans="9:9">
      <c r="I7896" s="36"/>
    </row>
    <row r="7897" spans="9:9">
      <c r="I7897" s="36"/>
    </row>
    <row r="7898" spans="9:9">
      <c r="I7898" s="36"/>
    </row>
    <row r="7899" spans="9:9">
      <c r="I7899" s="36"/>
    </row>
    <row r="7900" spans="9:9">
      <c r="I7900" s="36"/>
    </row>
    <row r="7901" spans="9:9">
      <c r="I7901" s="36"/>
    </row>
    <row r="7902" spans="9:9">
      <c r="I7902" s="36"/>
    </row>
    <row r="7903" spans="9:9">
      <c r="I7903" s="36"/>
    </row>
    <row r="7904" spans="9:9">
      <c r="I7904" s="36"/>
    </row>
    <row r="7905" spans="9:9">
      <c r="I7905" s="36"/>
    </row>
    <row r="7906" spans="9:9">
      <c r="I7906" s="36"/>
    </row>
    <row r="7907" spans="9:9">
      <c r="I7907" s="36"/>
    </row>
    <row r="7908" spans="9:9">
      <c r="I7908" s="36"/>
    </row>
    <row r="7909" spans="9:9">
      <c r="I7909" s="36"/>
    </row>
    <row r="7910" spans="9:9">
      <c r="I7910" s="36"/>
    </row>
    <row r="7911" spans="9:9">
      <c r="I7911" s="36"/>
    </row>
    <row r="7912" spans="9:9">
      <c r="I7912" s="36"/>
    </row>
    <row r="7913" spans="9:9">
      <c r="I7913" s="36"/>
    </row>
    <row r="7914" spans="9:9">
      <c r="I7914" s="36"/>
    </row>
    <row r="7915" spans="9:9">
      <c r="I7915" s="36"/>
    </row>
    <row r="7916" spans="9:9">
      <c r="I7916" s="36"/>
    </row>
    <row r="7917" spans="9:9">
      <c r="I7917" s="36"/>
    </row>
    <row r="7918" spans="9:9">
      <c r="I7918" s="36"/>
    </row>
    <row r="7919" spans="9:9">
      <c r="I7919" s="36"/>
    </row>
    <row r="7920" spans="9:9">
      <c r="I7920" s="36"/>
    </row>
    <row r="7921" spans="9:9">
      <c r="I7921" s="36"/>
    </row>
    <row r="7922" spans="9:9">
      <c r="I7922" s="36"/>
    </row>
    <row r="7923" spans="9:9">
      <c r="I7923" s="36"/>
    </row>
    <row r="7924" spans="9:9">
      <c r="I7924" s="36"/>
    </row>
    <row r="7925" spans="9:9">
      <c r="I7925" s="36"/>
    </row>
    <row r="7926" spans="9:9">
      <c r="I7926" s="36"/>
    </row>
    <row r="7927" spans="9:9">
      <c r="I7927" s="36"/>
    </row>
    <row r="7928" spans="9:9">
      <c r="I7928" s="36"/>
    </row>
    <row r="7929" spans="9:9">
      <c r="I7929" s="36"/>
    </row>
    <row r="7930" spans="9:9">
      <c r="I7930" s="36"/>
    </row>
    <row r="7931" spans="9:9">
      <c r="I7931" s="36"/>
    </row>
    <row r="7932" spans="9:9">
      <c r="I7932" s="36"/>
    </row>
    <row r="7933" spans="9:9">
      <c r="I7933" s="36"/>
    </row>
    <row r="7934" spans="9:9">
      <c r="I7934" s="36"/>
    </row>
    <row r="7935" spans="9:9">
      <c r="I7935" s="36"/>
    </row>
    <row r="7936" spans="9:9">
      <c r="I7936" s="36"/>
    </row>
    <row r="7937" spans="9:9">
      <c r="I7937" s="36"/>
    </row>
    <row r="7938" spans="9:9">
      <c r="I7938" s="36"/>
    </row>
    <row r="7939" spans="9:9">
      <c r="I7939" s="36"/>
    </row>
    <row r="7940" spans="9:9">
      <c r="I7940" s="36"/>
    </row>
    <row r="7941" spans="9:9">
      <c r="I7941" s="36"/>
    </row>
    <row r="7942" spans="9:9">
      <c r="I7942" s="36"/>
    </row>
    <row r="7943" spans="9:9">
      <c r="I7943" s="36"/>
    </row>
    <row r="7944" spans="9:9">
      <c r="I7944" s="36"/>
    </row>
    <row r="7945" spans="9:9">
      <c r="I7945" s="36"/>
    </row>
    <row r="7946" spans="9:9">
      <c r="I7946" s="36"/>
    </row>
    <row r="7947" spans="9:9">
      <c r="I7947" s="36"/>
    </row>
    <row r="7948" spans="9:9">
      <c r="I7948" s="36"/>
    </row>
    <row r="7949" spans="9:9">
      <c r="I7949" s="36"/>
    </row>
    <row r="7950" spans="9:9">
      <c r="I7950" s="36"/>
    </row>
    <row r="7951" spans="9:9">
      <c r="I7951" s="36"/>
    </row>
    <row r="7952" spans="9:9">
      <c r="I7952" s="36"/>
    </row>
    <row r="7953" spans="9:9">
      <c r="I7953" s="36"/>
    </row>
    <row r="7954" spans="9:9">
      <c r="I7954" s="36"/>
    </row>
    <row r="7955" spans="9:9">
      <c r="I7955" s="36"/>
    </row>
    <row r="7956" spans="9:9">
      <c r="I7956" s="36"/>
    </row>
    <row r="7957" spans="9:9">
      <c r="I7957" s="36"/>
    </row>
    <row r="7958" spans="9:9">
      <c r="I7958" s="36"/>
    </row>
    <row r="7959" spans="9:9">
      <c r="I7959" s="36"/>
    </row>
    <row r="7960" spans="9:9">
      <c r="I7960" s="36"/>
    </row>
    <row r="7961" spans="9:9">
      <c r="I7961" s="36"/>
    </row>
    <row r="7962" spans="9:9">
      <c r="I7962" s="36"/>
    </row>
    <row r="7963" spans="9:9">
      <c r="I7963" s="36"/>
    </row>
    <row r="7964" spans="9:9">
      <c r="I7964" s="36"/>
    </row>
    <row r="7965" spans="9:9">
      <c r="I7965" s="36"/>
    </row>
    <row r="7966" spans="9:9">
      <c r="I7966" s="36"/>
    </row>
    <row r="7967" spans="9:9">
      <c r="I7967" s="36"/>
    </row>
    <row r="7968" spans="9:9">
      <c r="I7968" s="36"/>
    </row>
    <row r="7969" spans="9:9">
      <c r="I7969" s="36"/>
    </row>
    <row r="7970" spans="9:9">
      <c r="I7970" s="36"/>
    </row>
    <row r="7971" spans="9:9">
      <c r="I7971" s="36"/>
    </row>
    <row r="7972" spans="9:9">
      <c r="I7972" s="36"/>
    </row>
    <row r="7973" spans="9:9">
      <c r="I7973" s="36"/>
    </row>
    <row r="7974" spans="9:9">
      <c r="I7974" s="36"/>
    </row>
    <row r="7975" spans="9:9">
      <c r="I7975" s="36"/>
    </row>
    <row r="7976" spans="9:9">
      <c r="I7976" s="36"/>
    </row>
    <row r="7977" spans="9:9">
      <c r="I7977" s="36"/>
    </row>
    <row r="7978" spans="9:9">
      <c r="I7978" s="36"/>
    </row>
    <row r="7979" spans="9:9">
      <c r="I7979" s="36"/>
    </row>
    <row r="7980" spans="9:9">
      <c r="I7980" s="36"/>
    </row>
    <row r="7981" spans="9:9">
      <c r="I7981" s="36"/>
    </row>
    <row r="7982" spans="9:9">
      <c r="I7982" s="36"/>
    </row>
    <row r="7983" spans="9:9">
      <c r="I7983" s="36"/>
    </row>
    <row r="7984" spans="9:9">
      <c r="I7984" s="36"/>
    </row>
    <row r="7985" spans="9:9">
      <c r="I7985" s="36"/>
    </row>
    <row r="7986" spans="9:9">
      <c r="I7986" s="36"/>
    </row>
    <row r="7987" spans="9:9">
      <c r="I7987" s="36"/>
    </row>
    <row r="7988" spans="9:9">
      <c r="I7988" s="36"/>
    </row>
    <row r="7989" spans="9:9">
      <c r="I7989" s="36"/>
    </row>
    <row r="7990" spans="9:9">
      <c r="I7990" s="36"/>
    </row>
    <row r="7991" spans="9:9">
      <c r="I7991" s="36"/>
    </row>
    <row r="7992" spans="9:9">
      <c r="I7992" s="36"/>
    </row>
    <row r="7993" spans="9:9">
      <c r="I7993" s="36"/>
    </row>
    <row r="7994" spans="9:9">
      <c r="I7994" s="36"/>
    </row>
    <row r="7995" spans="9:9">
      <c r="I7995" s="36"/>
    </row>
    <row r="7996" spans="9:9">
      <c r="I7996" s="36"/>
    </row>
    <row r="7997" spans="9:9">
      <c r="I7997" s="36"/>
    </row>
    <row r="7998" spans="9:9">
      <c r="I7998" s="36"/>
    </row>
    <row r="7999" spans="9:9">
      <c r="I7999" s="36"/>
    </row>
    <row r="8000" spans="9:9">
      <c r="I8000" s="36"/>
    </row>
    <row r="8001" spans="9:9">
      <c r="I8001" s="36"/>
    </row>
    <row r="8002" spans="9:9">
      <c r="I8002" s="36"/>
    </row>
    <row r="8003" spans="9:9">
      <c r="I8003" s="36"/>
    </row>
    <row r="8004" spans="9:9">
      <c r="I8004" s="36"/>
    </row>
    <row r="8005" spans="9:9">
      <c r="I8005" s="36"/>
    </row>
    <row r="8006" spans="9:9">
      <c r="I8006" s="36"/>
    </row>
    <row r="8007" spans="9:9">
      <c r="I8007" s="36"/>
    </row>
    <row r="8008" spans="9:9">
      <c r="I8008" s="36"/>
    </row>
    <row r="8009" spans="9:9">
      <c r="I8009" s="36"/>
    </row>
    <row r="8010" spans="9:9">
      <c r="I8010" s="36"/>
    </row>
    <row r="8011" spans="9:9">
      <c r="I8011" s="36"/>
    </row>
    <row r="8012" spans="9:9">
      <c r="I8012" s="36"/>
    </row>
    <row r="8013" spans="9:9">
      <c r="I8013" s="36"/>
    </row>
    <row r="8014" spans="9:9">
      <c r="I8014" s="36"/>
    </row>
    <row r="8015" spans="9:9">
      <c r="I8015" s="36"/>
    </row>
    <row r="8016" spans="9:9">
      <c r="I8016" s="36"/>
    </row>
    <row r="8017" spans="9:9">
      <c r="I8017" s="36"/>
    </row>
    <row r="8018" spans="9:9">
      <c r="I8018" s="36"/>
    </row>
    <row r="8019" spans="9:9">
      <c r="I8019" s="36"/>
    </row>
    <row r="8020" spans="9:9">
      <c r="I8020" s="36"/>
    </row>
    <row r="8021" spans="9:9">
      <c r="I8021" s="36"/>
    </row>
    <row r="8022" spans="9:9">
      <c r="I8022" s="36"/>
    </row>
    <row r="8023" spans="9:9">
      <c r="I8023" s="36"/>
    </row>
    <row r="8024" spans="9:9">
      <c r="I8024" s="36"/>
    </row>
    <row r="8025" spans="9:9">
      <c r="I8025" s="36"/>
    </row>
    <row r="8026" spans="9:9">
      <c r="I8026" s="36"/>
    </row>
    <row r="8027" spans="9:9">
      <c r="I8027" s="36"/>
    </row>
    <row r="8028" spans="9:9">
      <c r="I8028" s="36"/>
    </row>
    <row r="8029" spans="9:9">
      <c r="I8029" s="36"/>
    </row>
    <row r="8030" spans="9:9">
      <c r="I8030" s="36"/>
    </row>
    <row r="8031" spans="9:9">
      <c r="I8031" s="36"/>
    </row>
    <row r="8032" spans="9:9">
      <c r="I8032" s="36"/>
    </row>
    <row r="8033" spans="9:9">
      <c r="I8033" s="36"/>
    </row>
    <row r="8034" spans="9:9">
      <c r="I8034" s="36"/>
    </row>
    <row r="8035" spans="9:9">
      <c r="I8035" s="36"/>
    </row>
    <row r="8036" spans="9:9">
      <c r="I8036" s="36"/>
    </row>
    <row r="8037" spans="9:9">
      <c r="I8037" s="36"/>
    </row>
    <row r="8038" spans="9:9">
      <c r="I8038" s="36"/>
    </row>
    <row r="8039" spans="9:9">
      <c r="I8039" s="36"/>
    </row>
    <row r="8040" spans="9:9">
      <c r="I8040" s="36"/>
    </row>
    <row r="8041" spans="9:9">
      <c r="I8041" s="36"/>
    </row>
    <row r="8042" spans="9:9">
      <c r="I8042" s="36"/>
    </row>
    <row r="8043" spans="9:9">
      <c r="I8043" s="36"/>
    </row>
    <row r="8044" spans="9:9">
      <c r="I8044" s="36"/>
    </row>
    <row r="8045" spans="9:9">
      <c r="I8045" s="36"/>
    </row>
    <row r="8046" spans="9:9">
      <c r="I8046" s="36"/>
    </row>
    <row r="8047" spans="9:9">
      <c r="I8047" s="36"/>
    </row>
    <row r="8048" spans="9:9">
      <c r="I8048" s="36"/>
    </row>
    <row r="8049" spans="9:9">
      <c r="I8049" s="36"/>
    </row>
    <row r="8050" spans="9:9">
      <c r="I8050" s="36"/>
    </row>
    <row r="8051" spans="9:9">
      <c r="I8051" s="36"/>
    </row>
    <row r="8052" spans="9:9">
      <c r="I8052" s="36"/>
    </row>
    <row r="8053" spans="9:9">
      <c r="I8053" s="36"/>
    </row>
    <row r="8054" spans="9:9">
      <c r="I8054" s="36"/>
    </row>
    <row r="8055" spans="9:9">
      <c r="I8055" s="36"/>
    </row>
    <row r="8056" spans="9:9">
      <c r="I8056" s="36"/>
    </row>
    <row r="8057" spans="9:9">
      <c r="I8057" s="36"/>
    </row>
    <row r="8058" spans="9:9">
      <c r="I8058" s="36"/>
    </row>
    <row r="8059" spans="9:9">
      <c r="I8059" s="36"/>
    </row>
    <row r="8060" spans="9:9">
      <c r="I8060" s="36"/>
    </row>
    <row r="8061" spans="9:9">
      <c r="I8061" s="36"/>
    </row>
    <row r="8062" spans="9:9">
      <c r="I8062" s="36"/>
    </row>
    <row r="8063" spans="9:9">
      <c r="I8063" s="36"/>
    </row>
    <row r="8064" spans="9:9">
      <c r="I8064" s="36"/>
    </row>
    <row r="8065" spans="9:9">
      <c r="I8065" s="36"/>
    </row>
    <row r="8066" spans="9:9">
      <c r="I8066" s="36"/>
    </row>
    <row r="8067" spans="9:9">
      <c r="I8067" s="36"/>
    </row>
    <row r="8068" spans="9:9">
      <c r="I8068" s="36"/>
    </row>
    <row r="8069" spans="9:9">
      <c r="I8069" s="36"/>
    </row>
    <row r="8070" spans="9:9">
      <c r="I8070" s="36"/>
    </row>
    <row r="8071" spans="9:9">
      <c r="I8071" s="36"/>
    </row>
    <row r="8072" spans="9:9">
      <c r="I8072" s="36"/>
    </row>
    <row r="8073" spans="9:9">
      <c r="I8073" s="36"/>
    </row>
    <row r="8074" spans="9:9">
      <c r="I8074" s="36"/>
    </row>
    <row r="8075" spans="9:9">
      <c r="I8075" s="36"/>
    </row>
    <row r="8076" spans="9:9">
      <c r="I8076" s="36"/>
    </row>
    <row r="8077" spans="9:9">
      <c r="I8077" s="36"/>
    </row>
    <row r="8078" spans="9:9">
      <c r="I8078" s="36"/>
    </row>
    <row r="8079" spans="9:9">
      <c r="I8079" s="36"/>
    </row>
    <row r="8080" spans="9:9">
      <c r="I8080" s="36"/>
    </row>
    <row r="8081" spans="9:9">
      <c r="I8081" s="36"/>
    </row>
    <row r="8082" spans="9:9">
      <c r="I8082" s="36"/>
    </row>
    <row r="8083" spans="9:9">
      <c r="I8083" s="36"/>
    </row>
    <row r="8084" spans="9:9">
      <c r="I8084" s="36"/>
    </row>
    <row r="8085" spans="9:9">
      <c r="I8085" s="36"/>
    </row>
    <row r="8086" spans="9:9">
      <c r="I8086" s="36"/>
    </row>
    <row r="8087" spans="9:9">
      <c r="I8087" s="36"/>
    </row>
    <row r="8088" spans="9:9">
      <c r="I8088" s="36"/>
    </row>
    <row r="8089" spans="9:9">
      <c r="I8089" s="36"/>
    </row>
    <row r="8090" spans="9:9">
      <c r="I8090" s="36"/>
    </row>
    <row r="8091" spans="9:9">
      <c r="I8091" s="36"/>
    </row>
    <row r="8092" spans="9:9">
      <c r="I8092" s="36"/>
    </row>
    <row r="8093" spans="9:9">
      <c r="I8093" s="36"/>
    </row>
    <row r="8094" spans="9:9">
      <c r="I8094" s="36"/>
    </row>
    <row r="8095" spans="9:9">
      <c r="I8095" s="36"/>
    </row>
    <row r="8096" spans="9:9">
      <c r="I8096" s="36"/>
    </row>
    <row r="8097" spans="9:9">
      <c r="I8097" s="36"/>
    </row>
    <row r="8098" spans="9:9">
      <c r="I8098" s="36"/>
    </row>
    <row r="8099" spans="9:9">
      <c r="I8099" s="36"/>
    </row>
    <row r="8100" spans="9:9">
      <c r="I8100" s="36"/>
    </row>
    <row r="8101" spans="9:9">
      <c r="I8101" s="36"/>
    </row>
    <row r="8102" spans="9:9">
      <c r="I8102" s="36"/>
    </row>
    <row r="8103" spans="9:9">
      <c r="I8103" s="36"/>
    </row>
    <row r="8104" spans="9:9">
      <c r="I8104" s="36"/>
    </row>
    <row r="8105" spans="9:9">
      <c r="I8105" s="36"/>
    </row>
    <row r="8106" spans="9:9">
      <c r="I8106" s="36"/>
    </row>
    <row r="8107" spans="9:9">
      <c r="I8107" s="36"/>
    </row>
    <row r="8108" spans="9:9">
      <c r="I8108" s="36"/>
    </row>
    <row r="8109" spans="9:9">
      <c r="I8109" s="36"/>
    </row>
    <row r="8110" spans="9:9">
      <c r="I8110" s="36"/>
    </row>
    <row r="8111" spans="9:9">
      <c r="I8111" s="36"/>
    </row>
    <row r="8112" spans="9:9">
      <c r="I8112" s="36"/>
    </row>
    <row r="8113" spans="9:9">
      <c r="I8113" s="36"/>
    </row>
    <row r="8114" spans="9:9">
      <c r="I8114" s="36"/>
    </row>
    <row r="8115" spans="9:9">
      <c r="I8115" s="36"/>
    </row>
    <row r="8116" spans="9:9">
      <c r="I8116" s="36"/>
    </row>
    <row r="8117" spans="9:9">
      <c r="I8117" s="36"/>
    </row>
    <row r="8118" spans="9:9">
      <c r="I8118" s="36"/>
    </row>
    <row r="8119" spans="9:9">
      <c r="I8119" s="36"/>
    </row>
    <row r="8120" spans="9:9">
      <c r="I8120" s="36"/>
    </row>
    <row r="8121" spans="9:9">
      <c r="I8121" s="36"/>
    </row>
    <row r="8122" spans="9:9">
      <c r="I8122" s="36"/>
    </row>
    <row r="8123" spans="9:9">
      <c r="I8123" s="36"/>
    </row>
    <row r="8124" spans="9:9">
      <c r="I8124" s="36"/>
    </row>
    <row r="8125" spans="9:9">
      <c r="I8125" s="36"/>
    </row>
    <row r="8126" spans="9:9">
      <c r="I8126" s="36"/>
    </row>
    <row r="8127" spans="9:9">
      <c r="I8127" s="36"/>
    </row>
    <row r="8128" spans="9:9">
      <c r="I8128" s="36"/>
    </row>
    <row r="8129" spans="9:9">
      <c r="I8129" s="36"/>
    </row>
    <row r="8130" spans="9:9">
      <c r="I8130" s="36"/>
    </row>
    <row r="8131" spans="9:9">
      <c r="I8131" s="36"/>
    </row>
    <row r="8132" spans="9:9">
      <c r="I8132" s="36"/>
    </row>
    <row r="8133" spans="9:9">
      <c r="I8133" s="36"/>
    </row>
    <row r="8134" spans="9:9">
      <c r="I8134" s="36"/>
    </row>
    <row r="8135" spans="9:9">
      <c r="I8135" s="36"/>
    </row>
    <row r="8136" spans="9:9">
      <c r="I8136" s="36"/>
    </row>
    <row r="8137" spans="9:9">
      <c r="I8137" s="36"/>
    </row>
    <row r="8138" spans="9:9">
      <c r="I8138" s="36"/>
    </row>
    <row r="8139" spans="9:9">
      <c r="I8139" s="36"/>
    </row>
    <row r="8140" spans="9:9">
      <c r="I8140" s="36"/>
    </row>
    <row r="8141" spans="9:9">
      <c r="I8141" s="36"/>
    </row>
    <row r="8142" spans="9:9">
      <c r="I8142" s="36"/>
    </row>
    <row r="8143" spans="9:9">
      <c r="I8143" s="36"/>
    </row>
    <row r="8144" spans="9:9">
      <c r="I8144" s="36"/>
    </row>
    <row r="8145" spans="9:9">
      <c r="I8145" s="36"/>
    </row>
    <row r="8146" spans="9:9">
      <c r="I8146" s="36"/>
    </row>
    <row r="8147" spans="9:9">
      <c r="I8147" s="36"/>
    </row>
    <row r="8148" spans="9:9">
      <c r="I8148" s="36"/>
    </row>
    <row r="8149" spans="9:9">
      <c r="I8149" s="36"/>
    </row>
    <row r="8150" spans="9:9">
      <c r="I8150" s="36"/>
    </row>
    <row r="8151" spans="9:9">
      <c r="I8151" s="36"/>
    </row>
    <row r="8152" spans="9:9">
      <c r="I8152" s="36"/>
    </row>
    <row r="8153" spans="9:9">
      <c r="I8153" s="36"/>
    </row>
    <row r="8154" spans="9:9">
      <c r="I8154" s="36"/>
    </row>
    <row r="8155" spans="9:9">
      <c r="I8155" s="36"/>
    </row>
    <row r="8156" spans="9:9">
      <c r="I8156" s="36"/>
    </row>
    <row r="8157" spans="9:9">
      <c r="I8157" s="36"/>
    </row>
    <row r="8158" spans="9:9">
      <c r="I8158" s="36"/>
    </row>
    <row r="8159" spans="9:9">
      <c r="I8159" s="36"/>
    </row>
    <row r="8160" spans="9:9">
      <c r="I8160" s="36"/>
    </row>
    <row r="8161" spans="9:9">
      <c r="I8161" s="36"/>
    </row>
    <row r="8162" spans="9:9">
      <c r="I8162" s="36"/>
    </row>
    <row r="8163" spans="9:9">
      <c r="I8163" s="36"/>
    </row>
    <row r="8164" spans="9:9">
      <c r="I8164" s="36"/>
    </row>
    <row r="8165" spans="9:9">
      <c r="I8165" s="36"/>
    </row>
    <row r="8166" spans="9:9">
      <c r="I8166" s="36"/>
    </row>
    <row r="8167" spans="9:9">
      <c r="I8167" s="36"/>
    </row>
    <row r="8168" spans="9:9">
      <c r="I8168" s="36"/>
    </row>
    <row r="8169" spans="9:9">
      <c r="I8169" s="36"/>
    </row>
    <row r="8170" spans="9:9">
      <c r="I8170" s="36"/>
    </row>
    <row r="8171" spans="9:9">
      <c r="I8171" s="36"/>
    </row>
    <row r="8172" spans="9:9">
      <c r="I8172" s="36"/>
    </row>
    <row r="8173" spans="9:9">
      <c r="I8173" s="36"/>
    </row>
    <row r="8174" spans="9:9">
      <c r="I8174" s="36"/>
    </row>
    <row r="8175" spans="9:9">
      <c r="I8175" s="36"/>
    </row>
    <row r="8176" spans="9:9">
      <c r="I8176" s="36"/>
    </row>
    <row r="8177" spans="9:9">
      <c r="I8177" s="36"/>
    </row>
    <row r="8178" spans="9:9">
      <c r="I8178" s="36"/>
    </row>
    <row r="8179" spans="9:9">
      <c r="I8179" s="36"/>
    </row>
    <row r="8180" spans="9:9">
      <c r="I8180" s="36"/>
    </row>
    <row r="8181" spans="9:9">
      <c r="I8181" s="36"/>
    </row>
    <row r="8182" spans="9:9">
      <c r="I8182" s="36"/>
    </row>
    <row r="8183" spans="9:9">
      <c r="I8183" s="36"/>
    </row>
    <row r="8184" spans="9:9">
      <c r="I8184" s="36"/>
    </row>
    <row r="8185" spans="9:9">
      <c r="I8185" s="36"/>
    </row>
    <row r="8186" spans="9:9">
      <c r="I8186" s="36"/>
    </row>
    <row r="8187" spans="9:9">
      <c r="I8187" s="36"/>
    </row>
    <row r="8188" spans="9:9">
      <c r="I8188" s="36"/>
    </row>
    <row r="8189" spans="9:9">
      <c r="I8189" s="36"/>
    </row>
    <row r="8190" spans="9:9">
      <c r="I8190" s="36"/>
    </row>
    <row r="8191" spans="9:9">
      <c r="I8191" s="36"/>
    </row>
    <row r="8192" spans="9:9">
      <c r="I8192" s="36"/>
    </row>
    <row r="8193" spans="9:9">
      <c r="I8193" s="36"/>
    </row>
    <row r="8194" spans="9:9">
      <c r="I8194" s="36"/>
    </row>
    <row r="8195" spans="9:9">
      <c r="I8195" s="36"/>
    </row>
    <row r="8196" spans="9:9">
      <c r="I8196" s="36"/>
    </row>
    <row r="8197" spans="9:9">
      <c r="I8197" s="36"/>
    </row>
    <row r="8198" spans="9:9">
      <c r="I8198" s="36"/>
    </row>
    <row r="8199" spans="9:9">
      <c r="I8199" s="36"/>
    </row>
    <row r="8200" spans="9:9">
      <c r="I8200" s="36"/>
    </row>
    <row r="8201" spans="9:9">
      <c r="I8201" s="36"/>
    </row>
    <row r="8202" spans="9:9">
      <c r="I8202" s="36"/>
    </row>
    <row r="8203" spans="9:9">
      <c r="I8203" s="36"/>
    </row>
    <row r="8204" spans="9:9">
      <c r="I8204" s="36"/>
    </row>
    <row r="8205" spans="9:9">
      <c r="I8205" s="36"/>
    </row>
    <row r="8206" spans="9:9">
      <c r="I8206" s="36"/>
    </row>
    <row r="8207" spans="9:9">
      <c r="I8207" s="36"/>
    </row>
    <row r="8208" spans="9:9">
      <c r="I8208" s="36"/>
    </row>
    <row r="8209" spans="9:9">
      <c r="I8209" s="36"/>
    </row>
    <row r="8210" spans="9:9">
      <c r="I8210" s="36"/>
    </row>
    <row r="8211" spans="9:9">
      <c r="I8211" s="36"/>
    </row>
    <row r="8212" spans="9:9">
      <c r="I8212" s="36"/>
    </row>
    <row r="8213" spans="9:9">
      <c r="I8213" s="36"/>
    </row>
    <row r="8214" spans="9:9">
      <c r="I8214" s="36"/>
    </row>
    <row r="8215" spans="9:9">
      <c r="I8215" s="36"/>
    </row>
    <row r="8216" spans="9:9">
      <c r="I8216" s="36"/>
    </row>
    <row r="8217" spans="9:9">
      <c r="I8217" s="36"/>
    </row>
    <row r="8218" spans="9:9">
      <c r="I8218" s="36"/>
    </row>
    <row r="8219" spans="9:9">
      <c r="I8219" s="36"/>
    </row>
    <row r="8220" spans="9:9">
      <c r="I8220" s="36"/>
    </row>
    <row r="8221" spans="9:9">
      <c r="I8221" s="36"/>
    </row>
    <row r="8222" spans="9:9">
      <c r="I8222" s="36"/>
    </row>
    <row r="8223" spans="9:9">
      <c r="I8223" s="36"/>
    </row>
    <row r="8224" spans="9:9">
      <c r="I8224" s="36"/>
    </row>
    <row r="8225" spans="9:9">
      <c r="I8225" s="36"/>
    </row>
    <row r="8226" spans="9:9">
      <c r="I8226" s="36"/>
    </row>
    <row r="8227" spans="9:9">
      <c r="I8227" s="36"/>
    </row>
    <row r="8228" spans="9:9">
      <c r="I8228" s="36"/>
    </row>
    <row r="8229" spans="9:9">
      <c r="I8229" s="36"/>
    </row>
    <row r="8230" spans="9:9">
      <c r="I8230" s="36"/>
    </row>
    <row r="8231" spans="9:9">
      <c r="I8231" s="36"/>
    </row>
    <row r="8232" spans="9:9">
      <c r="I8232" s="36"/>
    </row>
    <row r="8233" spans="9:9">
      <c r="I8233" s="36"/>
    </row>
    <row r="8234" spans="9:9">
      <c r="I8234" s="36"/>
    </row>
    <row r="8235" spans="9:9">
      <c r="I8235" s="36"/>
    </row>
    <row r="8236" spans="9:9">
      <c r="I8236" s="36"/>
    </row>
    <row r="8237" spans="9:9">
      <c r="I8237" s="36"/>
    </row>
    <row r="8238" spans="9:9">
      <c r="I8238" s="36"/>
    </row>
    <row r="8239" spans="9:9">
      <c r="I8239" s="36"/>
    </row>
    <row r="8240" spans="9:9">
      <c r="I8240" s="36"/>
    </row>
    <row r="8241" spans="9:9">
      <c r="I8241" s="36"/>
    </row>
    <row r="8242" spans="9:9">
      <c r="I8242" s="36"/>
    </row>
    <row r="8243" spans="9:9">
      <c r="I8243" s="36"/>
    </row>
    <row r="8244" spans="9:9">
      <c r="I8244" s="36"/>
    </row>
    <row r="8245" spans="9:9">
      <c r="I8245" s="36"/>
    </row>
    <row r="8246" spans="9:9">
      <c r="I8246" s="36"/>
    </row>
    <row r="8247" spans="9:9">
      <c r="I8247" s="36"/>
    </row>
    <row r="8248" spans="9:9">
      <c r="I8248" s="36"/>
    </row>
    <row r="8249" spans="9:9">
      <c r="I8249" s="36"/>
    </row>
    <row r="8250" spans="9:9">
      <c r="I8250" s="36"/>
    </row>
    <row r="8251" spans="9:9">
      <c r="I8251" s="36"/>
    </row>
    <row r="8252" spans="9:9">
      <c r="I8252" s="36"/>
    </row>
    <row r="8253" spans="9:9">
      <c r="I8253" s="36"/>
    </row>
    <row r="8254" spans="9:9">
      <c r="I8254" s="36"/>
    </row>
    <row r="8255" spans="9:9">
      <c r="I8255" s="36"/>
    </row>
    <row r="8256" spans="9:9">
      <c r="I8256" s="36"/>
    </row>
    <row r="8257" spans="9:9">
      <c r="I8257" s="36"/>
    </row>
    <row r="8258" spans="9:9">
      <c r="I8258" s="36"/>
    </row>
    <row r="8259" spans="9:9">
      <c r="I8259" s="36"/>
    </row>
    <row r="8260" spans="9:9">
      <c r="I8260" s="36"/>
    </row>
    <row r="8261" spans="9:9">
      <c r="I8261" s="36"/>
    </row>
    <row r="8262" spans="9:9">
      <c r="I8262" s="36"/>
    </row>
    <row r="8263" spans="9:9">
      <c r="I8263" s="36"/>
    </row>
    <row r="8264" spans="9:9">
      <c r="I8264" s="36"/>
    </row>
    <row r="8265" spans="9:9">
      <c r="I8265" s="36"/>
    </row>
    <row r="8266" spans="9:9">
      <c r="I8266" s="36"/>
    </row>
    <row r="8267" spans="9:9">
      <c r="I8267" s="36"/>
    </row>
    <row r="8268" spans="9:9">
      <c r="I8268" s="36"/>
    </row>
    <row r="8269" spans="9:9">
      <c r="I8269" s="36"/>
    </row>
    <row r="8270" spans="9:9">
      <c r="I8270" s="36"/>
    </row>
    <row r="8271" spans="9:9">
      <c r="I8271" s="36"/>
    </row>
    <row r="8272" spans="9:9">
      <c r="I8272" s="36"/>
    </row>
    <row r="8273" spans="9:9">
      <c r="I8273" s="36"/>
    </row>
    <row r="8274" spans="9:9">
      <c r="I8274" s="36"/>
    </row>
    <row r="8275" spans="9:9">
      <c r="I8275" s="36"/>
    </row>
    <row r="8276" spans="9:9">
      <c r="I8276" s="36"/>
    </row>
    <row r="8277" spans="9:9">
      <c r="I8277" s="36"/>
    </row>
    <row r="8278" spans="9:9">
      <c r="I8278" s="36"/>
    </row>
    <row r="8279" spans="9:9">
      <c r="I8279" s="36"/>
    </row>
    <row r="8280" spans="9:9">
      <c r="I8280" s="36"/>
    </row>
    <row r="8281" spans="9:9">
      <c r="I8281" s="36"/>
    </row>
    <row r="8282" spans="9:9">
      <c r="I8282" s="36"/>
    </row>
    <row r="8283" spans="9:9">
      <c r="I8283" s="36"/>
    </row>
    <row r="8284" spans="9:9">
      <c r="I8284" s="36"/>
    </row>
    <row r="8285" spans="9:9">
      <c r="I8285" s="36"/>
    </row>
    <row r="8286" spans="9:9">
      <c r="I8286" s="36"/>
    </row>
    <row r="8287" spans="9:9">
      <c r="I8287" s="36"/>
    </row>
    <row r="8288" spans="9:9">
      <c r="I8288" s="36"/>
    </row>
    <row r="8289" spans="9:9">
      <c r="I8289" s="36"/>
    </row>
    <row r="8290" spans="9:9">
      <c r="I8290" s="36"/>
    </row>
    <row r="8291" spans="9:9">
      <c r="I8291" s="36"/>
    </row>
    <row r="8292" spans="9:9">
      <c r="I8292" s="36"/>
    </row>
    <row r="8293" spans="9:9">
      <c r="I8293" s="36"/>
    </row>
    <row r="8294" spans="9:9">
      <c r="I8294" s="36"/>
    </row>
    <row r="8295" spans="9:9">
      <c r="I8295" s="36"/>
    </row>
    <row r="8296" spans="9:9">
      <c r="I8296" s="36"/>
    </row>
    <row r="8297" spans="9:9">
      <c r="I8297" s="36"/>
    </row>
    <row r="8298" spans="9:9">
      <c r="I8298" s="36"/>
    </row>
    <row r="8299" spans="9:9">
      <c r="I8299" s="36"/>
    </row>
    <row r="8300" spans="9:9">
      <c r="I8300" s="36"/>
    </row>
    <row r="8301" spans="9:9">
      <c r="I8301" s="36"/>
    </row>
    <row r="8302" spans="9:9">
      <c r="I8302" s="36"/>
    </row>
    <row r="8303" spans="9:9">
      <c r="I8303" s="36"/>
    </row>
    <row r="8304" spans="9:9">
      <c r="I8304" s="36"/>
    </row>
    <row r="8305" spans="9:9">
      <c r="I8305" s="36"/>
    </row>
    <row r="8306" spans="9:9">
      <c r="I8306" s="36"/>
    </row>
    <row r="8307" spans="9:9">
      <c r="I8307" s="36"/>
    </row>
    <row r="8308" spans="9:9">
      <c r="I8308" s="36"/>
    </row>
    <row r="8309" spans="9:9">
      <c r="I8309" s="36"/>
    </row>
    <row r="8310" spans="9:9">
      <c r="I8310" s="36"/>
    </row>
    <row r="8311" spans="9:9">
      <c r="I8311" s="36"/>
    </row>
    <row r="8312" spans="9:9">
      <c r="I8312" s="36"/>
    </row>
    <row r="8313" spans="9:9">
      <c r="I8313" s="36"/>
    </row>
    <row r="8314" spans="9:9">
      <c r="I8314" s="36"/>
    </row>
    <row r="8315" spans="9:9">
      <c r="I8315" s="36"/>
    </row>
    <row r="8316" spans="9:9">
      <c r="I8316" s="36"/>
    </row>
    <row r="8317" spans="9:9">
      <c r="I8317" s="36"/>
    </row>
    <row r="8318" spans="9:9">
      <c r="I8318" s="36"/>
    </row>
    <row r="8319" spans="9:9">
      <c r="I8319" s="36"/>
    </row>
    <row r="8320" spans="9:9">
      <c r="I8320" s="36"/>
    </row>
    <row r="8321" spans="9:9">
      <c r="I8321" s="36"/>
    </row>
    <row r="8322" spans="9:9">
      <c r="I8322" s="36"/>
    </row>
    <row r="8323" spans="9:9">
      <c r="I8323" s="36"/>
    </row>
    <row r="8324" spans="9:9">
      <c r="I8324" s="36"/>
    </row>
    <row r="8325" spans="9:9">
      <c r="I8325" s="36"/>
    </row>
    <row r="8326" spans="9:9">
      <c r="I8326" s="36"/>
    </row>
    <row r="8327" spans="9:9">
      <c r="I8327" s="36"/>
    </row>
    <row r="8328" spans="9:9">
      <c r="I8328" s="36"/>
    </row>
    <row r="8329" spans="9:9">
      <c r="I8329" s="36"/>
    </row>
    <row r="8330" spans="9:9">
      <c r="I8330" s="36"/>
    </row>
    <row r="8331" spans="9:9">
      <c r="I8331" s="36"/>
    </row>
    <row r="8332" spans="9:9">
      <c r="I8332" s="36"/>
    </row>
    <row r="8333" spans="9:9">
      <c r="I8333" s="36"/>
    </row>
    <row r="8334" spans="9:9">
      <c r="I8334" s="36"/>
    </row>
    <row r="8335" spans="9:9">
      <c r="I8335" s="36"/>
    </row>
    <row r="8336" spans="9:9">
      <c r="I8336" s="36"/>
    </row>
    <row r="8337" spans="9:9">
      <c r="I8337" s="36"/>
    </row>
    <row r="8338" spans="9:9">
      <c r="I8338" s="36"/>
    </row>
    <row r="8339" spans="9:9">
      <c r="I8339" s="36"/>
    </row>
    <row r="8340" spans="9:9">
      <c r="I8340" s="36"/>
    </row>
    <row r="8341" spans="9:9">
      <c r="I8341" s="36"/>
    </row>
    <row r="8342" spans="9:9">
      <c r="I8342" s="36"/>
    </row>
    <row r="8343" spans="9:9">
      <c r="I8343" s="36"/>
    </row>
    <row r="8344" spans="9:9">
      <c r="I8344" s="36"/>
    </row>
    <row r="8345" spans="9:9">
      <c r="I8345" s="36"/>
    </row>
    <row r="8346" spans="9:9">
      <c r="I8346" s="36"/>
    </row>
    <row r="8347" spans="9:9">
      <c r="I8347" s="36"/>
    </row>
    <row r="8348" spans="9:9">
      <c r="I8348" s="36"/>
    </row>
    <row r="8349" spans="9:9">
      <c r="I8349" s="36"/>
    </row>
    <row r="8350" spans="9:9">
      <c r="I8350" s="36"/>
    </row>
    <row r="8351" spans="9:9">
      <c r="I8351" s="36"/>
    </row>
    <row r="8352" spans="9:9">
      <c r="I8352" s="36"/>
    </row>
    <row r="8353" spans="9:9">
      <c r="I8353" s="36"/>
    </row>
    <row r="8354" spans="9:9">
      <c r="I8354" s="36"/>
    </row>
    <row r="8355" spans="9:9">
      <c r="I8355" s="36"/>
    </row>
    <row r="8356" spans="9:9">
      <c r="I8356" s="36"/>
    </row>
    <row r="8357" spans="9:9">
      <c r="I8357" s="36"/>
    </row>
    <row r="8358" spans="9:9">
      <c r="I8358" s="36"/>
    </row>
    <row r="8359" spans="9:9">
      <c r="I8359" s="36"/>
    </row>
    <row r="8360" spans="9:9">
      <c r="I8360" s="36"/>
    </row>
    <row r="8361" spans="9:9">
      <c r="I8361" s="36"/>
    </row>
    <row r="8362" spans="9:9">
      <c r="I8362" s="36"/>
    </row>
    <row r="8363" spans="9:9">
      <c r="I8363" s="36"/>
    </row>
    <row r="8364" spans="9:9">
      <c r="I8364" s="36"/>
    </row>
    <row r="8365" spans="9:9">
      <c r="I8365" s="36"/>
    </row>
    <row r="8366" spans="9:9">
      <c r="I8366" s="36"/>
    </row>
    <row r="8367" spans="9:9">
      <c r="I8367" s="36"/>
    </row>
    <row r="8368" spans="9:9">
      <c r="I8368" s="36"/>
    </row>
    <row r="8369" spans="9:9">
      <c r="I8369" s="36"/>
    </row>
    <row r="8370" spans="9:9">
      <c r="I8370" s="36"/>
    </row>
    <row r="8371" spans="9:9">
      <c r="I8371" s="36"/>
    </row>
    <row r="8372" spans="9:9">
      <c r="I8372" s="36"/>
    </row>
    <row r="8373" spans="9:9">
      <c r="I8373" s="36"/>
    </row>
    <row r="8374" spans="9:9">
      <c r="I8374" s="36"/>
    </row>
    <row r="8375" spans="9:9">
      <c r="I8375" s="36"/>
    </row>
    <row r="8376" spans="9:9">
      <c r="I8376" s="36"/>
    </row>
    <row r="8377" spans="9:9">
      <c r="I8377" s="36"/>
    </row>
    <row r="8378" spans="9:9">
      <c r="I8378" s="36"/>
    </row>
    <row r="8379" spans="9:9">
      <c r="I8379" s="36"/>
    </row>
    <row r="8380" spans="9:9">
      <c r="I8380" s="36"/>
    </row>
    <row r="8381" spans="9:9">
      <c r="I8381" s="36"/>
    </row>
    <row r="8382" spans="9:9">
      <c r="I8382" s="36"/>
    </row>
    <row r="8383" spans="9:9">
      <c r="I8383" s="36"/>
    </row>
    <row r="8384" spans="9:9">
      <c r="I8384" s="36"/>
    </row>
    <row r="8385" spans="9:9">
      <c r="I8385" s="36"/>
    </row>
    <row r="8386" spans="9:9">
      <c r="I8386" s="36"/>
    </row>
    <row r="8387" spans="9:9">
      <c r="I8387" s="36"/>
    </row>
    <row r="8388" spans="9:9">
      <c r="I8388" s="36"/>
    </row>
    <row r="8389" spans="9:9">
      <c r="I8389" s="36"/>
    </row>
    <row r="8390" spans="9:9">
      <c r="I8390" s="36"/>
    </row>
    <row r="8391" spans="9:9">
      <c r="I8391" s="36"/>
    </row>
    <row r="8392" spans="9:9">
      <c r="I8392" s="36"/>
    </row>
    <row r="8393" spans="9:9">
      <c r="I8393" s="36"/>
    </row>
    <row r="8394" spans="9:9">
      <c r="I8394" s="36"/>
    </row>
    <row r="8395" spans="9:9">
      <c r="I8395" s="36"/>
    </row>
    <row r="8396" spans="9:9">
      <c r="I8396" s="36"/>
    </row>
    <row r="8397" spans="9:9">
      <c r="I8397" s="36"/>
    </row>
    <row r="8398" spans="9:9">
      <c r="I8398" s="36"/>
    </row>
    <row r="8399" spans="9:9">
      <c r="I8399" s="36"/>
    </row>
    <row r="8400" spans="9:9">
      <c r="I8400" s="36"/>
    </row>
    <row r="8401" spans="9:9">
      <c r="I8401" s="36"/>
    </row>
    <row r="8402" spans="9:9">
      <c r="I8402" s="36"/>
    </row>
    <row r="8403" spans="9:9">
      <c r="I8403" s="36"/>
    </row>
    <row r="8404" spans="9:9">
      <c r="I8404" s="36"/>
    </row>
    <row r="8405" spans="9:9">
      <c r="I8405" s="36"/>
    </row>
    <row r="8406" spans="9:9">
      <c r="I8406" s="36"/>
    </row>
    <row r="8407" spans="9:9">
      <c r="I8407" s="36"/>
    </row>
    <row r="8408" spans="9:9">
      <c r="I8408" s="36"/>
    </row>
    <row r="8409" spans="9:9">
      <c r="I8409" s="36"/>
    </row>
    <row r="8410" spans="9:9">
      <c r="I8410" s="36"/>
    </row>
    <row r="8411" spans="9:9">
      <c r="I8411" s="36"/>
    </row>
    <row r="8412" spans="9:9">
      <c r="I8412" s="36"/>
    </row>
    <row r="8413" spans="9:9">
      <c r="I8413" s="36"/>
    </row>
    <row r="8414" spans="9:9">
      <c r="I8414" s="36"/>
    </row>
    <row r="8415" spans="9:9">
      <c r="I8415" s="36"/>
    </row>
    <row r="8416" spans="9:9">
      <c r="I8416" s="36"/>
    </row>
    <row r="8417" spans="9:9">
      <c r="I8417" s="36"/>
    </row>
    <row r="8418" spans="9:9">
      <c r="I8418" s="36"/>
    </row>
    <row r="8419" spans="9:9">
      <c r="I8419" s="36"/>
    </row>
    <row r="8420" spans="9:9">
      <c r="I8420" s="36"/>
    </row>
    <row r="8421" spans="9:9">
      <c r="I8421" s="36"/>
    </row>
    <row r="8422" spans="9:9">
      <c r="I8422" s="36"/>
    </row>
    <row r="8423" spans="9:9">
      <c r="I8423" s="36"/>
    </row>
    <row r="8424" spans="9:9">
      <c r="I8424" s="36"/>
    </row>
    <row r="8425" spans="9:9">
      <c r="I8425" s="36"/>
    </row>
    <row r="8426" spans="9:9">
      <c r="I8426" s="36"/>
    </row>
    <row r="8427" spans="9:9">
      <c r="I8427" s="36"/>
    </row>
    <row r="8428" spans="9:9">
      <c r="I8428" s="36"/>
    </row>
    <row r="8429" spans="9:9">
      <c r="I8429" s="36"/>
    </row>
    <row r="8430" spans="9:9">
      <c r="I8430" s="36"/>
    </row>
    <row r="8431" spans="9:9">
      <c r="I8431" s="36"/>
    </row>
    <row r="8432" spans="9:9">
      <c r="I8432" s="36"/>
    </row>
    <row r="8433" spans="9:9">
      <c r="I8433" s="36"/>
    </row>
    <row r="8434" spans="9:9">
      <c r="I8434" s="36"/>
    </row>
    <row r="8435" spans="9:9">
      <c r="I8435" s="36"/>
    </row>
    <row r="8436" spans="9:9">
      <c r="I8436" s="36"/>
    </row>
    <row r="8437" spans="9:9">
      <c r="I8437" s="36"/>
    </row>
    <row r="8438" spans="9:9">
      <c r="I8438" s="36"/>
    </row>
    <row r="8439" spans="9:9">
      <c r="I8439" s="36"/>
    </row>
    <row r="8440" spans="9:9">
      <c r="I8440" s="36"/>
    </row>
    <row r="8441" spans="9:9">
      <c r="I8441" s="36"/>
    </row>
    <row r="8442" spans="9:9">
      <c r="I8442" s="36"/>
    </row>
    <row r="8443" spans="9:9">
      <c r="I8443" s="36"/>
    </row>
    <row r="8444" spans="9:9">
      <c r="I8444" s="36"/>
    </row>
    <row r="8445" spans="9:9">
      <c r="I8445" s="36"/>
    </row>
    <row r="8446" spans="9:9">
      <c r="I8446" s="36"/>
    </row>
    <row r="8447" spans="9:9">
      <c r="I8447" s="36"/>
    </row>
    <row r="8448" spans="9:9">
      <c r="I8448" s="36"/>
    </row>
    <row r="8449" spans="9:9">
      <c r="I8449" s="36"/>
    </row>
    <row r="8450" spans="9:9">
      <c r="I8450" s="36"/>
    </row>
    <row r="8451" spans="9:9">
      <c r="I8451" s="36"/>
    </row>
    <row r="8452" spans="9:9">
      <c r="I8452" s="36"/>
    </row>
    <row r="8453" spans="9:9">
      <c r="I8453" s="36"/>
    </row>
    <row r="8454" spans="9:9">
      <c r="I8454" s="36"/>
    </row>
    <row r="8455" spans="9:9">
      <c r="I8455" s="36"/>
    </row>
    <row r="8456" spans="9:9">
      <c r="I8456" s="36"/>
    </row>
    <row r="8457" spans="9:9">
      <c r="I8457" s="36"/>
    </row>
    <row r="8458" spans="9:9">
      <c r="I8458" s="36"/>
    </row>
    <row r="8459" spans="9:9">
      <c r="I8459" s="36"/>
    </row>
    <row r="8460" spans="9:9">
      <c r="I8460" s="36"/>
    </row>
    <row r="8461" spans="9:9">
      <c r="I8461" s="36"/>
    </row>
    <row r="8462" spans="9:9">
      <c r="I8462" s="36"/>
    </row>
    <row r="8463" spans="9:9">
      <c r="I8463" s="36"/>
    </row>
    <row r="8464" spans="9:9">
      <c r="I8464" s="36"/>
    </row>
    <row r="8465" spans="9:9">
      <c r="I8465" s="36"/>
    </row>
    <row r="8466" spans="9:9">
      <c r="I8466" s="36"/>
    </row>
    <row r="8467" spans="9:9">
      <c r="I8467" s="36"/>
    </row>
    <row r="8468" spans="9:9">
      <c r="I8468" s="36"/>
    </row>
    <row r="8469" spans="9:9">
      <c r="I8469" s="36"/>
    </row>
    <row r="8470" spans="9:9">
      <c r="I8470" s="36"/>
    </row>
    <row r="8471" spans="9:9">
      <c r="I8471" s="36"/>
    </row>
    <row r="8472" spans="9:9">
      <c r="I8472" s="36"/>
    </row>
    <row r="8473" spans="9:9">
      <c r="I8473" s="36"/>
    </row>
    <row r="8474" spans="9:9">
      <c r="I8474" s="36"/>
    </row>
    <row r="8475" spans="9:9">
      <c r="I8475" s="36"/>
    </row>
    <row r="8476" spans="9:9">
      <c r="I8476" s="36"/>
    </row>
    <row r="8477" spans="9:9">
      <c r="I8477" s="36"/>
    </row>
    <row r="8478" spans="9:9">
      <c r="I8478" s="36"/>
    </row>
    <row r="8479" spans="9:9">
      <c r="I8479" s="36"/>
    </row>
    <row r="8480" spans="9:9">
      <c r="I8480" s="36"/>
    </row>
    <row r="8481" spans="9:9">
      <c r="I8481" s="36"/>
    </row>
    <row r="8482" spans="9:9">
      <c r="I8482" s="36"/>
    </row>
    <row r="8483" spans="9:9">
      <c r="I8483" s="36"/>
    </row>
    <row r="8484" spans="9:9">
      <c r="I8484" s="36"/>
    </row>
    <row r="8485" spans="9:9">
      <c r="I8485" s="36"/>
    </row>
    <row r="8486" spans="9:9">
      <c r="I8486" s="36"/>
    </row>
    <row r="8487" spans="9:9">
      <c r="I8487" s="36"/>
    </row>
    <row r="8488" spans="9:9">
      <c r="I8488" s="36"/>
    </row>
    <row r="8489" spans="9:9">
      <c r="I8489" s="36"/>
    </row>
    <row r="8490" spans="9:9">
      <c r="I8490" s="36"/>
    </row>
    <row r="8491" spans="9:9">
      <c r="I8491" s="36"/>
    </row>
    <row r="8492" spans="9:9">
      <c r="I8492" s="36"/>
    </row>
    <row r="8493" spans="9:9">
      <c r="I8493" s="36"/>
    </row>
    <row r="8494" spans="9:9">
      <c r="I8494" s="36"/>
    </row>
    <row r="8495" spans="9:9">
      <c r="I8495" s="36"/>
    </row>
    <row r="8496" spans="9:9">
      <c r="I8496" s="36"/>
    </row>
    <row r="8497" spans="9:9">
      <c r="I8497" s="36"/>
    </row>
    <row r="8498" spans="9:9">
      <c r="I8498" s="36"/>
    </row>
    <row r="8499" spans="9:9">
      <c r="I8499" s="36"/>
    </row>
    <row r="8500" spans="9:9">
      <c r="I8500" s="36"/>
    </row>
    <row r="8501" spans="9:9">
      <c r="I8501" s="36"/>
    </row>
    <row r="8502" spans="9:9">
      <c r="I8502" s="36"/>
    </row>
    <row r="8503" spans="9:9">
      <c r="I8503" s="36"/>
    </row>
    <row r="8504" spans="9:9">
      <c r="I8504" s="36"/>
    </row>
    <row r="8505" spans="9:9">
      <c r="I8505" s="36"/>
    </row>
    <row r="8506" spans="9:9">
      <c r="I8506" s="36"/>
    </row>
    <row r="8507" spans="9:9">
      <c r="I8507" s="36"/>
    </row>
    <row r="8508" spans="9:9">
      <c r="I8508" s="36"/>
    </row>
    <row r="8509" spans="9:9">
      <c r="I8509" s="36"/>
    </row>
    <row r="8510" spans="9:9">
      <c r="I8510" s="36"/>
    </row>
    <row r="8511" spans="9:9">
      <c r="I8511" s="36"/>
    </row>
    <row r="8512" spans="9:9">
      <c r="I8512" s="36"/>
    </row>
    <row r="8513" spans="9:9">
      <c r="I8513" s="36"/>
    </row>
    <row r="8514" spans="9:9">
      <c r="I8514" s="36"/>
    </row>
    <row r="8515" spans="9:9">
      <c r="I8515" s="36"/>
    </row>
    <row r="8516" spans="9:9">
      <c r="I8516" s="36"/>
    </row>
    <row r="8517" spans="9:9">
      <c r="I8517" s="36"/>
    </row>
    <row r="8518" spans="9:9">
      <c r="I8518" s="36"/>
    </row>
    <row r="8519" spans="9:9">
      <c r="I8519" s="36"/>
    </row>
    <row r="8520" spans="9:9">
      <c r="I8520" s="36"/>
    </row>
    <row r="8521" spans="9:9">
      <c r="I8521" s="36"/>
    </row>
    <row r="8522" spans="9:9">
      <c r="I8522" s="36"/>
    </row>
    <row r="8523" spans="9:9">
      <c r="I8523" s="36"/>
    </row>
    <row r="8524" spans="9:9">
      <c r="I8524" s="36"/>
    </row>
    <row r="8525" spans="9:9">
      <c r="I8525" s="36"/>
    </row>
    <row r="8526" spans="9:9">
      <c r="I8526" s="36"/>
    </row>
    <row r="8527" spans="9:9">
      <c r="I8527" s="36"/>
    </row>
    <row r="8528" spans="9:9">
      <c r="I8528" s="36"/>
    </row>
    <row r="8529" spans="9:9">
      <c r="I8529" s="36"/>
    </row>
    <row r="8530" spans="9:9">
      <c r="I8530" s="36"/>
    </row>
    <row r="8531" spans="9:9">
      <c r="I8531" s="36"/>
    </row>
    <row r="8532" spans="9:9">
      <c r="I8532" s="36"/>
    </row>
    <row r="8533" spans="9:9">
      <c r="I8533" s="36"/>
    </row>
    <row r="8534" spans="9:9">
      <c r="I8534" s="36"/>
    </row>
    <row r="8535" spans="9:9">
      <c r="I8535" s="36"/>
    </row>
    <row r="8536" spans="9:9">
      <c r="I8536" s="36"/>
    </row>
    <row r="8537" spans="9:9">
      <c r="I8537" s="36"/>
    </row>
    <row r="8538" spans="9:9">
      <c r="I8538" s="36"/>
    </row>
    <row r="8539" spans="9:9">
      <c r="I8539" s="36"/>
    </row>
    <row r="8540" spans="9:9">
      <c r="I8540" s="36"/>
    </row>
    <row r="8541" spans="9:9">
      <c r="I8541" s="36"/>
    </row>
    <row r="8542" spans="9:9">
      <c r="I8542" s="36"/>
    </row>
  </sheetData>
  <mergeCells count="12">
    <mergeCell ref="A6:J6"/>
    <mergeCell ref="I10:I11"/>
    <mergeCell ref="J10:J11"/>
    <mergeCell ref="E8:E11"/>
    <mergeCell ref="F9:F11"/>
    <mergeCell ref="G9:J9"/>
    <mergeCell ref="G10:G11"/>
    <mergeCell ref="H10:H11"/>
    <mergeCell ref="I7:J7"/>
    <mergeCell ref="A8:C10"/>
    <mergeCell ref="D8:D11"/>
    <mergeCell ref="F8:J8"/>
  </mergeCells>
  <phoneticPr fontId="5" type="noConversion"/>
  <printOptions horizontalCentered="1"/>
  <pageMargins left="0.15748031496062992" right="0.15748031496062992" top="0.27559055118110237" bottom="0.22" header="0.15748031496062992" footer="0.19"/>
  <pageSetup paperSize="9" firstPageNumber="8" orientation="landscape" useFirstPageNumber="1" r:id="rId1"/>
  <headerFooter alignWithMargins="0"/>
</worksheet>
</file>

<file path=xl/worksheets/sheet8.xml><?xml version="1.0" encoding="utf-8"?>
<worksheet xmlns="http://schemas.openxmlformats.org/spreadsheetml/2006/main" xmlns:r="http://schemas.openxmlformats.org/officeDocument/2006/relationships">
  <dimension ref="A1:I26"/>
  <sheetViews>
    <sheetView view="pageBreakPreview" zoomScale="80" zoomScaleNormal="100" zoomScaleSheetLayoutView="80" workbookViewId="0">
      <selection activeCell="L33" sqref="L33"/>
    </sheetView>
  </sheetViews>
  <sheetFormatPr defaultColWidth="9.140625" defaultRowHeight="15"/>
  <cols>
    <col min="1" max="2" width="5.85546875" style="1" customWidth="1"/>
    <col min="3" max="3" width="6.7109375" style="1" customWidth="1"/>
    <col min="4" max="4" width="4.28515625" style="1" customWidth="1"/>
    <col min="5" max="5" width="34.28515625" style="1" customWidth="1"/>
    <col min="6" max="6" width="12.140625" style="1" hidden="1" customWidth="1"/>
    <col min="7" max="7" width="14.5703125" style="1" customWidth="1"/>
    <col min="8" max="8" width="13.7109375" style="1" customWidth="1"/>
    <col min="9" max="9" width="13.140625" style="1" customWidth="1"/>
    <col min="10" max="10" width="11.85546875" style="1" bestFit="1" customWidth="1"/>
    <col min="11" max="16384" width="9.140625" style="1"/>
  </cols>
  <sheetData>
    <row r="1" spans="1:9">
      <c r="A1" s="641" t="s">
        <v>242</v>
      </c>
      <c r="B1" s="641"/>
      <c r="C1" s="641"/>
      <c r="D1" s="641"/>
      <c r="E1" s="641"/>
      <c r="F1" s="641"/>
      <c r="G1" s="641"/>
      <c r="H1" s="641"/>
      <c r="I1" s="641"/>
    </row>
    <row r="2" spans="1:9">
      <c r="A2" s="194"/>
      <c r="B2" s="194"/>
      <c r="C2" s="194"/>
      <c r="D2" s="194"/>
      <c r="E2" s="194"/>
      <c r="F2" s="194"/>
      <c r="G2" s="194"/>
      <c r="H2" s="72"/>
      <c r="I2" s="319" t="s">
        <v>630</v>
      </c>
    </row>
    <row r="3" spans="1:9">
      <c r="A3" s="133"/>
      <c r="B3" s="133"/>
      <c r="C3" s="133"/>
      <c r="D3" s="133"/>
      <c r="E3" s="133"/>
      <c r="F3" s="133"/>
      <c r="G3" s="133"/>
      <c r="H3" s="72"/>
      <c r="I3" s="319" t="s">
        <v>828</v>
      </c>
    </row>
    <row r="4" spans="1:9">
      <c r="A4" s="133"/>
      <c r="B4" s="133"/>
      <c r="C4" s="133"/>
      <c r="D4" s="133"/>
      <c r="E4" s="133"/>
      <c r="F4" s="133"/>
      <c r="G4" s="133"/>
      <c r="H4" s="72"/>
      <c r="I4" s="319" t="s">
        <v>631</v>
      </c>
    </row>
    <row r="5" spans="1:9" ht="18" customHeight="1">
      <c r="A5" s="133"/>
      <c r="B5" s="133"/>
      <c r="C5" s="133"/>
      <c r="D5" s="133"/>
      <c r="E5" s="133"/>
      <c r="F5" s="133"/>
      <c r="G5" s="133"/>
      <c r="H5" s="133"/>
      <c r="I5" s="71" t="s">
        <v>125</v>
      </c>
    </row>
    <row r="6" spans="1:9" ht="54" customHeight="1">
      <c r="A6" s="642" t="s">
        <v>927</v>
      </c>
      <c r="B6" s="642"/>
      <c r="C6" s="642"/>
      <c r="D6" s="642"/>
      <c r="E6" s="642"/>
      <c r="F6" s="642"/>
      <c r="G6" s="642"/>
      <c r="H6" s="642"/>
      <c r="I6" s="642"/>
    </row>
    <row r="7" spans="1:9" ht="16.5" customHeight="1" thickBot="1">
      <c r="A7" s="134"/>
      <c r="B7" s="134"/>
      <c r="C7" s="134"/>
      <c r="D7" s="134"/>
      <c r="E7" s="134"/>
      <c r="F7" s="134"/>
      <c r="G7" s="134"/>
      <c r="H7" s="649" t="s">
        <v>1</v>
      </c>
      <c r="I7" s="649"/>
    </row>
    <row r="8" spans="1:9" ht="78.75" customHeight="1">
      <c r="A8" s="609" t="s">
        <v>126</v>
      </c>
      <c r="B8" s="623"/>
      <c r="C8" s="623"/>
      <c r="D8" s="646" t="s">
        <v>866</v>
      </c>
      <c r="E8" s="639" t="s">
        <v>119</v>
      </c>
      <c r="F8" s="639" t="s">
        <v>240</v>
      </c>
      <c r="G8" s="639"/>
      <c r="H8" s="639"/>
      <c r="I8" s="647"/>
    </row>
    <row r="9" spans="1:9" ht="12.75" customHeight="1">
      <c r="A9" s="643" t="s">
        <v>867</v>
      </c>
      <c r="B9" s="644" t="s">
        <v>868</v>
      </c>
      <c r="C9" s="645" t="s">
        <v>869</v>
      </c>
      <c r="D9" s="645"/>
      <c r="E9" s="640"/>
      <c r="F9" s="640"/>
      <c r="G9" s="640"/>
      <c r="H9" s="640"/>
      <c r="I9" s="648"/>
    </row>
    <row r="10" spans="1:9" ht="39.75" customHeight="1">
      <c r="A10" s="643"/>
      <c r="B10" s="644"/>
      <c r="C10" s="645"/>
      <c r="D10" s="645"/>
      <c r="E10" s="640"/>
      <c r="F10" s="388" t="s">
        <v>133</v>
      </c>
      <c r="G10" s="388" t="s">
        <v>134</v>
      </c>
      <c r="H10" s="388" t="s">
        <v>135</v>
      </c>
      <c r="I10" s="481" t="s">
        <v>95</v>
      </c>
    </row>
    <row r="11" spans="1:9" ht="17.25">
      <c r="A11" s="482"/>
      <c r="B11" s="93"/>
      <c r="C11" s="93"/>
      <c r="D11" s="93"/>
      <c r="E11" s="388" t="s">
        <v>96</v>
      </c>
      <c r="F11" s="466">
        <f>+F13</f>
        <v>62480.4</v>
      </c>
      <c r="G11" s="466">
        <f>+G13</f>
        <v>91224.3</v>
      </c>
      <c r="H11" s="466">
        <f>+H13</f>
        <v>115429.4</v>
      </c>
      <c r="I11" s="483">
        <f>+I13</f>
        <v>148744.79999999999</v>
      </c>
    </row>
    <row r="12" spans="1:9" ht="21" customHeight="1">
      <c r="A12" s="482"/>
      <c r="B12" s="93"/>
      <c r="C12" s="93"/>
      <c r="D12" s="93"/>
      <c r="E12" s="136" t="s">
        <v>241</v>
      </c>
      <c r="F12" s="466"/>
      <c r="G12" s="466"/>
      <c r="H12" s="466"/>
      <c r="I12" s="483"/>
    </row>
    <row r="13" spans="1:9" ht="60.75" customHeight="1">
      <c r="A13" s="484"/>
      <c r="B13" s="94"/>
      <c r="C13" s="94"/>
      <c r="D13" s="94"/>
      <c r="E13" s="135" t="s">
        <v>709</v>
      </c>
      <c r="F13" s="466">
        <f>+F15</f>
        <v>62480.4</v>
      </c>
      <c r="G13" s="466">
        <f>+G15</f>
        <v>91224.3</v>
      </c>
      <c r="H13" s="466">
        <f>+H15</f>
        <v>115429.4</v>
      </c>
      <c r="I13" s="483">
        <f>+I15</f>
        <v>148744.79999999999</v>
      </c>
    </row>
    <row r="14" spans="1:9" ht="17.25">
      <c r="A14" s="484"/>
      <c r="B14" s="94"/>
      <c r="C14" s="94"/>
      <c r="D14" s="94"/>
      <c r="E14" s="136" t="s">
        <v>241</v>
      </c>
      <c r="F14" s="468"/>
      <c r="G14" s="468"/>
      <c r="H14" s="468"/>
      <c r="I14" s="485"/>
    </row>
    <row r="15" spans="1:9" ht="150" customHeight="1">
      <c r="A15" s="486" t="s">
        <v>52</v>
      </c>
      <c r="B15" s="387" t="s">
        <v>51</v>
      </c>
      <c r="C15" s="387" t="s">
        <v>51</v>
      </c>
      <c r="D15" s="387" t="s">
        <v>625</v>
      </c>
      <c r="E15" s="188" t="str">
        <f>'N 6.2'!E16</f>
        <v xml:space="preserve">ՀՀ  կառավարությանն առընթեր ոստիկանության ստորաբաժանումների կողմից ՀՀ անունից պայմանագրային հիմունքներով պահպանության և անվտանգության գծով իրականացվող ծառայությունների մատուցում </v>
      </c>
      <c r="F15" s="467">
        <f>+'N 5'!C82</f>
        <v>62480.4</v>
      </c>
      <c r="G15" s="467">
        <f>+'N 5'!D82</f>
        <v>91224.3</v>
      </c>
      <c r="H15" s="467">
        <f>+'N 5'!E82</f>
        <v>115429.4</v>
      </c>
      <c r="I15" s="483">
        <f>+'N 5'!F82</f>
        <v>148744.79999999999</v>
      </c>
    </row>
    <row r="16" spans="1:9" hidden="1">
      <c r="A16" s="64"/>
      <c r="B16" s="65"/>
      <c r="C16" s="65"/>
      <c r="D16" s="65"/>
      <c r="E16" s="70" t="s">
        <v>127</v>
      </c>
      <c r="F16" s="469"/>
      <c r="G16" s="470"/>
      <c r="H16" s="469"/>
      <c r="I16" s="471"/>
    </row>
    <row r="17" spans="1:9" ht="54" hidden="1">
      <c r="A17" s="40"/>
      <c r="B17" s="41"/>
      <c r="C17" s="41"/>
      <c r="D17" s="41"/>
      <c r="E17" s="67" t="s">
        <v>161</v>
      </c>
      <c r="F17" s="472" t="e">
        <f>#REF!</f>
        <v>#REF!</v>
      </c>
      <c r="G17" s="472" t="e">
        <f>#REF!</f>
        <v>#REF!</v>
      </c>
      <c r="H17" s="472" t="e">
        <f>#REF!</f>
        <v>#REF!</v>
      </c>
      <c r="I17" s="487" t="e">
        <f>#REF!</f>
        <v>#REF!</v>
      </c>
    </row>
    <row r="18" spans="1:9" ht="42" hidden="1" customHeight="1" thickBot="1">
      <c r="A18" s="64"/>
      <c r="B18" s="65"/>
      <c r="C18" s="65"/>
      <c r="D18" s="65"/>
      <c r="E18" s="66" t="s">
        <v>154</v>
      </c>
      <c r="F18" s="473"/>
      <c r="G18" s="473"/>
      <c r="H18" s="473"/>
      <c r="I18" s="474"/>
    </row>
    <row r="19" spans="1:9" ht="70.5" hidden="1" customHeight="1" thickBot="1">
      <c r="A19" s="68"/>
      <c r="B19" s="69"/>
      <c r="C19" s="69"/>
      <c r="D19" s="69"/>
      <c r="E19" s="31" t="s">
        <v>160</v>
      </c>
      <c r="F19" s="475" t="e">
        <f>#REF!</f>
        <v>#REF!</v>
      </c>
      <c r="G19" s="475" t="e">
        <f>#REF!</f>
        <v>#REF!</v>
      </c>
      <c r="H19" s="475" t="e">
        <f>#REF!</f>
        <v>#REF!</v>
      </c>
      <c r="I19" s="476" t="e">
        <f>#REF!</f>
        <v>#REF!</v>
      </c>
    </row>
    <row r="20" spans="1:9" ht="41.25" hidden="1" customHeight="1" thickBot="1">
      <c r="A20" s="200"/>
      <c r="B20" s="201"/>
      <c r="C20" s="201"/>
      <c r="D20" s="201"/>
      <c r="E20" s="199" t="s">
        <v>155</v>
      </c>
      <c r="F20" s="477"/>
      <c r="G20" s="478"/>
      <c r="H20" s="477"/>
      <c r="I20" s="479"/>
    </row>
    <row r="21" spans="1:9" ht="17.25">
      <c r="A21" s="40"/>
      <c r="B21" s="41"/>
      <c r="C21" s="41"/>
      <c r="D21" s="41"/>
      <c r="E21" s="202" t="s">
        <v>11</v>
      </c>
      <c r="F21" s="480"/>
      <c r="G21" s="480"/>
      <c r="H21" s="480"/>
      <c r="I21" s="488"/>
    </row>
    <row r="22" spans="1:9" ht="86.25" customHeight="1">
      <c r="A22" s="489"/>
      <c r="B22" s="203"/>
      <c r="C22" s="203"/>
      <c r="D22" s="203"/>
      <c r="E22" s="197" t="str">
        <f>'N 6.2'!E18</f>
        <v>Զոհրապի փ,120թ.-ում շնաբուծարանի  կառուցում, տեխնիկական և հեղինակային հսկողություն</v>
      </c>
      <c r="F22" s="205">
        <f>21772+F23+F24</f>
        <v>21772</v>
      </c>
      <c r="G22" s="205">
        <f>22765.2+G23+G24</f>
        <v>24272</v>
      </c>
      <c r="H22" s="205">
        <f>37765.2+H23+H24</f>
        <v>39272</v>
      </c>
      <c r="I22" s="425">
        <f>'N 6.2'!G18</f>
        <v>70000</v>
      </c>
    </row>
    <row r="23" spans="1:9" ht="11.25" hidden="1" customHeight="1">
      <c r="A23" s="489"/>
      <c r="B23" s="203"/>
      <c r="C23" s="203"/>
      <c r="D23" s="203"/>
      <c r="E23" s="197" t="str">
        <f>'N 6.2'!E19</f>
        <v>Զոհրապի փ,120թ.-ում  շնաբուծարանի կառուցման  տեխնիկական հսկողություն</v>
      </c>
      <c r="F23" s="204">
        <v>0</v>
      </c>
      <c r="G23" s="204">
        <v>1232.8</v>
      </c>
      <c r="H23" s="204">
        <v>1232.8</v>
      </c>
      <c r="I23" s="425">
        <f>'N 6.2'!G19</f>
        <v>1232.827</v>
      </c>
    </row>
    <row r="24" spans="1:9" ht="11.25" hidden="1" customHeight="1">
      <c r="A24" s="489"/>
      <c r="B24" s="203"/>
      <c r="C24" s="203"/>
      <c r="D24" s="203"/>
      <c r="E24" s="197" t="str">
        <f>'N 6.2'!E20</f>
        <v>Զոհրապի փ,120թ.-ում  շնաբուծարանի կառուցման հեղինակային հսկողություն</v>
      </c>
      <c r="F24" s="204">
        <v>0</v>
      </c>
      <c r="G24" s="204">
        <v>274</v>
      </c>
      <c r="H24" s="204">
        <v>274</v>
      </c>
      <c r="I24" s="425">
        <f>'N 6.2'!G20</f>
        <v>273.97300000000001</v>
      </c>
    </row>
    <row r="25" spans="1:9" ht="109.5" customHeight="1">
      <c r="A25" s="489"/>
      <c r="B25" s="203"/>
      <c r="C25" s="203"/>
      <c r="D25" s="203"/>
      <c r="E25" s="197" t="str">
        <f>'N 6.2'!E21</f>
        <v>Այլ շենքերի, շինությունների շինարարություն /ՀՀ ոստիկանության Շիրակի մարզային վարչության Կումայրիի բաժնի վարչական շենք/</v>
      </c>
      <c r="F25" s="204">
        <v>0</v>
      </c>
      <c r="G25" s="204">
        <v>20000</v>
      </c>
      <c r="H25" s="204">
        <v>20000</v>
      </c>
      <c r="I25" s="425">
        <f>'N 6.2'!G21</f>
        <v>20000</v>
      </c>
    </row>
    <row r="26" spans="1:9" ht="63" customHeight="1">
      <c r="A26" s="489"/>
      <c r="B26" s="203"/>
      <c r="C26" s="203"/>
      <c r="D26" s="203"/>
      <c r="E26" s="197" t="str">
        <f>'N 6.2'!E22</f>
        <v>Թվով 2 ոստիկանական հենակետերի կառուցման տեխնիկական հսկողություն</v>
      </c>
      <c r="F26" s="205">
        <v>560</v>
      </c>
      <c r="G26" s="205">
        <v>560</v>
      </c>
      <c r="H26" s="205">
        <v>560</v>
      </c>
      <c r="I26" s="425">
        <f>'N 6.2'!G22</f>
        <v>560</v>
      </c>
    </row>
  </sheetData>
  <mergeCells count="10">
    <mergeCell ref="E8:E10"/>
    <mergeCell ref="A1:I1"/>
    <mergeCell ref="A6:I6"/>
    <mergeCell ref="A9:A10"/>
    <mergeCell ref="B9:B10"/>
    <mergeCell ref="C9:C10"/>
    <mergeCell ref="A8:C8"/>
    <mergeCell ref="D8:D10"/>
    <mergeCell ref="F8:I9"/>
    <mergeCell ref="H7:I7"/>
  </mergeCells>
  <phoneticPr fontId="5" type="noConversion"/>
  <printOptions horizontalCentered="1"/>
  <pageMargins left="0.2" right="0.15748031496063" top="0.27559055118110198" bottom="0.27559055118110198" header="0.22" footer="0.196850393700787"/>
  <pageSetup paperSize="9" firstPageNumber="9" orientation="portrait" useFirstPageNumber="1" r:id="rId1"/>
</worksheet>
</file>

<file path=xl/worksheets/sheet9.xml><?xml version="1.0" encoding="utf-8"?>
<worksheet xmlns="http://schemas.openxmlformats.org/spreadsheetml/2006/main" xmlns:r="http://schemas.openxmlformats.org/officeDocument/2006/relationships">
  <dimension ref="A1:I13"/>
  <sheetViews>
    <sheetView view="pageBreakPreview" topLeftCell="A14" zoomScaleNormal="100" zoomScaleSheetLayoutView="100" workbookViewId="0">
      <selection activeCell="J11" sqref="J11"/>
    </sheetView>
  </sheetViews>
  <sheetFormatPr defaultColWidth="9.140625" defaultRowHeight="15"/>
  <cols>
    <col min="1" max="1" width="8.7109375" style="176" customWidth="1"/>
    <col min="2" max="2" width="7.85546875" style="176" customWidth="1"/>
    <col min="3" max="3" width="7.42578125" style="176" customWidth="1"/>
    <col min="4" max="4" width="36.42578125" style="177" customWidth="1"/>
    <col min="5" max="5" width="21.5703125" style="177" customWidth="1"/>
    <col min="6" max="6" width="17.140625" style="177" customWidth="1"/>
    <col min="7" max="7" width="38.140625" style="176" customWidth="1"/>
    <col min="8" max="16384" width="9.140625" style="176"/>
  </cols>
  <sheetData>
    <row r="1" spans="1:9" s="1" customFormat="1">
      <c r="B1" s="196"/>
      <c r="C1" s="196"/>
      <c r="D1" s="196"/>
      <c r="E1" s="196"/>
      <c r="F1" s="196"/>
      <c r="G1" s="195" t="s">
        <v>242</v>
      </c>
      <c r="H1" s="196"/>
      <c r="I1" s="196"/>
    </row>
    <row r="2" spans="1:9" s="1" customFormat="1">
      <c r="A2" s="194"/>
      <c r="B2" s="194"/>
      <c r="C2" s="194"/>
      <c r="D2" s="194"/>
      <c r="E2" s="194"/>
      <c r="F2" s="194"/>
      <c r="G2" s="319" t="s">
        <v>630</v>
      </c>
      <c r="H2" s="72"/>
    </row>
    <row r="3" spans="1:9" s="1" customFormat="1">
      <c r="A3" s="133"/>
      <c r="B3" s="133"/>
      <c r="C3" s="133"/>
      <c r="D3" s="133"/>
      <c r="E3" s="133"/>
      <c r="F3" s="133"/>
      <c r="G3" s="319" t="s">
        <v>828</v>
      </c>
      <c r="H3" s="72"/>
    </row>
    <row r="4" spans="1:9" s="1" customFormat="1">
      <c r="A4" s="133"/>
      <c r="B4" s="133"/>
      <c r="C4" s="133"/>
      <c r="D4" s="133"/>
      <c r="E4" s="133"/>
      <c r="F4" s="133"/>
      <c r="G4" s="319" t="s">
        <v>631</v>
      </c>
      <c r="H4" s="72"/>
    </row>
    <row r="5" spans="1:9">
      <c r="G5" s="71" t="s">
        <v>243</v>
      </c>
    </row>
    <row r="6" spans="1:9">
      <c r="B6" s="177"/>
      <c r="C6" s="177"/>
      <c r="G6" s="178"/>
    </row>
    <row r="7" spans="1:9" ht="46.5" customHeight="1">
      <c r="A7" s="650" t="s">
        <v>928</v>
      </c>
      <c r="B7" s="650"/>
      <c r="C7" s="650"/>
      <c r="D7" s="650"/>
      <c r="E7" s="650"/>
      <c r="F7" s="650"/>
      <c r="G7" s="650"/>
    </row>
    <row r="8" spans="1:9" ht="22.5" customHeight="1" thickBot="1">
      <c r="A8" s="179"/>
      <c r="B8" s="179"/>
      <c r="C8" s="179"/>
      <c r="D8" s="179"/>
      <c r="E8" s="179"/>
      <c r="F8" s="651"/>
      <c r="G8" s="651"/>
    </row>
    <row r="9" spans="1:9" ht="80.25" customHeight="1">
      <c r="A9" s="652" t="s">
        <v>126</v>
      </c>
      <c r="B9" s="653"/>
      <c r="C9" s="654"/>
      <c r="D9" s="655" t="s">
        <v>244</v>
      </c>
      <c r="E9" s="657" t="s">
        <v>245</v>
      </c>
      <c r="F9" s="657" t="s">
        <v>0</v>
      </c>
      <c r="G9" s="659" t="s">
        <v>246</v>
      </c>
    </row>
    <row r="10" spans="1:9" ht="62.25" customHeight="1">
      <c r="A10" s="491" t="s">
        <v>99</v>
      </c>
      <c r="B10" s="213" t="s">
        <v>100</v>
      </c>
      <c r="C10" s="213" t="s">
        <v>101</v>
      </c>
      <c r="D10" s="656"/>
      <c r="E10" s="658"/>
      <c r="F10" s="658"/>
      <c r="G10" s="660"/>
    </row>
    <row r="11" spans="1:9" ht="85.5" customHeight="1">
      <c r="A11" s="491"/>
      <c r="B11" s="213"/>
      <c r="C11" s="213"/>
      <c r="D11" s="389"/>
      <c r="E11" s="490" t="s">
        <v>136</v>
      </c>
      <c r="F11" s="214">
        <f>F12</f>
        <v>22000</v>
      </c>
      <c r="G11" s="492"/>
    </row>
    <row r="12" spans="1:9" ht="171.75" customHeight="1" thickBot="1">
      <c r="A12" s="180" t="s">
        <v>52</v>
      </c>
      <c r="B12" s="181" t="s">
        <v>51</v>
      </c>
      <c r="C12" s="181" t="s">
        <v>51</v>
      </c>
      <c r="D12" s="493" t="s">
        <v>629</v>
      </c>
      <c r="E12" s="494"/>
      <c r="F12" s="495">
        <f>'N 6,1'!H77</f>
        <v>22000</v>
      </c>
      <c r="G12" s="182" t="s">
        <v>8</v>
      </c>
    </row>
    <row r="13" spans="1:9" ht="128.25" hidden="1">
      <c r="A13" s="183" t="s">
        <v>52</v>
      </c>
      <c r="B13" s="183" t="s">
        <v>51</v>
      </c>
      <c r="C13" s="183" t="s">
        <v>51</v>
      </c>
      <c r="D13" s="184" t="s">
        <v>247</v>
      </c>
      <c r="E13" s="185" t="s">
        <v>116</v>
      </c>
      <c r="F13" s="186">
        <v>70000</v>
      </c>
      <c r="G13" s="187" t="s">
        <v>248</v>
      </c>
    </row>
  </sheetData>
  <mergeCells count="7">
    <mergeCell ref="A7:G7"/>
    <mergeCell ref="F8:G8"/>
    <mergeCell ref="A9:C9"/>
    <mergeCell ref="D9:D10"/>
    <mergeCell ref="E9:E10"/>
    <mergeCell ref="F9:F10"/>
    <mergeCell ref="G9:G10"/>
  </mergeCells>
  <phoneticPr fontId="58" type="noConversion"/>
  <pageMargins left="0.2" right="0.19" top="0.35" bottom="0.26" header="0.2" footer="0.2"/>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25</vt:i4>
      </vt:variant>
    </vt:vector>
  </HeadingPairs>
  <TitlesOfParts>
    <vt:vector size="39" baseType="lpstr">
      <vt:lpstr>N 1</vt:lpstr>
      <vt:lpstr>N 2</vt:lpstr>
      <vt:lpstr>N 3</vt:lpstr>
      <vt:lpstr>N 4</vt:lpstr>
      <vt:lpstr>N 5</vt:lpstr>
      <vt:lpstr>N 6,1</vt:lpstr>
      <vt:lpstr>N 6.2</vt:lpstr>
      <vt:lpstr>N 6.3</vt:lpstr>
      <vt:lpstr>N 6.4</vt:lpstr>
      <vt:lpstr>N 7</vt:lpstr>
      <vt:lpstr>N 8</vt:lpstr>
      <vt:lpstr>N 9.1</vt:lpstr>
      <vt:lpstr>N 9.2</vt:lpstr>
      <vt:lpstr>Sheet1</vt:lpstr>
      <vt:lpstr>'N 9.2'!_edn1</vt:lpstr>
      <vt:lpstr>'N 9.2'!_edn10</vt:lpstr>
      <vt:lpstr>'N 9.2'!_edn11</vt:lpstr>
      <vt:lpstr>'N 9.2'!_edn12</vt:lpstr>
      <vt:lpstr>'N 9.2'!_edn13</vt:lpstr>
      <vt:lpstr>'N 9.2'!_edn14</vt:lpstr>
      <vt:lpstr>'N 9.2'!_edn15</vt:lpstr>
      <vt:lpstr>'N 9.2'!_edn2</vt:lpstr>
      <vt:lpstr>'N 9.2'!_edn3</vt:lpstr>
      <vt:lpstr>'N 9.2'!_edn4</vt:lpstr>
      <vt:lpstr>'N 9.2'!_edn5</vt:lpstr>
      <vt:lpstr>'N 9.2'!_edn6</vt:lpstr>
      <vt:lpstr>'N 9.2'!_edn7</vt:lpstr>
      <vt:lpstr>'N 9.2'!_edn8</vt:lpstr>
      <vt:lpstr>'N 9.2'!_edn9</vt:lpstr>
      <vt:lpstr>'N 9.2'!_ednref14</vt:lpstr>
      <vt:lpstr>'N 2'!Print_Area</vt:lpstr>
      <vt:lpstr>'N 3'!Print_Area</vt:lpstr>
      <vt:lpstr>'N 5'!Print_Area</vt:lpstr>
      <vt:lpstr>'N 6,1'!Print_Area</vt:lpstr>
      <vt:lpstr>'N 8'!Print_Area</vt:lpstr>
      <vt:lpstr>'N 9.1'!Print_Area</vt:lpstr>
      <vt:lpstr>Sheet1!Print_Area</vt:lpstr>
      <vt:lpstr>'N 2'!Print_Titles</vt:lpstr>
      <vt:lpstr>'N 4'!Print_Titles</vt:lpstr>
    </vt:vector>
  </TitlesOfParts>
  <Company>Power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 User</dc:creator>
  <cp:lastModifiedBy>KnarikS</cp:lastModifiedBy>
  <cp:lastPrinted>2016-04-04T09:41:46Z</cp:lastPrinted>
  <dcterms:created xsi:type="dcterms:W3CDTF">2005-12-26T18:09:45Z</dcterms:created>
  <dcterms:modified xsi:type="dcterms:W3CDTF">2016-04-04T09:42:20Z</dcterms:modified>
</cp:coreProperties>
</file>