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7350" firstSheet="1" activeTab="1"/>
  </bookViews>
  <sheets>
    <sheet name="Sheet1" sheetId="1" state="hidden" r:id="rId1"/>
    <sheet name="Xndzor" sheetId="2" r:id="rId2"/>
    <sheet name="Tsiran" sheetId="3" r:id="rId3"/>
    <sheet name="keras" sheetId="4" r:id="rId4"/>
    <sheet name="aznvamori" sheetId="5" r:id="rId5"/>
    <sheet name="aznvamori tunelov" sheetId="6" r:id="rId6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6" l="1"/>
  <c r="E22" i="6"/>
  <c r="E21" i="6"/>
  <c r="E17" i="6"/>
  <c r="E16" i="6"/>
  <c r="E15" i="6"/>
  <c r="E14" i="6"/>
  <c r="E13" i="6"/>
  <c r="E12" i="6"/>
  <c r="E11" i="6"/>
  <c r="D10" i="6"/>
  <c r="E10" i="6" s="1"/>
  <c r="E9" i="6"/>
  <c r="E8" i="6"/>
  <c r="E7" i="6"/>
  <c r="E6" i="6"/>
  <c r="E5" i="6"/>
  <c r="E23" i="5"/>
  <c r="E22" i="5"/>
  <c r="E19" i="5"/>
  <c r="E18" i="5"/>
  <c r="E17" i="5"/>
  <c r="E16" i="5"/>
  <c r="E15" i="5"/>
  <c r="E14" i="5"/>
  <c r="E13" i="5"/>
  <c r="E12" i="5"/>
  <c r="D11" i="5"/>
  <c r="E11" i="5" s="1"/>
  <c r="E10" i="5"/>
  <c r="E9" i="5"/>
  <c r="E8" i="5"/>
  <c r="E7" i="5"/>
  <c r="E6" i="5"/>
  <c r="E6" i="4"/>
  <c r="E7" i="4"/>
  <c r="E8" i="4"/>
  <c r="E9" i="4"/>
  <c r="E10" i="4"/>
  <c r="E11" i="4"/>
  <c r="E12" i="4"/>
  <c r="E13" i="4"/>
  <c r="E14" i="4"/>
  <c r="E15" i="4"/>
  <c r="E16" i="4"/>
  <c r="E17" i="4"/>
  <c r="E18" i="4"/>
  <c r="E19" i="4"/>
  <c r="E20" i="4"/>
  <c r="E22" i="4"/>
  <c r="E23" i="4"/>
  <c r="E24" i="4"/>
  <c r="E25" i="4"/>
  <c r="E26" i="4"/>
  <c r="E21" i="5" l="1"/>
  <c r="E24" i="5" s="1"/>
  <c r="E20" i="6"/>
  <c r="E23" i="6" s="1"/>
  <c r="E29" i="4"/>
  <c r="E31" i="4" s="1"/>
  <c r="E26" i="3"/>
  <c r="E25" i="3"/>
  <c r="E24" i="3"/>
  <c r="E23" i="3"/>
  <c r="E22" i="3"/>
  <c r="E20" i="3"/>
  <c r="E6" i="3"/>
  <c r="E29" i="3" s="1"/>
  <c r="E31" i="3" s="1"/>
  <c r="E7" i="3"/>
  <c r="E8" i="3"/>
  <c r="E9" i="3"/>
  <c r="E10" i="3"/>
  <c r="E11" i="3"/>
  <c r="E12" i="3"/>
  <c r="E13" i="3"/>
  <c r="E14" i="3"/>
  <c r="E15" i="3"/>
  <c r="E16" i="3"/>
  <c r="E17" i="3"/>
  <c r="E18" i="3"/>
  <c r="E19" i="3"/>
  <c r="F26" i="2" l="1"/>
  <c r="F25" i="2"/>
  <c r="F24" i="2"/>
  <c r="F23" i="2"/>
  <c r="F22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E26" i="1"/>
  <c r="E6" i="1"/>
  <c r="E7" i="1"/>
  <c r="E8" i="1"/>
  <c r="E9" i="1"/>
  <c r="E10" i="1"/>
  <c r="E11" i="1"/>
  <c r="E13" i="1"/>
  <c r="E14" i="1"/>
  <c r="E16" i="1"/>
  <c r="E17" i="1"/>
  <c r="E18" i="1"/>
  <c r="E19" i="1"/>
  <c r="E5" i="1"/>
  <c r="E22" i="1" s="1"/>
  <c r="F29" i="2" l="1"/>
  <c r="F31" i="2" s="1"/>
</calcChain>
</file>

<file path=xl/sharedStrings.xml><?xml version="1.0" encoding="utf-8"?>
<sst xmlns="http://schemas.openxmlformats.org/spreadsheetml/2006/main" count="313" uniqueCount="89">
  <si>
    <t>1 հեկտար ազնվամորու և մոշի ինտենսիվ այգու հիմնման և 1-ին տարվա խնամքի աշխատանքների համար պահանջվող ծախսերի</t>
  </si>
  <si>
    <t>Տնկման սխեման 0.5 x 2.25 մ</t>
  </si>
  <si>
    <t>Աշխատանքի անվանումը</t>
  </si>
  <si>
    <t>Չափի միավորը</t>
  </si>
  <si>
    <t>Ֆիզիկական ծավալները</t>
  </si>
  <si>
    <t>Միավորի արժեքը,</t>
  </si>
  <si>
    <t>դրամ</t>
  </si>
  <si>
    <t xml:space="preserve">Ընդամենը ծախսեր  </t>
  </si>
  <si>
    <t>հազ. դրամ</t>
  </si>
  <si>
    <t>Խոր վար</t>
  </si>
  <si>
    <t>հա</t>
  </si>
  <si>
    <t>Չիզել</t>
  </si>
  <si>
    <t>Քարհավաք</t>
  </si>
  <si>
    <t>Հողամասի տեղաձևում</t>
  </si>
  <si>
    <t>Տնկանյութի արժեք</t>
  </si>
  <si>
    <t>հատ</t>
  </si>
  <si>
    <t>Հողախառնուրդի պատրաս­տում և տեղափոխում</t>
  </si>
  <si>
    <t>կգ</t>
  </si>
  <si>
    <t>Մարգերի պատրաստում և տնկում</t>
  </si>
  <si>
    <t>շարք</t>
  </si>
  <si>
    <t>Թարմային համակարգ</t>
  </si>
  <si>
    <t xml:space="preserve">Ջրում </t>
  </si>
  <si>
    <r>
      <t>հազ.մ</t>
    </r>
    <r>
      <rPr>
        <vertAlign val="superscript"/>
        <sz val="11"/>
        <color theme="1"/>
        <rFont val="GHEA Grapalat"/>
        <family val="3"/>
      </rPr>
      <t>3</t>
    </r>
  </si>
  <si>
    <t>Մարգերի մուլչապատում</t>
  </si>
  <si>
    <t>գծմ</t>
  </si>
  <si>
    <t xml:space="preserve">Պայքար հիվանդությունների և վնասատուների դեմ </t>
  </si>
  <si>
    <t>Լուծելի համալիր պարարտա­նյութ սնուցման համար</t>
  </si>
  <si>
    <t>Այլ պարարտանյութեր</t>
  </si>
  <si>
    <t>Բերքահավաք</t>
  </si>
  <si>
    <t>Խնամքի ծախսեր</t>
  </si>
  <si>
    <t>օր</t>
  </si>
  <si>
    <t>Չնախատեսված այլ աշխատանքներ և ծախսեր 5%</t>
  </si>
  <si>
    <t>Կաթիլային ոռոգման համա­կարգի տեղադրում (ներառյալ պոմպակայան)</t>
  </si>
  <si>
    <t>5000.0**</t>
  </si>
  <si>
    <t>Ընդամենը այգու հիմնման և 1-ին տարվա խնամքի համար</t>
  </si>
  <si>
    <t>Կարկտապաշտպան համակարգի  տեղակայում</t>
  </si>
  <si>
    <t>Ընդամենը  ծախսեր տարբերակ 1</t>
  </si>
  <si>
    <t>Ընդամենը հիմնման ծախս</t>
  </si>
  <si>
    <t>1-ին տարվա խնամքի ծախս</t>
  </si>
  <si>
    <t>NEW</t>
  </si>
  <si>
    <t>Տնկման փոսերի հորատում</t>
  </si>
  <si>
    <r>
      <t>մ</t>
    </r>
    <r>
      <rPr>
        <vertAlign val="superscript"/>
        <sz val="10"/>
        <color theme="1"/>
        <rFont val="GHEA Grapalat"/>
        <family val="3"/>
      </rPr>
      <t>3</t>
    </r>
  </si>
  <si>
    <t>Տնկում և տնկման ցցերի ամրացում</t>
  </si>
  <si>
    <t>Բամբուկի ցցեր</t>
  </si>
  <si>
    <r>
      <t>հազ.մ</t>
    </r>
    <r>
      <rPr>
        <vertAlign val="superscript"/>
        <sz val="10"/>
        <color theme="1"/>
        <rFont val="GHEA Grapalat"/>
        <family val="3"/>
      </rPr>
      <t>3</t>
    </r>
  </si>
  <si>
    <t>ամիս</t>
  </si>
  <si>
    <t>Միջշարային տարածություն­ների կուլտիվացիա (2 անգամ)</t>
  </si>
  <si>
    <t>Պայքար հիվանդությունների և վնասատուների դեմ  (2 անգամ)</t>
  </si>
  <si>
    <t>Թունանյութեր</t>
  </si>
  <si>
    <t>Գոմաղբ</t>
  </si>
  <si>
    <t>տ</t>
  </si>
  <si>
    <t>Ամոնիակային սելիտրա</t>
  </si>
  <si>
    <t>Սուպերֆոսֆատ</t>
  </si>
  <si>
    <t>Կալիումական աղ</t>
  </si>
  <si>
    <t>Ընդամենը  ծախսեր</t>
  </si>
  <si>
    <t>Տնկման սխեման 4 x 1.65 մ</t>
  </si>
  <si>
    <t xml:space="preserve">Տնկման փոսերի հորատում </t>
  </si>
  <si>
    <r>
      <t>մ</t>
    </r>
    <r>
      <rPr>
        <vertAlign val="superscript"/>
        <sz val="11"/>
        <color theme="1"/>
        <rFont val="GHEA Grapalat"/>
        <family val="3"/>
      </rPr>
      <t>3</t>
    </r>
  </si>
  <si>
    <t>Տնկանյութի նախապատ-րաստում և տեղափոխում</t>
  </si>
  <si>
    <t>Հողախառնուրդի պատրաստում և տեղափոխում</t>
  </si>
  <si>
    <t>Կաթիլային ոռոգման համակրգը սպասարկող բանվոր 8 ամիս</t>
  </si>
  <si>
    <t>Միջբնային տարածություններ  քաղհան-փխրեցում ձեռքով (2 անգամ)</t>
  </si>
  <si>
    <t>Միջշարային տարածությունների կուլտիվացիա (2 անգամ)</t>
  </si>
  <si>
    <t>Կաթիլային ոռոգման համակարգի տեղադրում (ներառյալ պոմպակայան)</t>
  </si>
  <si>
    <t>Միավորի արժեքը, 
դրամ</t>
  </si>
  <si>
    <t>Ընդամենը ծախսեր, 
դրամ</t>
  </si>
  <si>
    <t>Տնկանյութի նախապատրաստում և տեղափոխում</t>
  </si>
  <si>
    <t xml:space="preserve"> դրամ</t>
  </si>
  <si>
    <t>Միավորի արժեքը,
դրամ</t>
  </si>
  <si>
    <t>Ընդամենը ծախսեր,   դրամ</t>
  </si>
  <si>
    <t>N 2 աղյուսակ</t>
  </si>
  <si>
    <t xml:space="preserve">Հաշվարկ
1 հեկտար խնձորենու ինտենսիվ այգու հիմնման և 1-ին տարվա խնամքի աշխատանքների համար պահանջվող ծախսերի
</t>
  </si>
  <si>
    <t>Տնկման սխեման 4 x 1.0 մ</t>
  </si>
  <si>
    <t>Լուծելի համալիր պարարտանյութ սնուցման համար</t>
  </si>
  <si>
    <t>Կարկտապաշտպան համակարգի տեղակայում</t>
  </si>
  <si>
    <t>N 4 աղյուսակ</t>
  </si>
  <si>
    <t>Հաշվարկ
1 հեկտար կեռասենու ինտենսիվ այգու 
հիմնման և 1-ին տարվա խնամքի աշխատանքների համար պահանջվող ծախսերի</t>
  </si>
  <si>
    <t>N 3 աղյուսակ</t>
  </si>
  <si>
    <t>Հաշվարկ
1 հեկտար ծիրանենու, դեղձենու/նեկտարինի և սալորենու ինտենսիվ այգու հիմնման 
և 1-ին տարվա խնամքի աշխատանքների համար պահանջվող ծախսերի</t>
  </si>
  <si>
    <r>
      <t>հազ.մ</t>
    </r>
    <r>
      <rPr>
        <vertAlign val="superscript"/>
        <sz val="11"/>
        <color indexed="8"/>
        <rFont val="GHEA Grapalat"/>
        <family val="3"/>
      </rPr>
      <t>3</t>
    </r>
  </si>
  <si>
    <t>մարդ.օր</t>
  </si>
  <si>
    <t>N 5 աղյուսակ</t>
  </si>
  <si>
    <t>Թունելների տեղակայում</t>
  </si>
  <si>
    <t>Ընդամենը թունելներում այգու հիմնման և 1-ին տարվա խնամքի համար</t>
  </si>
  <si>
    <t>N 6 աղյուսակ</t>
  </si>
  <si>
    <t>Հաշվարկ
1 հա թունելներում ազնվամորու և մոշի ինտենսիվ այգիների հիմնման և առաջին տարվա խնամքի ծախսերի հաշվարկ</t>
  </si>
  <si>
    <t>Հաշվարկ
1 հա ազնվամորու և մոշի ինտենսիվ այգիների հիմնման և առաջին տարվա խնամքի ծախսերի հաշվարկ</t>
  </si>
  <si>
    <t xml:space="preserve">Չնախատեսված այլ աշխատանքներ և ծախսեր </t>
  </si>
  <si>
    <t>Չնախատեսված այլ աշխատանքներ և ծախսեր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</si>
</sst>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GHEA Grapalat"/>
      <family val="3"/>
    </font>
    <font>
      <sz val="12"/>
      <color theme="1"/>
      <name val="GHEA Grapalat"/>
      <family val="3"/>
    </font>
    <font>
      <sz val="10"/>
      <color theme="1"/>
      <name val="GHEA Grapalat"/>
      <family val="3"/>
    </font>
    <font>
      <sz val="11"/>
      <color theme="1"/>
      <name val="GHEA Grapalat"/>
      <family val="3"/>
    </font>
    <font>
      <vertAlign val="superscript"/>
      <sz val="11"/>
      <color theme="1"/>
      <name val="GHEA Grapalat"/>
      <family val="3"/>
    </font>
    <font>
      <vertAlign val="superscript"/>
      <sz val="10"/>
      <color theme="1"/>
      <name val="GHEA Grapalat"/>
      <family val="3"/>
    </font>
    <font>
      <sz val="9"/>
      <color theme="1"/>
      <name val="GHEA Grapalat"/>
      <family val="3"/>
    </font>
    <font>
      <b/>
      <sz val="12"/>
      <color theme="1"/>
      <name val="Calibri"/>
      <family val="2"/>
      <scheme val="minor"/>
    </font>
    <font>
      <b/>
      <sz val="10"/>
      <color theme="1"/>
      <name val="GHEA Grapalat"/>
      <family val="3"/>
    </font>
    <font>
      <vertAlign val="superscript"/>
      <sz val="11"/>
      <color indexed="8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indent="5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5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" vertical="center" wrapText="1"/>
    </xf>
    <xf numFmtId="4" fontId="5" fillId="3" borderId="5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5" fillId="3" borderId="1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5" fillId="4" borderId="6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vertical="center" wrapText="1"/>
    </xf>
    <xf numFmtId="0" fontId="3" fillId="5" borderId="6" xfId="0" applyFont="1" applyFill="1" applyBorder="1" applyAlignment="1">
      <alignment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164" fontId="5" fillId="0" borderId="5" xfId="1" applyNumberFormat="1" applyFont="1" applyBorder="1" applyAlignment="1">
      <alignment horizontal="center" vertical="center" wrapText="1"/>
    </xf>
    <xf numFmtId="164" fontId="5" fillId="2" borderId="5" xfId="1" applyNumberFormat="1" applyFont="1" applyFill="1" applyBorder="1" applyAlignment="1">
      <alignment horizontal="center" vertical="center" wrapText="1"/>
    </xf>
    <xf numFmtId="164" fontId="5" fillId="3" borderId="5" xfId="1" applyNumberFormat="1" applyFont="1" applyFill="1" applyBorder="1" applyAlignment="1">
      <alignment horizontal="center" vertical="center" wrapText="1"/>
    </xf>
    <xf numFmtId="164" fontId="0" fillId="0" borderId="0" xfId="1" applyNumberFormat="1" applyFont="1"/>
    <xf numFmtId="164" fontId="0" fillId="0" borderId="0" xfId="0" applyNumberFormat="1"/>
    <xf numFmtId="164" fontId="4" fillId="0" borderId="4" xfId="1" applyNumberFormat="1" applyFont="1" applyBorder="1" applyAlignment="1">
      <alignment horizontal="center" vertical="center" wrapText="1"/>
    </xf>
    <xf numFmtId="164" fontId="4" fillId="0" borderId="5" xfId="1" applyNumberFormat="1" applyFont="1" applyBorder="1" applyAlignment="1">
      <alignment horizontal="center" vertical="center" wrapText="1"/>
    </xf>
    <xf numFmtId="164" fontId="3" fillId="0" borderId="5" xfId="1" applyNumberFormat="1" applyFont="1" applyBorder="1" applyAlignment="1">
      <alignment horizontal="center" vertical="center" wrapText="1"/>
    </xf>
    <xf numFmtId="164" fontId="3" fillId="3" borderId="5" xfId="1" applyNumberFormat="1" applyFont="1" applyFill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5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0" fontId="5" fillId="0" borderId="0" xfId="0" applyFont="1"/>
    <xf numFmtId="0" fontId="10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165" fontId="5" fillId="0" borderId="10" xfId="0" applyNumberFormat="1" applyFont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0" xfId="0" applyFont="1" applyFill="1" applyBorder="1" applyAlignment="1">
      <alignment horizontal="center" vertical="center" wrapText="1"/>
    </xf>
    <xf numFmtId="165" fontId="5" fillId="2" borderId="10" xfId="0" applyNumberFormat="1" applyFont="1" applyFill="1" applyBorder="1" applyAlignment="1">
      <alignment horizontal="center" vertical="center" wrapText="1"/>
    </xf>
    <xf numFmtId="2" fontId="5" fillId="0" borderId="10" xfId="0" applyNumberFormat="1" applyFont="1" applyBorder="1" applyAlignment="1">
      <alignment horizontal="center" vertical="center" wrapText="1"/>
    </xf>
    <xf numFmtId="0" fontId="2" fillId="3" borderId="10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horizontal="center" vertical="center" wrapText="1"/>
    </xf>
    <xf numFmtId="165" fontId="2" fillId="3" borderId="10" xfId="0" applyNumberFormat="1" applyFont="1" applyFill="1" applyBorder="1" applyAlignment="1">
      <alignment horizontal="center" vertical="center" wrapText="1"/>
    </xf>
    <xf numFmtId="2" fontId="5" fillId="2" borderId="10" xfId="0" applyNumberFormat="1" applyFont="1" applyFill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9" xfId="0" applyFont="1" applyBorder="1" applyAlignment="1">
      <alignment vertical="center" wrapText="1"/>
    </xf>
    <xf numFmtId="0" fontId="5" fillId="0" borderId="3" xfId="0" applyFont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wrapText="1"/>
    </xf>
    <xf numFmtId="164" fontId="5" fillId="0" borderId="2" xfId="1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3" borderId="9" xfId="0" applyFont="1" applyFill="1" applyBorder="1" applyAlignment="1">
      <alignment vertical="center" wrapText="1"/>
    </xf>
    <xf numFmtId="0" fontId="5" fillId="3" borderId="3" xfId="0" applyFont="1" applyFill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10" xfId="0" applyFont="1" applyBorder="1" applyAlignment="1">
      <alignment vertical="center" wrapText="1"/>
    </xf>
    <xf numFmtId="0" fontId="10" fillId="0" borderId="1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workbookViewId="0"/>
  </sheetViews>
  <sheetFormatPr defaultRowHeight="15" x14ac:dyDescent="0.25"/>
  <cols>
    <col min="1" max="1" width="42.85546875" customWidth="1"/>
    <col min="2" max="2" width="8.5703125" bestFit="1" customWidth="1"/>
    <col min="3" max="3" width="10.5703125" customWidth="1"/>
    <col min="4" max="4" width="9" bestFit="1" customWidth="1"/>
    <col min="5" max="5" width="11.140625" customWidth="1"/>
  </cols>
  <sheetData>
    <row r="1" spans="1:6" ht="16.5" x14ac:dyDescent="0.25">
      <c r="A1" s="1" t="s">
        <v>0</v>
      </c>
    </row>
    <row r="2" spans="1:6" ht="18" thickBot="1" x14ac:dyDescent="0.3">
      <c r="A2" s="2" t="s">
        <v>1</v>
      </c>
    </row>
    <row r="3" spans="1:6" ht="27" x14ac:dyDescent="0.25">
      <c r="A3" s="53" t="s">
        <v>2</v>
      </c>
      <c r="B3" s="55" t="s">
        <v>3</v>
      </c>
      <c r="C3" s="55" t="s">
        <v>4</v>
      </c>
      <c r="D3" s="3" t="s">
        <v>5</v>
      </c>
      <c r="E3" s="3" t="s">
        <v>7</v>
      </c>
      <c r="F3" t="s">
        <v>39</v>
      </c>
    </row>
    <row r="4" spans="1:6" ht="15.75" thickBot="1" x14ac:dyDescent="0.3">
      <c r="A4" s="54"/>
      <c r="B4" s="56"/>
      <c r="C4" s="56"/>
      <c r="D4" s="4" t="s">
        <v>6</v>
      </c>
      <c r="E4" s="4" t="s">
        <v>8</v>
      </c>
    </row>
    <row r="5" spans="1:6" ht="17.25" thickBot="1" x14ac:dyDescent="0.3">
      <c r="A5" s="5" t="s">
        <v>9</v>
      </c>
      <c r="B5" s="6" t="s">
        <v>10</v>
      </c>
      <c r="C5" s="6">
        <v>1</v>
      </c>
      <c r="D5" s="6">
        <v>40000</v>
      </c>
      <c r="E5" s="6">
        <f t="shared" ref="E5:E11" si="0">C5*D5/1000</f>
        <v>40</v>
      </c>
      <c r="F5">
        <v>40</v>
      </c>
    </row>
    <row r="6" spans="1:6" ht="17.25" thickBot="1" x14ac:dyDescent="0.3">
      <c r="A6" s="5" t="s">
        <v>11</v>
      </c>
      <c r="B6" s="6" t="s">
        <v>10</v>
      </c>
      <c r="C6" s="6">
        <v>1</v>
      </c>
      <c r="D6" s="6">
        <v>25000</v>
      </c>
      <c r="E6" s="6">
        <f t="shared" si="0"/>
        <v>25</v>
      </c>
      <c r="F6">
        <v>25</v>
      </c>
    </row>
    <row r="7" spans="1:6" ht="17.25" thickBot="1" x14ac:dyDescent="0.3">
      <c r="A7" s="7" t="s">
        <v>12</v>
      </c>
      <c r="B7" s="8" t="s">
        <v>10</v>
      </c>
      <c r="C7" s="8">
        <v>1</v>
      </c>
      <c r="D7" s="8">
        <v>120000</v>
      </c>
      <c r="E7" s="6">
        <f t="shared" si="0"/>
        <v>120</v>
      </c>
      <c r="F7">
        <v>120</v>
      </c>
    </row>
    <row r="8" spans="1:6" ht="17.25" thickBot="1" x14ac:dyDescent="0.3">
      <c r="A8" s="7" t="s">
        <v>13</v>
      </c>
      <c r="B8" s="8" t="s">
        <v>10</v>
      </c>
      <c r="C8" s="8">
        <v>1</v>
      </c>
      <c r="D8" s="8">
        <v>100000</v>
      </c>
      <c r="E8" s="6">
        <f t="shared" si="0"/>
        <v>100</v>
      </c>
      <c r="F8">
        <v>100</v>
      </c>
    </row>
    <row r="9" spans="1:6" ht="17.25" thickBot="1" x14ac:dyDescent="0.3">
      <c r="A9" s="5" t="s">
        <v>14</v>
      </c>
      <c r="B9" s="6" t="s">
        <v>15</v>
      </c>
      <c r="C9" s="6">
        <v>8800</v>
      </c>
      <c r="D9" s="6">
        <v>1100</v>
      </c>
      <c r="E9" s="6">
        <f t="shared" si="0"/>
        <v>9680</v>
      </c>
      <c r="F9">
        <v>9680</v>
      </c>
    </row>
    <row r="10" spans="1:6" ht="33.75" thickBot="1" x14ac:dyDescent="0.3">
      <c r="A10" s="5" t="s">
        <v>16</v>
      </c>
      <c r="B10" s="6" t="s">
        <v>17</v>
      </c>
      <c r="C10" s="6">
        <v>26400</v>
      </c>
      <c r="D10" s="6">
        <v>408</v>
      </c>
      <c r="E10" s="6">
        <f t="shared" si="0"/>
        <v>10771.2</v>
      </c>
      <c r="F10">
        <v>10771.2</v>
      </c>
    </row>
    <row r="11" spans="1:6" ht="17.25" thickBot="1" x14ac:dyDescent="0.3">
      <c r="A11" s="5" t="s">
        <v>18</v>
      </c>
      <c r="B11" s="6" t="s">
        <v>19</v>
      </c>
      <c r="C11" s="6">
        <v>44</v>
      </c>
      <c r="D11" s="6">
        <v>24000</v>
      </c>
      <c r="E11" s="6">
        <f t="shared" si="0"/>
        <v>1056</v>
      </c>
      <c r="F11">
        <v>1056</v>
      </c>
    </row>
    <row r="12" spans="1:6" ht="17.25" thickBot="1" x14ac:dyDescent="0.3">
      <c r="A12" s="5" t="s">
        <v>20</v>
      </c>
      <c r="B12" s="6" t="s">
        <v>10</v>
      </c>
      <c r="C12" s="6">
        <v>1</v>
      </c>
      <c r="D12" s="6"/>
      <c r="E12" s="6">
        <v>3840</v>
      </c>
      <c r="F12">
        <v>3840</v>
      </c>
    </row>
    <row r="13" spans="1:6" ht="18" thickBot="1" x14ac:dyDescent="0.3">
      <c r="A13" s="7" t="s">
        <v>21</v>
      </c>
      <c r="B13" s="8" t="s">
        <v>22</v>
      </c>
      <c r="C13" s="8">
        <v>2.25</v>
      </c>
      <c r="D13" s="8">
        <v>11000</v>
      </c>
      <c r="E13" s="6">
        <f>C13*D13/1000</f>
        <v>24.75</v>
      </c>
      <c r="F13">
        <v>24.75</v>
      </c>
    </row>
    <row r="14" spans="1:6" ht="18" thickBot="1" x14ac:dyDescent="0.3">
      <c r="A14" s="5" t="s">
        <v>23</v>
      </c>
      <c r="B14" s="9" t="s">
        <v>24</v>
      </c>
      <c r="C14" s="6">
        <v>4400</v>
      </c>
      <c r="D14" s="6">
        <v>480</v>
      </c>
      <c r="E14" s="6">
        <f>C14*D14/1000</f>
        <v>2112</v>
      </c>
      <c r="F14">
        <v>2112</v>
      </c>
    </row>
    <row r="15" spans="1:6" ht="33.75" thickBot="1" x14ac:dyDescent="0.3">
      <c r="A15" s="5" t="s">
        <v>25</v>
      </c>
      <c r="B15" s="6" t="s">
        <v>10</v>
      </c>
      <c r="C15" s="6">
        <v>1</v>
      </c>
      <c r="D15" s="9"/>
      <c r="E15" s="6">
        <v>200</v>
      </c>
      <c r="F15">
        <v>200</v>
      </c>
    </row>
    <row r="16" spans="1:6" ht="33.75" thickBot="1" x14ac:dyDescent="0.3">
      <c r="A16" s="5" t="s">
        <v>26</v>
      </c>
      <c r="B16" s="6" t="s">
        <v>17</v>
      </c>
      <c r="C16" s="6">
        <v>450</v>
      </c>
      <c r="D16" s="6">
        <v>800</v>
      </c>
      <c r="E16" s="6">
        <f>C16*D16/1000</f>
        <v>360</v>
      </c>
      <c r="F16">
        <v>360</v>
      </c>
    </row>
    <row r="17" spans="1:6" ht="17.25" thickBot="1" x14ac:dyDescent="0.3">
      <c r="A17" s="5" t="s">
        <v>27</v>
      </c>
      <c r="B17" s="6" t="s">
        <v>17</v>
      </c>
      <c r="C17" s="6">
        <v>200</v>
      </c>
      <c r="D17" s="6">
        <v>320</v>
      </c>
      <c r="E17" s="6">
        <f>C17*D17/1000</f>
        <v>64</v>
      </c>
      <c r="F17">
        <v>64</v>
      </c>
    </row>
    <row r="18" spans="1:6" ht="17.25" thickBot="1" x14ac:dyDescent="0.3">
      <c r="A18" s="5" t="s">
        <v>28</v>
      </c>
      <c r="B18" s="6" t="s">
        <v>17</v>
      </c>
      <c r="C18" s="6">
        <v>15000</v>
      </c>
      <c r="D18" s="6">
        <v>100</v>
      </c>
      <c r="E18" s="6">
        <f>C18*D18/1000</f>
        <v>1500</v>
      </c>
      <c r="F18">
        <v>1500</v>
      </c>
    </row>
    <row r="19" spans="1:6" ht="17.25" thickBot="1" x14ac:dyDescent="0.3">
      <c r="A19" s="5" t="s">
        <v>29</v>
      </c>
      <c r="B19" s="6" t="s">
        <v>30</v>
      </c>
      <c r="C19" s="6">
        <v>140</v>
      </c>
      <c r="D19" s="6">
        <v>4000</v>
      </c>
      <c r="E19" s="6">
        <f>C19*D19/1000</f>
        <v>560</v>
      </c>
      <c r="F19">
        <v>560</v>
      </c>
    </row>
    <row r="20" spans="1:6" ht="33.75" thickBot="1" x14ac:dyDescent="0.3">
      <c r="A20" s="5" t="s">
        <v>31</v>
      </c>
      <c r="B20" s="9"/>
      <c r="C20" s="9"/>
      <c r="D20" s="9"/>
      <c r="E20" s="6">
        <v>1494.6</v>
      </c>
      <c r="F20">
        <v>1494.6</v>
      </c>
    </row>
    <row r="21" spans="1:6" ht="27.75" customHeight="1" thickBot="1" x14ac:dyDescent="0.3">
      <c r="A21" s="7" t="s">
        <v>32</v>
      </c>
      <c r="B21" s="8" t="s">
        <v>10</v>
      </c>
      <c r="C21" s="10">
        <v>1</v>
      </c>
      <c r="D21" s="10"/>
      <c r="E21" s="6" t="s">
        <v>33</v>
      </c>
      <c r="F21" t="s">
        <v>33</v>
      </c>
    </row>
    <row r="22" spans="1:6" ht="16.5" customHeight="1" thickBot="1" x14ac:dyDescent="0.3">
      <c r="A22" s="19" t="s">
        <v>37</v>
      </c>
      <c r="B22" s="20"/>
      <c r="C22" s="20"/>
      <c r="D22" s="20"/>
      <c r="E22" s="21">
        <f>SUM(E5:E21)</f>
        <v>31947.55</v>
      </c>
      <c r="F22">
        <v>31947.55</v>
      </c>
    </row>
    <row r="23" spans="1:6" ht="18" thickBot="1" x14ac:dyDescent="0.3">
      <c r="A23" s="22" t="s">
        <v>38</v>
      </c>
      <c r="B23" s="23"/>
      <c r="C23" s="23"/>
      <c r="D23" s="23"/>
      <c r="E23" s="24">
        <v>5000.0499999999993</v>
      </c>
      <c r="F23">
        <v>5000.0499999999993</v>
      </c>
    </row>
    <row r="24" spans="1:6" ht="33" x14ac:dyDescent="0.25">
      <c r="A24" s="17" t="s">
        <v>34</v>
      </c>
      <c r="B24" s="18"/>
      <c r="C24" s="18"/>
      <c r="D24" s="18"/>
      <c r="E24" s="11">
        <v>36947.599999999999</v>
      </c>
      <c r="F24">
        <v>36947.599999999999</v>
      </c>
    </row>
    <row r="25" spans="1:6" ht="33.75" thickBot="1" x14ac:dyDescent="0.3">
      <c r="A25" s="7" t="s">
        <v>35</v>
      </c>
      <c r="B25" s="8" t="s">
        <v>10</v>
      </c>
      <c r="C25" s="10">
        <v>1</v>
      </c>
      <c r="D25" s="10"/>
      <c r="E25" s="8">
        <v>7550</v>
      </c>
      <c r="F25">
        <v>7550</v>
      </c>
    </row>
    <row r="26" spans="1:6" ht="18" thickBot="1" x14ac:dyDescent="0.3">
      <c r="A26" s="13" t="s">
        <v>36</v>
      </c>
      <c r="B26" s="14"/>
      <c r="C26" s="14"/>
      <c r="D26" s="14"/>
      <c r="E26" s="15">
        <f>E25+E24</f>
        <v>44497.599999999999</v>
      </c>
      <c r="F26">
        <v>44497.599999999999</v>
      </c>
    </row>
  </sheetData>
  <mergeCells count="3">
    <mergeCell ref="A3:A4"/>
    <mergeCell ref="B3:B4"/>
    <mergeCell ref="C3:C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13" workbookViewId="0">
      <selection activeCell="F27" sqref="F27"/>
    </sheetView>
  </sheetViews>
  <sheetFormatPr defaultRowHeight="15" x14ac:dyDescent="0.25"/>
  <cols>
    <col min="2" max="2" width="30.5703125" customWidth="1"/>
    <col min="3" max="3" width="11.28515625" customWidth="1"/>
    <col min="4" max="4" width="16.28515625" customWidth="1"/>
    <col min="5" max="5" width="12.42578125" customWidth="1"/>
    <col min="6" max="6" width="15.85546875" style="30" customWidth="1"/>
    <col min="8" max="8" width="10.5703125" bestFit="1" customWidth="1"/>
  </cols>
  <sheetData>
    <row r="1" spans="1:6" x14ac:dyDescent="0.25">
      <c r="E1" s="37" t="s">
        <v>70</v>
      </c>
    </row>
    <row r="2" spans="1:6" ht="51.75" customHeight="1" x14ac:dyDescent="0.25">
      <c r="A2" s="57" t="s">
        <v>71</v>
      </c>
      <c r="B2" s="57"/>
      <c r="C2" s="57"/>
      <c r="D2" s="57"/>
      <c r="E2" s="57"/>
      <c r="F2" s="57"/>
    </row>
    <row r="3" spans="1:6" ht="18" thickBot="1" x14ac:dyDescent="0.35">
      <c r="B3" s="58" t="s">
        <v>72</v>
      </c>
      <c r="C3" s="58"/>
    </row>
    <row r="4" spans="1:6" ht="60" customHeight="1" x14ac:dyDescent="0.25">
      <c r="A4" s="71" t="s">
        <v>2</v>
      </c>
      <c r="B4" s="71"/>
      <c r="C4" s="72" t="s">
        <v>3</v>
      </c>
      <c r="D4" s="65" t="s">
        <v>4</v>
      </c>
      <c r="E4" s="65" t="s">
        <v>68</v>
      </c>
      <c r="F4" s="67" t="s">
        <v>69</v>
      </c>
    </row>
    <row r="5" spans="1:6" ht="9.75" customHeight="1" thickBot="1" x14ac:dyDescent="0.3">
      <c r="A5" s="71"/>
      <c r="B5" s="71"/>
      <c r="C5" s="73"/>
      <c r="D5" s="66"/>
      <c r="E5" s="66"/>
      <c r="F5" s="68"/>
    </row>
    <row r="6" spans="1:6" ht="23.25" customHeight="1" thickBot="1" x14ac:dyDescent="0.3">
      <c r="A6" s="69" t="s">
        <v>9</v>
      </c>
      <c r="B6" s="70"/>
      <c r="C6" s="4" t="s">
        <v>10</v>
      </c>
      <c r="D6" s="6">
        <v>1</v>
      </c>
      <c r="E6" s="6">
        <v>40000</v>
      </c>
      <c r="F6" s="27">
        <f t="shared" ref="F6:F19" si="0">E6*D6</f>
        <v>40000</v>
      </c>
    </row>
    <row r="7" spans="1:6" ht="23.25" customHeight="1" thickBot="1" x14ac:dyDescent="0.3">
      <c r="A7" s="61" t="s">
        <v>11</v>
      </c>
      <c r="B7" s="62"/>
      <c r="C7" s="4" t="s">
        <v>10</v>
      </c>
      <c r="D7" s="6">
        <v>1</v>
      </c>
      <c r="E7" s="6">
        <v>25000</v>
      </c>
      <c r="F7" s="27">
        <f t="shared" si="0"/>
        <v>25000</v>
      </c>
    </row>
    <row r="8" spans="1:6" ht="23.25" customHeight="1" thickBot="1" x14ac:dyDescent="0.3">
      <c r="A8" s="63" t="s">
        <v>12</v>
      </c>
      <c r="B8" s="64"/>
      <c r="C8" s="25" t="s">
        <v>10</v>
      </c>
      <c r="D8" s="8">
        <v>1</v>
      </c>
      <c r="E8" s="8">
        <v>120000</v>
      </c>
      <c r="F8" s="27">
        <f t="shared" si="0"/>
        <v>120000</v>
      </c>
    </row>
    <row r="9" spans="1:6" ht="23.25" customHeight="1" thickBot="1" x14ac:dyDescent="0.3">
      <c r="A9" s="63" t="s">
        <v>13</v>
      </c>
      <c r="B9" s="64"/>
      <c r="C9" s="25" t="s">
        <v>10</v>
      </c>
      <c r="D9" s="8">
        <v>1</v>
      </c>
      <c r="E9" s="8">
        <v>100000</v>
      </c>
      <c r="F9" s="27">
        <f t="shared" si="0"/>
        <v>100000</v>
      </c>
    </row>
    <row r="10" spans="1:6" ht="23.25" customHeight="1" thickBot="1" x14ac:dyDescent="0.3">
      <c r="A10" s="61" t="s">
        <v>40</v>
      </c>
      <c r="B10" s="62"/>
      <c r="C10" s="4" t="s">
        <v>15</v>
      </c>
      <c r="D10" s="6">
        <v>2500</v>
      </c>
      <c r="E10" s="6">
        <v>220</v>
      </c>
      <c r="F10" s="27">
        <f t="shared" si="0"/>
        <v>550000</v>
      </c>
    </row>
    <row r="11" spans="1:6" ht="23.25" customHeight="1" thickBot="1" x14ac:dyDescent="0.3">
      <c r="A11" s="61" t="s">
        <v>14</v>
      </c>
      <c r="B11" s="62"/>
      <c r="C11" s="4" t="s">
        <v>15</v>
      </c>
      <c r="D11" s="6">
        <v>2500</v>
      </c>
      <c r="E11" s="36">
        <v>3000</v>
      </c>
      <c r="F11" s="27">
        <f t="shared" si="0"/>
        <v>7500000</v>
      </c>
    </row>
    <row r="12" spans="1:6" ht="41.25" customHeight="1" thickBot="1" x14ac:dyDescent="0.3">
      <c r="A12" s="61" t="s">
        <v>66</v>
      </c>
      <c r="B12" s="62"/>
      <c r="C12" s="4" t="s">
        <v>15</v>
      </c>
      <c r="D12" s="6">
        <v>2500</v>
      </c>
      <c r="E12" s="6">
        <v>50</v>
      </c>
      <c r="F12" s="27">
        <f t="shared" si="0"/>
        <v>125000</v>
      </c>
    </row>
    <row r="13" spans="1:6" ht="34.5" customHeight="1" thickBot="1" x14ac:dyDescent="0.3">
      <c r="A13" s="61" t="s">
        <v>59</v>
      </c>
      <c r="B13" s="62"/>
      <c r="C13" s="4" t="s">
        <v>41</v>
      </c>
      <c r="D13" s="6">
        <v>40</v>
      </c>
      <c r="E13" s="6">
        <v>2000</v>
      </c>
      <c r="F13" s="27">
        <f t="shared" si="0"/>
        <v>80000</v>
      </c>
    </row>
    <row r="14" spans="1:6" ht="27" customHeight="1" thickBot="1" x14ac:dyDescent="0.3">
      <c r="A14" s="61" t="s">
        <v>42</v>
      </c>
      <c r="B14" s="62"/>
      <c r="C14" s="4" t="s">
        <v>15</v>
      </c>
      <c r="D14" s="6">
        <v>2500</v>
      </c>
      <c r="E14" s="6">
        <v>120</v>
      </c>
      <c r="F14" s="27">
        <f t="shared" si="0"/>
        <v>300000</v>
      </c>
    </row>
    <row r="15" spans="1:6" ht="23.25" customHeight="1" thickBot="1" x14ac:dyDescent="0.3">
      <c r="A15" s="61" t="s">
        <v>43</v>
      </c>
      <c r="B15" s="62"/>
      <c r="C15" s="4" t="s">
        <v>15</v>
      </c>
      <c r="D15" s="6">
        <v>2500</v>
      </c>
      <c r="E15" s="6">
        <v>300</v>
      </c>
      <c r="F15" s="27">
        <f t="shared" si="0"/>
        <v>750000</v>
      </c>
    </row>
    <row r="16" spans="1:6" ht="23.25" customHeight="1" thickBot="1" x14ac:dyDescent="0.3">
      <c r="A16" s="63" t="s">
        <v>21</v>
      </c>
      <c r="B16" s="64"/>
      <c r="C16" s="25" t="s">
        <v>44</v>
      </c>
      <c r="D16" s="8">
        <v>2.5</v>
      </c>
      <c r="E16" s="8">
        <v>11000</v>
      </c>
      <c r="F16" s="27">
        <f t="shared" si="0"/>
        <v>27500</v>
      </c>
    </row>
    <row r="17" spans="1:8" ht="37.5" customHeight="1" thickBot="1" x14ac:dyDescent="0.3">
      <c r="A17" s="61" t="s">
        <v>60</v>
      </c>
      <c r="B17" s="62"/>
      <c r="C17" s="4" t="s">
        <v>45</v>
      </c>
      <c r="D17" s="6">
        <v>8</v>
      </c>
      <c r="E17" s="6">
        <v>150000</v>
      </c>
      <c r="F17" s="27">
        <f t="shared" si="0"/>
        <v>1200000</v>
      </c>
    </row>
    <row r="18" spans="1:8" ht="51" customHeight="1" thickBot="1" x14ac:dyDescent="0.3">
      <c r="A18" s="61" t="s">
        <v>61</v>
      </c>
      <c r="B18" s="62"/>
      <c r="C18" s="4" t="s">
        <v>15</v>
      </c>
      <c r="D18" s="6">
        <v>5000</v>
      </c>
      <c r="E18" s="6">
        <v>100</v>
      </c>
      <c r="F18" s="27">
        <f t="shared" si="0"/>
        <v>500000</v>
      </c>
    </row>
    <row r="19" spans="1:8" ht="39.75" customHeight="1" thickBot="1" x14ac:dyDescent="0.3">
      <c r="A19" s="61" t="s">
        <v>62</v>
      </c>
      <c r="B19" s="62"/>
      <c r="C19" s="4" t="s">
        <v>10</v>
      </c>
      <c r="D19" s="6">
        <v>2</v>
      </c>
      <c r="E19" s="6">
        <v>25000</v>
      </c>
      <c r="F19" s="27">
        <f t="shared" si="0"/>
        <v>50000</v>
      </c>
    </row>
    <row r="20" spans="1:8" ht="37.5" customHeight="1" thickBot="1" x14ac:dyDescent="0.3">
      <c r="A20" s="61" t="s">
        <v>47</v>
      </c>
      <c r="B20" s="62"/>
      <c r="C20" s="4" t="s">
        <v>10</v>
      </c>
      <c r="D20" s="6">
        <v>2</v>
      </c>
      <c r="E20" s="6">
        <v>15000</v>
      </c>
      <c r="F20" s="27">
        <f>E20*D20</f>
        <v>30000</v>
      </c>
    </row>
    <row r="21" spans="1:8" ht="23.25" customHeight="1" thickBot="1" x14ac:dyDescent="0.3">
      <c r="A21" s="61" t="s">
        <v>48</v>
      </c>
      <c r="B21" s="62"/>
      <c r="C21" s="4"/>
      <c r="D21" s="6"/>
      <c r="E21" s="6"/>
      <c r="F21" s="27">
        <v>30000</v>
      </c>
    </row>
    <row r="22" spans="1:8" ht="23.25" customHeight="1" thickBot="1" x14ac:dyDescent="0.3">
      <c r="A22" s="61" t="s">
        <v>49</v>
      </c>
      <c r="B22" s="62"/>
      <c r="C22" s="4" t="s">
        <v>50</v>
      </c>
      <c r="D22" s="6">
        <v>20</v>
      </c>
      <c r="E22" s="6">
        <v>5000</v>
      </c>
      <c r="F22" s="27">
        <f>E22*D22</f>
        <v>100000</v>
      </c>
    </row>
    <row r="23" spans="1:8" ht="23.25" customHeight="1" thickBot="1" x14ac:dyDescent="0.3">
      <c r="A23" s="61" t="s">
        <v>51</v>
      </c>
      <c r="B23" s="62"/>
      <c r="C23" s="4" t="s">
        <v>17</v>
      </c>
      <c r="D23" s="6">
        <v>50</v>
      </c>
      <c r="E23" s="6">
        <v>120</v>
      </c>
      <c r="F23" s="27">
        <f>E23*D23</f>
        <v>6000</v>
      </c>
    </row>
    <row r="24" spans="1:8" ht="23.25" customHeight="1" thickBot="1" x14ac:dyDescent="0.3">
      <c r="A24" s="61" t="s">
        <v>52</v>
      </c>
      <c r="B24" s="62"/>
      <c r="C24" s="4" t="s">
        <v>17</v>
      </c>
      <c r="D24" s="6">
        <v>120</v>
      </c>
      <c r="E24" s="6">
        <v>140</v>
      </c>
      <c r="F24" s="27">
        <f>E24*D24</f>
        <v>16800</v>
      </c>
    </row>
    <row r="25" spans="1:8" ht="23.25" customHeight="1" thickBot="1" x14ac:dyDescent="0.3">
      <c r="A25" s="61" t="s">
        <v>53</v>
      </c>
      <c r="B25" s="62"/>
      <c r="C25" s="4" t="s">
        <v>17</v>
      </c>
      <c r="D25" s="6">
        <v>50</v>
      </c>
      <c r="E25" s="6">
        <v>140</v>
      </c>
      <c r="F25" s="27">
        <f>E25*D25</f>
        <v>7000</v>
      </c>
    </row>
    <row r="26" spans="1:8" ht="39" customHeight="1" thickBot="1" x14ac:dyDescent="0.3">
      <c r="A26" s="61" t="s">
        <v>73</v>
      </c>
      <c r="B26" s="62"/>
      <c r="C26" s="6" t="s">
        <v>17</v>
      </c>
      <c r="D26" s="6">
        <v>85</v>
      </c>
      <c r="E26" s="6">
        <v>2000</v>
      </c>
      <c r="F26" s="27">
        <f>E26*D26</f>
        <v>170000</v>
      </c>
    </row>
    <row r="27" spans="1:8" ht="32.25" customHeight="1" thickBot="1" x14ac:dyDescent="0.3">
      <c r="A27" s="61" t="s">
        <v>87</v>
      </c>
      <c r="B27" s="62"/>
      <c r="C27" s="4"/>
      <c r="D27" s="6"/>
      <c r="E27" s="6"/>
      <c r="F27" s="27">
        <v>711400</v>
      </c>
    </row>
    <row r="28" spans="1:8" ht="39.75" customHeight="1" thickBot="1" x14ac:dyDescent="0.3">
      <c r="A28" s="63" t="s">
        <v>63</v>
      </c>
      <c r="B28" s="64"/>
      <c r="C28" s="25" t="s">
        <v>10</v>
      </c>
      <c r="D28" s="8"/>
      <c r="E28" s="8"/>
      <c r="F28" s="28">
        <v>1500000</v>
      </c>
    </row>
    <row r="29" spans="1:8" ht="35.25" customHeight="1" thickBot="1" x14ac:dyDescent="0.3">
      <c r="A29" s="59" t="s">
        <v>34</v>
      </c>
      <c r="B29" s="60"/>
      <c r="C29" s="25"/>
      <c r="D29" s="8"/>
      <c r="E29" s="8"/>
      <c r="F29" s="28">
        <f>SUM(F6:F28)</f>
        <v>13938700</v>
      </c>
    </row>
    <row r="30" spans="1:8" ht="34.5" customHeight="1" thickBot="1" x14ac:dyDescent="0.3">
      <c r="A30" s="63" t="s">
        <v>74</v>
      </c>
      <c r="B30" s="64"/>
      <c r="C30" s="25" t="s">
        <v>10</v>
      </c>
      <c r="D30" s="8"/>
      <c r="E30" s="8"/>
      <c r="F30" s="28">
        <v>9500000</v>
      </c>
    </row>
    <row r="31" spans="1:8" ht="23.25" customHeight="1" thickBot="1" x14ac:dyDescent="0.3">
      <c r="A31" s="74" t="s">
        <v>54</v>
      </c>
      <c r="B31" s="75"/>
      <c r="C31" s="26"/>
      <c r="D31" s="12"/>
      <c r="E31" s="12"/>
      <c r="F31" s="29">
        <f>F30+F29</f>
        <v>23438700</v>
      </c>
      <c r="H31" s="31"/>
    </row>
    <row r="32" spans="1:8" x14ac:dyDescent="0.25">
      <c r="C32" s="39"/>
    </row>
  </sheetData>
  <mergeCells count="33">
    <mergeCell ref="A31:B31"/>
    <mergeCell ref="A25:B25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E4:E5"/>
    <mergeCell ref="C4:C5"/>
    <mergeCell ref="A30:B30"/>
    <mergeCell ref="A11:B11"/>
    <mergeCell ref="A24:B24"/>
    <mergeCell ref="A2:F2"/>
    <mergeCell ref="B3:C3"/>
    <mergeCell ref="A29:B29"/>
    <mergeCell ref="A26:B26"/>
    <mergeCell ref="A27:B27"/>
    <mergeCell ref="A28:B28"/>
    <mergeCell ref="A13:B13"/>
    <mergeCell ref="D4:D5"/>
    <mergeCell ref="F4:F5"/>
    <mergeCell ref="A6:B6"/>
    <mergeCell ref="A7:B7"/>
    <mergeCell ref="A4:B5"/>
    <mergeCell ref="A8:B8"/>
    <mergeCell ref="A9:B9"/>
    <mergeCell ref="A10:B10"/>
    <mergeCell ref="A12:B12"/>
  </mergeCells>
  <pageMargins left="0.5" right="0.28000000000000003" top="0.36" bottom="0.21" header="0.3" footer="0.3"/>
  <pageSetup paperSize="9" scale="85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4" workbookViewId="0">
      <selection activeCell="G32" sqref="G32"/>
    </sheetView>
  </sheetViews>
  <sheetFormatPr defaultRowHeight="15" x14ac:dyDescent="0.25"/>
  <cols>
    <col min="1" max="1" width="33.42578125" customWidth="1"/>
    <col min="2" max="2" width="12.7109375" customWidth="1"/>
    <col min="3" max="3" width="14.140625" customWidth="1"/>
    <col min="4" max="4" width="17" bestFit="1" customWidth="1"/>
    <col min="5" max="5" width="17.85546875" style="30" bestFit="1" customWidth="1"/>
  </cols>
  <sheetData>
    <row r="1" spans="1:5" ht="16.5" x14ac:dyDescent="0.3">
      <c r="D1" s="40" t="s">
        <v>77</v>
      </c>
    </row>
    <row r="2" spans="1:5" ht="63.75" customHeight="1" x14ac:dyDescent="0.25">
      <c r="A2" s="76" t="s">
        <v>78</v>
      </c>
      <c r="B2" s="76"/>
      <c r="C2" s="76"/>
      <c r="D2" s="76"/>
      <c r="E2" s="76"/>
    </row>
    <row r="3" spans="1:5" ht="18" thickBot="1" x14ac:dyDescent="0.3">
      <c r="A3" s="2" t="s">
        <v>55</v>
      </c>
    </row>
    <row r="4" spans="1:5" ht="27" x14ac:dyDescent="0.25">
      <c r="A4" s="53" t="s">
        <v>2</v>
      </c>
      <c r="B4" s="55" t="s">
        <v>3</v>
      </c>
      <c r="C4" s="55" t="s">
        <v>4</v>
      </c>
      <c r="D4" s="3" t="s">
        <v>5</v>
      </c>
      <c r="E4" s="32" t="s">
        <v>7</v>
      </c>
    </row>
    <row r="5" spans="1:5" ht="15.75" thickBot="1" x14ac:dyDescent="0.3">
      <c r="A5" s="54"/>
      <c r="B5" s="56"/>
      <c r="C5" s="56"/>
      <c r="D5" s="4" t="s">
        <v>6</v>
      </c>
      <c r="E5" s="33" t="s">
        <v>67</v>
      </c>
    </row>
    <row r="6" spans="1:5" ht="17.25" thickBot="1" x14ac:dyDescent="0.3">
      <c r="A6" s="5" t="s">
        <v>9</v>
      </c>
      <c r="B6" s="4" t="s">
        <v>10</v>
      </c>
      <c r="C6" s="6">
        <v>1</v>
      </c>
      <c r="D6" s="6">
        <v>40000</v>
      </c>
      <c r="E6" s="27">
        <f t="shared" ref="E6:E18" si="0">D6*C6</f>
        <v>40000</v>
      </c>
    </row>
    <row r="7" spans="1:5" ht="17.25" thickBot="1" x14ac:dyDescent="0.3">
      <c r="A7" s="5" t="s">
        <v>11</v>
      </c>
      <c r="B7" s="4" t="s">
        <v>10</v>
      </c>
      <c r="C7" s="6">
        <v>1</v>
      </c>
      <c r="D7" s="6">
        <v>25000</v>
      </c>
      <c r="E7" s="27">
        <f t="shared" si="0"/>
        <v>25000</v>
      </c>
    </row>
    <row r="8" spans="1:5" ht="17.25" thickBot="1" x14ac:dyDescent="0.3">
      <c r="A8" s="7" t="s">
        <v>12</v>
      </c>
      <c r="B8" s="25" t="s">
        <v>10</v>
      </c>
      <c r="C8" s="8">
        <v>1</v>
      </c>
      <c r="D8" s="8">
        <v>120000</v>
      </c>
      <c r="E8" s="27">
        <f t="shared" si="0"/>
        <v>120000</v>
      </c>
    </row>
    <row r="9" spans="1:5" ht="17.25" thickBot="1" x14ac:dyDescent="0.3">
      <c r="A9" s="7" t="s">
        <v>13</v>
      </c>
      <c r="B9" s="25" t="s">
        <v>10</v>
      </c>
      <c r="C9" s="8">
        <v>1</v>
      </c>
      <c r="D9" s="8">
        <v>100000</v>
      </c>
      <c r="E9" s="27">
        <f t="shared" si="0"/>
        <v>100000</v>
      </c>
    </row>
    <row r="10" spans="1:5" ht="26.25" customHeight="1" thickBot="1" x14ac:dyDescent="0.3">
      <c r="A10" s="5" t="s">
        <v>40</v>
      </c>
      <c r="B10" s="4" t="s">
        <v>15</v>
      </c>
      <c r="C10" s="6">
        <v>1500</v>
      </c>
      <c r="D10" s="6">
        <v>220</v>
      </c>
      <c r="E10" s="27">
        <f t="shared" si="0"/>
        <v>330000</v>
      </c>
    </row>
    <row r="11" spans="1:5" ht="17.25" thickBot="1" x14ac:dyDescent="0.3">
      <c r="A11" s="5" t="s">
        <v>14</v>
      </c>
      <c r="B11" s="4" t="s">
        <v>15</v>
      </c>
      <c r="C11" s="6">
        <v>1500</v>
      </c>
      <c r="D11" s="6">
        <v>3000</v>
      </c>
      <c r="E11" s="27">
        <f t="shared" si="0"/>
        <v>4500000</v>
      </c>
    </row>
    <row r="12" spans="1:5" ht="38.25" customHeight="1" thickBot="1" x14ac:dyDescent="0.3">
      <c r="A12" s="5" t="s">
        <v>66</v>
      </c>
      <c r="B12" s="4" t="s">
        <v>15</v>
      </c>
      <c r="C12" s="6">
        <v>1500</v>
      </c>
      <c r="D12" s="6">
        <v>50</v>
      </c>
      <c r="E12" s="27">
        <f t="shared" si="0"/>
        <v>75000</v>
      </c>
    </row>
    <row r="13" spans="1:5" ht="33.75" thickBot="1" x14ac:dyDescent="0.3">
      <c r="A13" s="5" t="s">
        <v>59</v>
      </c>
      <c r="B13" s="4" t="s">
        <v>41</v>
      </c>
      <c r="C13" s="6">
        <v>40</v>
      </c>
      <c r="D13" s="6">
        <v>2000</v>
      </c>
      <c r="E13" s="27">
        <f t="shared" si="0"/>
        <v>80000</v>
      </c>
    </row>
    <row r="14" spans="1:5" ht="33.75" thickBot="1" x14ac:dyDescent="0.3">
      <c r="A14" s="5" t="s">
        <v>42</v>
      </c>
      <c r="B14" s="4" t="s">
        <v>15</v>
      </c>
      <c r="C14" s="9">
        <v>1500</v>
      </c>
      <c r="D14" s="6">
        <v>120</v>
      </c>
      <c r="E14" s="27">
        <f t="shared" si="0"/>
        <v>180000</v>
      </c>
    </row>
    <row r="15" spans="1:5" ht="17.25" thickBot="1" x14ac:dyDescent="0.3">
      <c r="A15" s="7" t="s">
        <v>43</v>
      </c>
      <c r="B15" s="25" t="s">
        <v>15</v>
      </c>
      <c r="C15" s="8">
        <v>1500</v>
      </c>
      <c r="D15" s="8">
        <v>300</v>
      </c>
      <c r="E15" s="27">
        <f t="shared" si="0"/>
        <v>450000</v>
      </c>
    </row>
    <row r="16" spans="1:5" ht="17.25" thickBot="1" x14ac:dyDescent="0.3">
      <c r="A16" s="7" t="s">
        <v>21</v>
      </c>
      <c r="B16" s="25" t="s">
        <v>44</v>
      </c>
      <c r="C16" s="8">
        <v>2.5</v>
      </c>
      <c r="D16" s="8">
        <v>11000</v>
      </c>
      <c r="E16" s="27">
        <f t="shared" si="0"/>
        <v>27500</v>
      </c>
    </row>
    <row r="17" spans="1:5" ht="33.75" thickBot="1" x14ac:dyDescent="0.3">
      <c r="A17" s="5" t="s">
        <v>60</v>
      </c>
      <c r="B17" s="4" t="s">
        <v>45</v>
      </c>
      <c r="C17" s="6">
        <v>8</v>
      </c>
      <c r="D17" s="6">
        <v>150000</v>
      </c>
      <c r="E17" s="27">
        <f t="shared" si="0"/>
        <v>1200000</v>
      </c>
    </row>
    <row r="18" spans="1:5" ht="50.25" thickBot="1" x14ac:dyDescent="0.3">
      <c r="A18" s="5" t="s">
        <v>61</v>
      </c>
      <c r="B18" s="4" t="s">
        <v>15</v>
      </c>
      <c r="C18" s="6">
        <v>3000</v>
      </c>
      <c r="D18" s="6">
        <v>100</v>
      </c>
      <c r="E18" s="27">
        <f t="shared" si="0"/>
        <v>300000</v>
      </c>
    </row>
    <row r="19" spans="1:5" ht="27.75" thickBot="1" x14ac:dyDescent="0.3">
      <c r="A19" s="16" t="s">
        <v>46</v>
      </c>
      <c r="B19" s="4" t="s">
        <v>10</v>
      </c>
      <c r="C19" s="6">
        <v>2</v>
      </c>
      <c r="D19" s="6">
        <v>25000</v>
      </c>
      <c r="E19" s="27">
        <f>D19*C19</f>
        <v>50000</v>
      </c>
    </row>
    <row r="20" spans="1:5" ht="39" customHeight="1" thickBot="1" x14ac:dyDescent="0.3">
      <c r="A20" s="5" t="s">
        <v>47</v>
      </c>
      <c r="B20" s="4" t="s">
        <v>10</v>
      </c>
      <c r="C20" s="6">
        <v>2</v>
      </c>
      <c r="D20" s="6">
        <v>15000</v>
      </c>
      <c r="E20" s="27">
        <f>D20*C20</f>
        <v>30000</v>
      </c>
    </row>
    <row r="21" spans="1:5" ht="18" thickBot="1" x14ac:dyDescent="0.3">
      <c r="A21" s="5" t="s">
        <v>48</v>
      </c>
      <c r="B21" s="4"/>
      <c r="C21" s="9"/>
      <c r="D21" s="9"/>
      <c r="E21" s="27">
        <v>30000</v>
      </c>
    </row>
    <row r="22" spans="1:5" ht="17.25" thickBot="1" x14ac:dyDescent="0.3">
      <c r="A22" s="5" t="s">
        <v>49</v>
      </c>
      <c r="B22" s="4" t="s">
        <v>50</v>
      </c>
      <c r="C22" s="6">
        <v>20</v>
      </c>
      <c r="D22" s="6">
        <v>5000</v>
      </c>
      <c r="E22" s="27">
        <f t="shared" ref="E22:E26" si="1">D22*C22</f>
        <v>100000</v>
      </c>
    </row>
    <row r="23" spans="1:5" ht="17.25" thickBot="1" x14ac:dyDescent="0.3">
      <c r="A23" s="5" t="s">
        <v>51</v>
      </c>
      <c r="B23" s="4" t="s">
        <v>17</v>
      </c>
      <c r="C23" s="6">
        <v>50</v>
      </c>
      <c r="D23" s="6">
        <v>120</v>
      </c>
      <c r="E23" s="27">
        <f t="shared" si="1"/>
        <v>6000</v>
      </c>
    </row>
    <row r="24" spans="1:5" ht="17.25" thickBot="1" x14ac:dyDescent="0.3">
      <c r="A24" s="5" t="s">
        <v>52</v>
      </c>
      <c r="B24" s="4" t="s">
        <v>17</v>
      </c>
      <c r="C24" s="6">
        <v>120</v>
      </c>
      <c r="D24" s="6">
        <v>140</v>
      </c>
      <c r="E24" s="27">
        <f t="shared" si="1"/>
        <v>16800</v>
      </c>
    </row>
    <row r="25" spans="1:5" ht="17.25" thickBot="1" x14ac:dyDescent="0.3">
      <c r="A25" s="5" t="s">
        <v>53</v>
      </c>
      <c r="B25" s="4" t="s">
        <v>17</v>
      </c>
      <c r="C25" s="6">
        <v>50</v>
      </c>
      <c r="D25" s="6">
        <v>140</v>
      </c>
      <c r="E25" s="27">
        <f t="shared" si="1"/>
        <v>7000</v>
      </c>
    </row>
    <row r="26" spans="1:5" ht="50.25" thickBot="1" x14ac:dyDescent="0.3">
      <c r="A26" s="5" t="s">
        <v>73</v>
      </c>
      <c r="B26" s="4" t="s">
        <v>17</v>
      </c>
      <c r="C26" s="6">
        <v>85</v>
      </c>
      <c r="D26" s="6">
        <v>2000</v>
      </c>
      <c r="E26" s="27">
        <f t="shared" si="1"/>
        <v>170000</v>
      </c>
    </row>
    <row r="27" spans="1:5" ht="33.75" thickBot="1" x14ac:dyDescent="0.3">
      <c r="A27" s="5" t="s">
        <v>87</v>
      </c>
      <c r="B27" s="4"/>
      <c r="C27" s="9"/>
      <c r="D27" s="9"/>
      <c r="E27" s="34">
        <v>504400</v>
      </c>
    </row>
    <row r="28" spans="1:5" ht="50.25" thickBot="1" x14ac:dyDescent="0.3">
      <c r="A28" s="7" t="s">
        <v>63</v>
      </c>
      <c r="B28" s="25" t="s">
        <v>10</v>
      </c>
      <c r="C28" s="10"/>
      <c r="D28" s="10"/>
      <c r="E28" s="28">
        <v>1800000</v>
      </c>
    </row>
    <row r="29" spans="1:5" ht="33.75" thickBot="1" x14ac:dyDescent="0.3">
      <c r="A29" s="13" t="s">
        <v>34</v>
      </c>
      <c r="B29" s="26"/>
      <c r="C29" s="14"/>
      <c r="D29" s="14"/>
      <c r="E29" s="35">
        <f>SUM(E6:E28)</f>
        <v>10141700</v>
      </c>
    </row>
    <row r="30" spans="1:5" ht="33.75" thickBot="1" x14ac:dyDescent="0.3">
      <c r="A30" s="7" t="s">
        <v>74</v>
      </c>
      <c r="B30" s="25" t="s">
        <v>10</v>
      </c>
      <c r="C30" s="10"/>
      <c r="D30" s="10"/>
      <c r="E30" s="28">
        <v>8500000</v>
      </c>
    </row>
    <row r="31" spans="1:5" ht="18" thickBot="1" x14ac:dyDescent="0.3">
      <c r="A31" s="13" t="s">
        <v>54</v>
      </c>
      <c r="B31" s="14"/>
      <c r="C31" s="14"/>
      <c r="D31" s="14"/>
      <c r="E31" s="29">
        <f>E30+E29</f>
        <v>18641700</v>
      </c>
    </row>
  </sheetData>
  <mergeCells count="4">
    <mergeCell ref="A4:A5"/>
    <mergeCell ref="B4:B5"/>
    <mergeCell ref="C4:C5"/>
    <mergeCell ref="A2:E2"/>
  </mergeCells>
  <pageMargins left="0.7" right="0.7" top="0.2" bottom="0.24" header="0.3" footer="0.3"/>
  <pageSetup paperSize="9" scale="85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1"/>
  <sheetViews>
    <sheetView topLeftCell="A22" workbookViewId="0">
      <selection activeCell="G30" sqref="G30"/>
    </sheetView>
  </sheetViews>
  <sheetFormatPr defaultRowHeight="24" customHeight="1" x14ac:dyDescent="0.25"/>
  <cols>
    <col min="1" max="1" width="35.140625" customWidth="1"/>
    <col min="3" max="3" width="12" customWidth="1"/>
    <col min="4" max="5" width="13.140625" customWidth="1"/>
  </cols>
  <sheetData>
    <row r="1" spans="1:5" ht="24" customHeight="1" x14ac:dyDescent="0.25">
      <c r="D1" s="37" t="s">
        <v>75</v>
      </c>
    </row>
    <row r="2" spans="1:5" ht="72" customHeight="1" x14ac:dyDescent="0.25">
      <c r="A2" s="76" t="s">
        <v>76</v>
      </c>
      <c r="B2" s="77"/>
      <c r="C2" s="77"/>
      <c r="D2" s="77"/>
      <c r="E2" s="77"/>
    </row>
    <row r="3" spans="1:5" ht="24" customHeight="1" thickBot="1" x14ac:dyDescent="0.3">
      <c r="A3" s="2" t="s">
        <v>55</v>
      </c>
    </row>
    <row r="4" spans="1:5" ht="24" customHeight="1" x14ac:dyDescent="0.25">
      <c r="A4" s="53" t="s">
        <v>2</v>
      </c>
      <c r="B4" s="55" t="s">
        <v>3</v>
      </c>
      <c r="C4" s="55" t="s">
        <v>4</v>
      </c>
      <c r="D4" s="55" t="s">
        <v>64</v>
      </c>
      <c r="E4" s="55" t="s">
        <v>65</v>
      </c>
    </row>
    <row r="5" spans="1:5" ht="41.25" customHeight="1" thickBot="1" x14ac:dyDescent="0.3">
      <c r="A5" s="54"/>
      <c r="B5" s="56"/>
      <c r="C5" s="56"/>
      <c r="D5" s="56"/>
      <c r="E5" s="56"/>
    </row>
    <row r="6" spans="1:5" ht="24" customHeight="1" thickBot="1" x14ac:dyDescent="0.3">
      <c r="A6" s="5" t="s">
        <v>9</v>
      </c>
      <c r="B6" s="6" t="s">
        <v>10</v>
      </c>
      <c r="C6" s="6">
        <v>1</v>
      </c>
      <c r="D6" s="6">
        <v>40000</v>
      </c>
      <c r="E6" s="6">
        <f>D6*C6</f>
        <v>40000</v>
      </c>
    </row>
    <row r="7" spans="1:5" ht="24" customHeight="1" thickBot="1" x14ac:dyDescent="0.3">
      <c r="A7" s="5" t="s">
        <v>11</v>
      </c>
      <c r="B7" s="6" t="s">
        <v>10</v>
      </c>
      <c r="C7" s="6">
        <v>1</v>
      </c>
      <c r="D7" s="6">
        <v>25000</v>
      </c>
      <c r="E7" s="6">
        <f t="shared" ref="E7:E19" si="0">D7*C7</f>
        <v>25000</v>
      </c>
    </row>
    <row r="8" spans="1:5" ht="24" customHeight="1" thickBot="1" x14ac:dyDescent="0.3">
      <c r="A8" s="7" t="s">
        <v>12</v>
      </c>
      <c r="B8" s="8" t="s">
        <v>10</v>
      </c>
      <c r="C8" s="8">
        <v>1</v>
      </c>
      <c r="D8" s="8">
        <v>120000</v>
      </c>
      <c r="E8" s="6">
        <f t="shared" si="0"/>
        <v>120000</v>
      </c>
    </row>
    <row r="9" spans="1:5" ht="24" customHeight="1" thickBot="1" x14ac:dyDescent="0.3">
      <c r="A9" s="7" t="s">
        <v>13</v>
      </c>
      <c r="B9" s="8" t="s">
        <v>10</v>
      </c>
      <c r="C9" s="8">
        <v>1</v>
      </c>
      <c r="D9" s="8">
        <v>100000</v>
      </c>
      <c r="E9" s="6">
        <f t="shared" si="0"/>
        <v>100000</v>
      </c>
    </row>
    <row r="10" spans="1:5" ht="24" customHeight="1" thickBot="1" x14ac:dyDescent="0.3">
      <c r="A10" s="5" t="s">
        <v>56</v>
      </c>
      <c r="B10" s="6" t="s">
        <v>15</v>
      </c>
      <c r="C10" s="6">
        <v>1500</v>
      </c>
      <c r="D10" s="6">
        <v>220</v>
      </c>
      <c r="E10" s="6">
        <f t="shared" si="0"/>
        <v>330000</v>
      </c>
    </row>
    <row r="11" spans="1:5" ht="24" customHeight="1" thickBot="1" x14ac:dyDescent="0.3">
      <c r="A11" s="5" t="s">
        <v>14</v>
      </c>
      <c r="B11" s="6" t="s">
        <v>15</v>
      </c>
      <c r="C11" s="6">
        <v>1500</v>
      </c>
      <c r="D11" s="6">
        <v>3500</v>
      </c>
      <c r="E11" s="6">
        <f t="shared" si="0"/>
        <v>5250000</v>
      </c>
    </row>
    <row r="12" spans="1:5" ht="48" customHeight="1" thickBot="1" x14ac:dyDescent="0.3">
      <c r="A12" s="5" t="s">
        <v>58</v>
      </c>
      <c r="B12" s="6" t="s">
        <v>15</v>
      </c>
      <c r="C12" s="6">
        <v>1500</v>
      </c>
      <c r="D12" s="6">
        <v>50</v>
      </c>
      <c r="E12" s="6">
        <f t="shared" si="0"/>
        <v>75000</v>
      </c>
    </row>
    <row r="13" spans="1:5" ht="49.5" customHeight="1" thickBot="1" x14ac:dyDescent="0.3">
      <c r="A13" s="5" t="s">
        <v>59</v>
      </c>
      <c r="B13" s="6" t="s">
        <v>57</v>
      </c>
      <c r="C13" s="6">
        <v>40</v>
      </c>
      <c r="D13" s="6">
        <v>2000</v>
      </c>
      <c r="E13" s="6">
        <f t="shared" si="0"/>
        <v>80000</v>
      </c>
    </row>
    <row r="14" spans="1:5" ht="38.25" customHeight="1" thickBot="1" x14ac:dyDescent="0.3">
      <c r="A14" s="5" t="s">
        <v>42</v>
      </c>
      <c r="B14" s="6" t="s">
        <v>15</v>
      </c>
      <c r="C14" s="6">
        <v>1500</v>
      </c>
      <c r="D14" s="6">
        <v>120</v>
      </c>
      <c r="E14" s="6">
        <f t="shared" si="0"/>
        <v>180000</v>
      </c>
    </row>
    <row r="15" spans="1:5" ht="24" customHeight="1" thickBot="1" x14ac:dyDescent="0.3">
      <c r="A15" s="5" t="s">
        <v>43</v>
      </c>
      <c r="B15" s="6" t="s">
        <v>15</v>
      </c>
      <c r="C15" s="6">
        <v>1500</v>
      </c>
      <c r="D15" s="6">
        <v>300</v>
      </c>
      <c r="E15" s="6">
        <f t="shared" si="0"/>
        <v>450000</v>
      </c>
    </row>
    <row r="16" spans="1:5" ht="24" customHeight="1" thickBot="1" x14ac:dyDescent="0.3">
      <c r="A16" s="7" t="s">
        <v>21</v>
      </c>
      <c r="B16" s="8" t="s">
        <v>22</v>
      </c>
      <c r="C16" s="8">
        <v>2.5</v>
      </c>
      <c r="D16" s="8">
        <v>11000</v>
      </c>
      <c r="E16" s="6">
        <f t="shared" si="0"/>
        <v>27500</v>
      </c>
    </row>
    <row r="17" spans="1:5" ht="39.75" customHeight="1" thickBot="1" x14ac:dyDescent="0.3">
      <c r="A17" s="5" t="s">
        <v>60</v>
      </c>
      <c r="B17" s="6" t="s">
        <v>45</v>
      </c>
      <c r="C17" s="6">
        <v>8</v>
      </c>
      <c r="D17" s="6">
        <v>150000</v>
      </c>
      <c r="E17" s="6">
        <f t="shared" si="0"/>
        <v>1200000</v>
      </c>
    </row>
    <row r="18" spans="1:5" ht="49.5" customHeight="1" thickBot="1" x14ac:dyDescent="0.3">
      <c r="A18" s="5" t="s">
        <v>61</v>
      </c>
      <c r="B18" s="6" t="s">
        <v>15</v>
      </c>
      <c r="C18" s="6">
        <v>3000</v>
      </c>
      <c r="D18" s="6">
        <v>100</v>
      </c>
      <c r="E18" s="6">
        <f t="shared" si="0"/>
        <v>300000</v>
      </c>
    </row>
    <row r="19" spans="1:5" ht="52.5" customHeight="1" thickBot="1" x14ac:dyDescent="0.3">
      <c r="A19" s="5" t="s">
        <v>62</v>
      </c>
      <c r="B19" s="6" t="s">
        <v>10</v>
      </c>
      <c r="C19" s="6">
        <v>2</v>
      </c>
      <c r="D19" s="6">
        <v>25000</v>
      </c>
      <c r="E19" s="6">
        <f t="shared" si="0"/>
        <v>50000</v>
      </c>
    </row>
    <row r="20" spans="1:5" ht="38.25" customHeight="1" thickBot="1" x14ac:dyDescent="0.3">
      <c r="A20" s="5" t="s">
        <v>47</v>
      </c>
      <c r="B20" s="6" t="s">
        <v>10</v>
      </c>
      <c r="C20" s="6">
        <v>2</v>
      </c>
      <c r="D20" s="6">
        <v>15000</v>
      </c>
      <c r="E20" s="6">
        <f>D20*C20</f>
        <v>30000</v>
      </c>
    </row>
    <row r="21" spans="1:5" ht="24" customHeight="1" thickBot="1" x14ac:dyDescent="0.3">
      <c r="A21" s="5" t="s">
        <v>48</v>
      </c>
      <c r="B21" s="9"/>
      <c r="C21" s="9"/>
      <c r="D21" s="9"/>
      <c r="E21" s="6">
        <v>30000</v>
      </c>
    </row>
    <row r="22" spans="1:5" ht="24" customHeight="1" thickBot="1" x14ac:dyDescent="0.3">
      <c r="A22" s="5" t="s">
        <v>49</v>
      </c>
      <c r="B22" s="6" t="s">
        <v>50</v>
      </c>
      <c r="C22" s="6">
        <v>20</v>
      </c>
      <c r="D22" s="6">
        <v>5000</v>
      </c>
      <c r="E22" s="6">
        <f t="shared" ref="E22:E26" si="1">D22*C22</f>
        <v>100000</v>
      </c>
    </row>
    <row r="23" spans="1:5" ht="24" customHeight="1" thickBot="1" x14ac:dyDescent="0.3">
      <c r="A23" s="5" t="s">
        <v>51</v>
      </c>
      <c r="B23" s="6" t="s">
        <v>17</v>
      </c>
      <c r="C23" s="6">
        <v>50</v>
      </c>
      <c r="D23" s="6">
        <v>120</v>
      </c>
      <c r="E23" s="6">
        <f t="shared" si="1"/>
        <v>6000</v>
      </c>
    </row>
    <row r="24" spans="1:5" ht="24" customHeight="1" thickBot="1" x14ac:dyDescent="0.3">
      <c r="A24" s="5" t="s">
        <v>52</v>
      </c>
      <c r="B24" s="6" t="s">
        <v>17</v>
      </c>
      <c r="C24" s="6">
        <v>120</v>
      </c>
      <c r="D24" s="6">
        <v>140</v>
      </c>
      <c r="E24" s="6">
        <f t="shared" si="1"/>
        <v>16800</v>
      </c>
    </row>
    <row r="25" spans="1:5" ht="24" customHeight="1" thickBot="1" x14ac:dyDescent="0.3">
      <c r="A25" s="5" t="s">
        <v>53</v>
      </c>
      <c r="B25" s="6" t="s">
        <v>17</v>
      </c>
      <c r="C25" s="6">
        <v>50</v>
      </c>
      <c r="D25" s="6">
        <v>140</v>
      </c>
      <c r="E25" s="6">
        <f t="shared" si="1"/>
        <v>7000</v>
      </c>
    </row>
    <row r="26" spans="1:5" ht="41.25" customHeight="1" thickBot="1" x14ac:dyDescent="0.3">
      <c r="A26" s="5" t="s">
        <v>73</v>
      </c>
      <c r="B26" s="6" t="s">
        <v>17</v>
      </c>
      <c r="C26" s="6">
        <v>85</v>
      </c>
      <c r="D26" s="6">
        <v>2000</v>
      </c>
      <c r="E26" s="6">
        <f t="shared" si="1"/>
        <v>170000</v>
      </c>
    </row>
    <row r="27" spans="1:5" ht="42.75" customHeight="1" thickBot="1" x14ac:dyDescent="0.3">
      <c r="A27" s="5" t="s">
        <v>87</v>
      </c>
      <c r="B27" s="9"/>
      <c r="C27" s="9"/>
      <c r="D27" s="9"/>
      <c r="E27" s="9">
        <v>532900</v>
      </c>
    </row>
    <row r="28" spans="1:5" ht="57.75" customHeight="1" thickBot="1" x14ac:dyDescent="0.3">
      <c r="A28" s="7" t="s">
        <v>63</v>
      </c>
      <c r="B28" s="8" t="s">
        <v>10</v>
      </c>
      <c r="C28" s="10"/>
      <c r="D28" s="10"/>
      <c r="E28" s="8">
        <v>1800000</v>
      </c>
    </row>
    <row r="29" spans="1:5" ht="45.75" customHeight="1" thickBot="1" x14ac:dyDescent="0.3">
      <c r="A29" s="13" t="s">
        <v>34</v>
      </c>
      <c r="B29" s="14"/>
      <c r="C29" s="14"/>
      <c r="D29" s="14"/>
      <c r="E29" s="12">
        <f>SUM(E6:E28)</f>
        <v>10920200</v>
      </c>
    </row>
    <row r="30" spans="1:5" ht="39" customHeight="1" thickBot="1" x14ac:dyDescent="0.3">
      <c r="A30" s="7" t="s">
        <v>74</v>
      </c>
      <c r="B30" s="8" t="s">
        <v>10</v>
      </c>
      <c r="C30" s="10"/>
      <c r="D30" s="10"/>
      <c r="E30" s="8">
        <v>8500000</v>
      </c>
    </row>
    <row r="31" spans="1:5" ht="24" customHeight="1" thickBot="1" x14ac:dyDescent="0.3">
      <c r="A31" s="13" t="s">
        <v>54</v>
      </c>
      <c r="B31" s="14"/>
      <c r="C31" s="14"/>
      <c r="D31" s="14"/>
      <c r="E31" s="12">
        <f>E30+E29</f>
        <v>19420200</v>
      </c>
    </row>
  </sheetData>
  <mergeCells count="6">
    <mergeCell ref="A2:E2"/>
    <mergeCell ref="A4:A5"/>
    <mergeCell ref="B4:B5"/>
    <mergeCell ref="C4:C5"/>
    <mergeCell ref="D4:D5"/>
    <mergeCell ref="E4:E5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4"/>
  <sheetViews>
    <sheetView topLeftCell="A16" workbookViewId="0">
      <selection activeCell="G22" sqref="G22"/>
    </sheetView>
  </sheetViews>
  <sheetFormatPr defaultRowHeight="15" x14ac:dyDescent="0.25"/>
  <cols>
    <col min="1" max="1" width="27.28515625" customWidth="1"/>
    <col min="2" max="5" width="18.5703125" customWidth="1"/>
  </cols>
  <sheetData>
    <row r="1" spans="1:5" x14ac:dyDescent="0.25">
      <c r="D1" s="37" t="s">
        <v>81</v>
      </c>
    </row>
    <row r="3" spans="1:5" ht="54.75" customHeight="1" x14ac:dyDescent="0.25">
      <c r="A3" s="80" t="s">
        <v>86</v>
      </c>
      <c r="B3" s="81"/>
      <c r="C3" s="81"/>
      <c r="D3" s="81"/>
      <c r="E3" s="82"/>
    </row>
    <row r="4" spans="1:5" ht="28.5" x14ac:dyDescent="0.25">
      <c r="A4" s="78" t="s">
        <v>2</v>
      </c>
      <c r="B4" s="79" t="s">
        <v>3</v>
      </c>
      <c r="C4" s="79" t="s">
        <v>4</v>
      </c>
      <c r="D4" s="41" t="s">
        <v>5</v>
      </c>
      <c r="E4" s="41" t="s">
        <v>7</v>
      </c>
    </row>
    <row r="5" spans="1:5" x14ac:dyDescent="0.25">
      <c r="A5" s="78"/>
      <c r="B5" s="79"/>
      <c r="C5" s="79"/>
      <c r="D5" s="41" t="s">
        <v>6</v>
      </c>
      <c r="E5" s="41" t="s">
        <v>8</v>
      </c>
    </row>
    <row r="6" spans="1:5" ht="22.5" customHeight="1" x14ac:dyDescent="0.25">
      <c r="A6" s="42" t="s">
        <v>9</v>
      </c>
      <c r="B6" s="38" t="s">
        <v>10</v>
      </c>
      <c r="C6" s="38">
        <v>1</v>
      </c>
      <c r="D6" s="38">
        <v>40000</v>
      </c>
      <c r="E6" s="43">
        <f>C6*D6/1000</f>
        <v>40</v>
      </c>
    </row>
    <row r="7" spans="1:5" ht="16.5" x14ac:dyDescent="0.25">
      <c r="A7" s="42" t="s">
        <v>11</v>
      </c>
      <c r="B7" s="38" t="s">
        <v>10</v>
      </c>
      <c r="C7" s="38">
        <v>1</v>
      </c>
      <c r="D7" s="38">
        <v>25000</v>
      </c>
      <c r="E7" s="43">
        <f t="shared" ref="E7:E18" si="0">C7*D7/1000</f>
        <v>25</v>
      </c>
    </row>
    <row r="8" spans="1:5" ht="18.75" customHeight="1" x14ac:dyDescent="0.25">
      <c r="A8" s="44" t="s">
        <v>12</v>
      </c>
      <c r="B8" s="45" t="s">
        <v>10</v>
      </c>
      <c r="C8" s="45">
        <v>1</v>
      </c>
      <c r="D8" s="45">
        <v>120000</v>
      </c>
      <c r="E8" s="43">
        <f t="shared" si="0"/>
        <v>120</v>
      </c>
    </row>
    <row r="9" spans="1:5" ht="22.5" customHeight="1" x14ac:dyDescent="0.25">
      <c r="A9" s="44" t="s">
        <v>13</v>
      </c>
      <c r="B9" s="45" t="s">
        <v>10</v>
      </c>
      <c r="C9" s="45">
        <v>1</v>
      </c>
      <c r="D9" s="45">
        <v>100000</v>
      </c>
      <c r="E9" s="43">
        <f t="shared" si="0"/>
        <v>100</v>
      </c>
    </row>
    <row r="10" spans="1:5" ht="24" customHeight="1" x14ac:dyDescent="0.25">
      <c r="A10" s="42" t="s">
        <v>14</v>
      </c>
      <c r="B10" s="38" t="s">
        <v>15</v>
      </c>
      <c r="C10" s="38">
        <v>8800</v>
      </c>
      <c r="D10" s="38">
        <v>1100</v>
      </c>
      <c r="E10" s="43">
        <f t="shared" si="0"/>
        <v>9680</v>
      </c>
    </row>
    <row r="11" spans="1:5" ht="59.25" customHeight="1" x14ac:dyDescent="0.25">
      <c r="A11" s="42" t="s">
        <v>59</v>
      </c>
      <c r="B11" s="38" t="s">
        <v>17</v>
      </c>
      <c r="C11" s="38">
        <v>26400</v>
      </c>
      <c r="D11" s="38">
        <f>408</f>
        <v>408</v>
      </c>
      <c r="E11" s="43">
        <f t="shared" si="0"/>
        <v>10771.2</v>
      </c>
    </row>
    <row r="12" spans="1:5" ht="47.25" customHeight="1" x14ac:dyDescent="0.25">
      <c r="A12" s="42" t="s">
        <v>18</v>
      </c>
      <c r="B12" s="38" t="s">
        <v>19</v>
      </c>
      <c r="C12" s="38">
        <v>44</v>
      </c>
      <c r="D12" s="38">
        <v>24000</v>
      </c>
      <c r="E12" s="43">
        <f t="shared" si="0"/>
        <v>1056</v>
      </c>
    </row>
    <row r="13" spans="1:5" ht="30" customHeight="1" x14ac:dyDescent="0.25">
      <c r="A13" s="42" t="s">
        <v>20</v>
      </c>
      <c r="B13" s="38" t="s">
        <v>10</v>
      </c>
      <c r="C13" s="38">
        <v>1</v>
      </c>
      <c r="D13" s="38">
        <v>3840000</v>
      </c>
      <c r="E13" s="43">
        <f t="shared" si="0"/>
        <v>3840</v>
      </c>
    </row>
    <row r="14" spans="1:5" ht="17.25" x14ac:dyDescent="0.25">
      <c r="A14" s="44" t="s">
        <v>21</v>
      </c>
      <c r="B14" s="45" t="s">
        <v>79</v>
      </c>
      <c r="C14" s="45">
        <v>2.25</v>
      </c>
      <c r="D14" s="45">
        <v>11000</v>
      </c>
      <c r="E14" s="43">
        <f t="shared" si="0"/>
        <v>24.75</v>
      </c>
    </row>
    <row r="15" spans="1:5" ht="31.5" customHeight="1" x14ac:dyDescent="0.25">
      <c r="A15" s="42" t="s">
        <v>23</v>
      </c>
      <c r="B15" s="38" t="s">
        <v>24</v>
      </c>
      <c r="C15" s="38">
        <v>4400</v>
      </c>
      <c r="D15" s="38">
        <v>480</v>
      </c>
      <c r="E15" s="43">
        <f t="shared" si="0"/>
        <v>2112</v>
      </c>
    </row>
    <row r="16" spans="1:5" ht="56.25" customHeight="1" x14ac:dyDescent="0.25">
      <c r="A16" s="42" t="s">
        <v>25</v>
      </c>
      <c r="B16" s="38" t="s">
        <v>10</v>
      </c>
      <c r="C16" s="38">
        <v>1</v>
      </c>
      <c r="D16" s="38">
        <v>200000</v>
      </c>
      <c r="E16" s="43">
        <f t="shared" si="0"/>
        <v>200</v>
      </c>
    </row>
    <row r="17" spans="1:5" ht="52.5" customHeight="1" x14ac:dyDescent="0.25">
      <c r="A17" s="42" t="s">
        <v>73</v>
      </c>
      <c r="B17" s="38" t="s">
        <v>17</v>
      </c>
      <c r="C17" s="38">
        <v>450</v>
      </c>
      <c r="D17" s="38">
        <v>800</v>
      </c>
      <c r="E17" s="43">
        <f t="shared" si="0"/>
        <v>360</v>
      </c>
    </row>
    <row r="18" spans="1:5" ht="27.75" customHeight="1" x14ac:dyDescent="0.25">
      <c r="A18" s="42" t="s">
        <v>27</v>
      </c>
      <c r="B18" s="38" t="s">
        <v>17</v>
      </c>
      <c r="C18" s="38">
        <v>200</v>
      </c>
      <c r="D18" s="38">
        <v>320</v>
      </c>
      <c r="E18" s="43">
        <f t="shared" si="0"/>
        <v>64</v>
      </c>
    </row>
    <row r="19" spans="1:5" ht="21.75" customHeight="1" x14ac:dyDescent="0.25">
      <c r="A19" s="44" t="s">
        <v>28</v>
      </c>
      <c r="B19" s="45" t="s">
        <v>17</v>
      </c>
      <c r="C19" s="45">
        <v>15000</v>
      </c>
      <c r="D19" s="45">
        <v>100</v>
      </c>
      <c r="E19" s="46">
        <f>C19*D19/1000</f>
        <v>1500</v>
      </c>
    </row>
    <row r="20" spans="1:5" ht="32.25" customHeight="1" x14ac:dyDescent="0.25">
      <c r="A20" s="44" t="s">
        <v>29</v>
      </c>
      <c r="B20" s="45" t="s">
        <v>80</v>
      </c>
      <c r="C20" s="45">
        <v>140</v>
      </c>
      <c r="D20" s="45">
        <v>4000</v>
      </c>
      <c r="E20" s="46">
        <v>560</v>
      </c>
    </row>
    <row r="21" spans="1:5" ht="63.75" customHeight="1" x14ac:dyDescent="0.25">
      <c r="A21" s="42" t="s">
        <v>87</v>
      </c>
      <c r="B21" s="38" t="s">
        <v>10</v>
      </c>
      <c r="C21" s="38">
        <v>1</v>
      </c>
      <c r="D21" s="38"/>
      <c r="E21" s="47">
        <f>SUM(E6:E19)*0.05</f>
        <v>1494.6475</v>
      </c>
    </row>
    <row r="22" spans="1:5" ht="61.5" customHeight="1" x14ac:dyDescent="0.25">
      <c r="A22" s="44" t="s">
        <v>63</v>
      </c>
      <c r="B22" s="45" t="s">
        <v>10</v>
      </c>
      <c r="C22" s="45">
        <v>1</v>
      </c>
      <c r="D22" s="45">
        <v>5000000</v>
      </c>
      <c r="E22" s="46">
        <f>C22*D22/1000</f>
        <v>5000</v>
      </c>
    </row>
    <row r="23" spans="1:5" ht="53.25" customHeight="1" x14ac:dyDescent="0.25">
      <c r="A23" s="44" t="s">
        <v>35</v>
      </c>
      <c r="B23" s="45" t="s">
        <v>10</v>
      </c>
      <c r="C23" s="45">
        <v>1</v>
      </c>
      <c r="D23" s="45">
        <v>7550000</v>
      </c>
      <c r="E23" s="46">
        <f>C23*D23/1000</f>
        <v>7550</v>
      </c>
    </row>
    <row r="24" spans="1:5" ht="71.25" customHeight="1" x14ac:dyDescent="0.25">
      <c r="A24" s="48" t="s">
        <v>34</v>
      </c>
      <c r="B24" s="49"/>
      <c r="C24" s="49"/>
      <c r="D24" s="49"/>
      <c r="E24" s="50">
        <f>SUM(E6:E23)</f>
        <v>44497.597500000003</v>
      </c>
    </row>
  </sheetData>
  <mergeCells count="4">
    <mergeCell ref="A4:A5"/>
    <mergeCell ref="B4:B5"/>
    <mergeCell ref="C4:C5"/>
    <mergeCell ref="A3:E3"/>
  </mergeCells>
  <pageMargins left="0.57999999999999996" right="0.28999999999999998" top="0.28999999999999998" bottom="0.32" header="0.3" footer="0.3"/>
  <pageSetup paperSize="9" scale="90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topLeftCell="A13" workbookViewId="0">
      <selection activeCell="F21" sqref="F21"/>
    </sheetView>
  </sheetViews>
  <sheetFormatPr defaultRowHeight="15" x14ac:dyDescent="0.25"/>
  <cols>
    <col min="1" max="1" width="35.140625" customWidth="1"/>
    <col min="2" max="2" width="13.140625" customWidth="1"/>
    <col min="3" max="3" width="13.42578125" customWidth="1"/>
    <col min="4" max="4" width="12.5703125" customWidth="1"/>
    <col min="5" max="5" width="13.7109375" customWidth="1"/>
  </cols>
  <sheetData>
    <row r="1" spans="1:5" x14ac:dyDescent="0.25">
      <c r="D1" s="37" t="s">
        <v>84</v>
      </c>
    </row>
    <row r="2" spans="1:5" ht="55.5" customHeight="1" x14ac:dyDescent="0.25">
      <c r="A2" s="83" t="s">
        <v>85</v>
      </c>
      <c r="B2" s="84"/>
      <c r="C2" s="84"/>
      <c r="D2" s="84"/>
      <c r="E2" s="85"/>
    </row>
    <row r="3" spans="1:5" ht="28.5" x14ac:dyDescent="0.25">
      <c r="A3" s="78" t="s">
        <v>2</v>
      </c>
      <c r="B3" s="79" t="s">
        <v>3</v>
      </c>
      <c r="C3" s="79" t="s">
        <v>4</v>
      </c>
      <c r="D3" s="41" t="s">
        <v>5</v>
      </c>
      <c r="E3" s="41" t="s">
        <v>7</v>
      </c>
    </row>
    <row r="4" spans="1:5" x14ac:dyDescent="0.25">
      <c r="A4" s="78"/>
      <c r="B4" s="79"/>
      <c r="C4" s="79"/>
      <c r="D4" s="41" t="s">
        <v>6</v>
      </c>
      <c r="E4" s="41" t="s">
        <v>8</v>
      </c>
    </row>
    <row r="5" spans="1:5" ht="21.75" customHeight="1" x14ac:dyDescent="0.25">
      <c r="A5" s="42" t="s">
        <v>9</v>
      </c>
      <c r="B5" s="38" t="s">
        <v>10</v>
      </c>
      <c r="C5" s="38">
        <v>1</v>
      </c>
      <c r="D5" s="38">
        <v>40000</v>
      </c>
      <c r="E5" s="47">
        <f>C5*D5/1000</f>
        <v>40</v>
      </c>
    </row>
    <row r="6" spans="1:5" ht="16.5" x14ac:dyDescent="0.25">
      <c r="A6" s="42" t="s">
        <v>11</v>
      </c>
      <c r="B6" s="38" t="s">
        <v>10</v>
      </c>
      <c r="C6" s="38">
        <v>1</v>
      </c>
      <c r="D6" s="38">
        <v>25000</v>
      </c>
      <c r="E6" s="47">
        <f t="shared" ref="E6:E17" si="0">C6*D6/1000</f>
        <v>25</v>
      </c>
    </row>
    <row r="7" spans="1:5" ht="17.25" customHeight="1" x14ac:dyDescent="0.25">
      <c r="A7" s="44" t="s">
        <v>12</v>
      </c>
      <c r="B7" s="45" t="s">
        <v>10</v>
      </c>
      <c r="C7" s="45">
        <v>1</v>
      </c>
      <c r="D7" s="45">
        <v>120000</v>
      </c>
      <c r="E7" s="47">
        <f t="shared" si="0"/>
        <v>120</v>
      </c>
    </row>
    <row r="8" spans="1:5" ht="20.25" customHeight="1" x14ac:dyDescent="0.25">
      <c r="A8" s="44" t="s">
        <v>13</v>
      </c>
      <c r="B8" s="45" t="s">
        <v>10</v>
      </c>
      <c r="C8" s="45">
        <v>1</v>
      </c>
      <c r="D8" s="45">
        <v>100000</v>
      </c>
      <c r="E8" s="47">
        <f t="shared" si="0"/>
        <v>100</v>
      </c>
    </row>
    <row r="9" spans="1:5" ht="20.25" customHeight="1" x14ac:dyDescent="0.25">
      <c r="A9" s="42" t="s">
        <v>14</v>
      </c>
      <c r="B9" s="38" t="s">
        <v>15</v>
      </c>
      <c r="C9" s="38">
        <v>8800</v>
      </c>
      <c r="D9" s="38">
        <v>1100</v>
      </c>
      <c r="E9" s="47">
        <f t="shared" si="0"/>
        <v>9680</v>
      </c>
    </row>
    <row r="10" spans="1:5" ht="56.25" customHeight="1" x14ac:dyDescent="0.25">
      <c r="A10" s="42" t="s">
        <v>59</v>
      </c>
      <c r="B10" s="38" t="s">
        <v>17</v>
      </c>
      <c r="C10" s="38">
        <v>39600</v>
      </c>
      <c r="D10" s="38">
        <f>408</f>
        <v>408</v>
      </c>
      <c r="E10" s="47">
        <f t="shared" si="0"/>
        <v>16156.8</v>
      </c>
    </row>
    <row r="11" spans="1:5" ht="41.25" customHeight="1" x14ac:dyDescent="0.25">
      <c r="A11" s="42" t="s">
        <v>18</v>
      </c>
      <c r="B11" s="38" t="s">
        <v>19</v>
      </c>
      <c r="C11" s="38">
        <v>44</v>
      </c>
      <c r="D11" s="38">
        <v>24000</v>
      </c>
      <c r="E11" s="47">
        <f t="shared" si="0"/>
        <v>1056</v>
      </c>
    </row>
    <row r="12" spans="1:5" ht="20.25" customHeight="1" x14ac:dyDescent="0.25">
      <c r="A12" s="42" t="s">
        <v>20</v>
      </c>
      <c r="B12" s="38" t="s">
        <v>10</v>
      </c>
      <c r="C12" s="38">
        <v>1</v>
      </c>
      <c r="D12" s="38">
        <v>3840000</v>
      </c>
      <c r="E12" s="47">
        <f t="shared" si="0"/>
        <v>3840</v>
      </c>
    </row>
    <row r="13" spans="1:5" ht="17.25" x14ac:dyDescent="0.25">
      <c r="A13" s="44" t="s">
        <v>21</v>
      </c>
      <c r="B13" s="45" t="s">
        <v>79</v>
      </c>
      <c r="C13" s="45">
        <v>2.25</v>
      </c>
      <c r="D13" s="45">
        <v>11000</v>
      </c>
      <c r="E13" s="47">
        <f t="shared" si="0"/>
        <v>24.75</v>
      </c>
    </row>
    <row r="14" spans="1:5" ht="22.5" customHeight="1" x14ac:dyDescent="0.25">
      <c r="A14" s="42" t="s">
        <v>23</v>
      </c>
      <c r="B14" s="38" t="s">
        <v>24</v>
      </c>
      <c r="C14" s="38">
        <v>4400</v>
      </c>
      <c r="D14" s="38">
        <v>480</v>
      </c>
      <c r="E14" s="47">
        <f t="shared" si="0"/>
        <v>2112</v>
      </c>
    </row>
    <row r="15" spans="1:5" ht="36" customHeight="1" x14ac:dyDescent="0.25">
      <c r="A15" s="42" t="s">
        <v>25</v>
      </c>
      <c r="B15" s="38" t="s">
        <v>10</v>
      </c>
      <c r="C15" s="38">
        <v>1</v>
      </c>
      <c r="D15" s="38">
        <v>200000</v>
      </c>
      <c r="E15" s="47">
        <f t="shared" si="0"/>
        <v>200</v>
      </c>
    </row>
    <row r="16" spans="1:5" ht="38.25" customHeight="1" x14ac:dyDescent="0.25">
      <c r="A16" s="42" t="s">
        <v>73</v>
      </c>
      <c r="B16" s="38" t="s">
        <v>17</v>
      </c>
      <c r="C16" s="38">
        <v>450</v>
      </c>
      <c r="D16" s="38">
        <v>800</v>
      </c>
      <c r="E16" s="47">
        <f t="shared" si="0"/>
        <v>360</v>
      </c>
    </row>
    <row r="17" spans="1:5" ht="28.5" customHeight="1" x14ac:dyDescent="0.25">
      <c r="A17" s="42" t="s">
        <v>27</v>
      </c>
      <c r="B17" s="38" t="s">
        <v>17</v>
      </c>
      <c r="C17" s="38">
        <v>200</v>
      </c>
      <c r="D17" s="38">
        <v>320</v>
      </c>
      <c r="E17" s="47">
        <f t="shared" si="0"/>
        <v>64</v>
      </c>
    </row>
    <row r="18" spans="1:5" ht="23.25" customHeight="1" x14ac:dyDescent="0.25">
      <c r="A18" s="44" t="s">
        <v>28</v>
      </c>
      <c r="B18" s="45" t="s">
        <v>17</v>
      </c>
      <c r="C18" s="45">
        <v>25500</v>
      </c>
      <c r="D18" s="45">
        <v>100</v>
      </c>
      <c r="E18" s="51">
        <f>C18*D18/1000</f>
        <v>2550</v>
      </c>
    </row>
    <row r="19" spans="1:5" ht="21.75" customHeight="1" x14ac:dyDescent="0.25">
      <c r="A19" s="44" t="s">
        <v>29</v>
      </c>
      <c r="B19" s="45" t="s">
        <v>80</v>
      </c>
      <c r="C19" s="45">
        <v>420</v>
      </c>
      <c r="D19" s="45">
        <v>4000</v>
      </c>
      <c r="E19" s="51">
        <v>1680</v>
      </c>
    </row>
    <row r="20" spans="1:5" ht="45" customHeight="1" x14ac:dyDescent="0.25">
      <c r="A20" s="42" t="s">
        <v>88</v>
      </c>
      <c r="B20" s="38" t="s">
        <v>10</v>
      </c>
      <c r="C20" s="38">
        <v>1</v>
      </c>
      <c r="D20" s="38"/>
      <c r="E20" s="47">
        <f>SUM(E5:E19)*0.05</f>
        <v>1900.4275000000002</v>
      </c>
    </row>
    <row r="21" spans="1:5" ht="68.25" customHeight="1" x14ac:dyDescent="0.25">
      <c r="A21" s="44" t="s">
        <v>63</v>
      </c>
      <c r="B21" s="45" t="s">
        <v>10</v>
      </c>
      <c r="C21" s="45">
        <v>1</v>
      </c>
      <c r="D21" s="45">
        <v>5000000</v>
      </c>
      <c r="E21" s="51">
        <f>C21*D21/1000</f>
        <v>5000</v>
      </c>
    </row>
    <row r="22" spans="1:5" ht="25.5" customHeight="1" x14ac:dyDescent="0.25">
      <c r="A22" s="44" t="s">
        <v>82</v>
      </c>
      <c r="B22" s="45" t="s">
        <v>10</v>
      </c>
      <c r="C22" s="45">
        <v>1</v>
      </c>
      <c r="D22" s="45">
        <v>56000000</v>
      </c>
      <c r="E22" s="51">
        <f>C22*D22/1000</f>
        <v>56000</v>
      </c>
    </row>
    <row r="23" spans="1:5" ht="73.5" customHeight="1" x14ac:dyDescent="0.25">
      <c r="A23" s="48" t="s">
        <v>83</v>
      </c>
      <c r="B23" s="49"/>
      <c r="C23" s="49"/>
      <c r="D23" s="49"/>
      <c r="E23" s="52">
        <f>SUM(E5:E22)</f>
        <v>100908.97750000001</v>
      </c>
    </row>
  </sheetData>
  <mergeCells count="4">
    <mergeCell ref="A2:E2"/>
    <mergeCell ref="A3:A4"/>
    <mergeCell ref="B3:B4"/>
    <mergeCell ref="C3:C4"/>
  </mergeCells>
  <pageMargins left="0.7" right="0.2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Sheet1</vt:lpstr>
      <vt:lpstr>Xndzor</vt:lpstr>
      <vt:lpstr>Tsiran</vt:lpstr>
      <vt:lpstr>keras</vt:lpstr>
      <vt:lpstr>aznvamori</vt:lpstr>
      <vt:lpstr>aznvamori tunelov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Armenak Khachatryan</cp:lastModifiedBy>
  <cp:lastPrinted>2017-12-06T15:40:41Z</cp:lastPrinted>
  <dcterms:created xsi:type="dcterms:W3CDTF">2017-09-23T06:46:43Z</dcterms:created>
  <dcterms:modified xsi:type="dcterms:W3CDTF">2017-12-12T08:18:31Z</dcterms:modified>
</cp:coreProperties>
</file>