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240" yWindow="105" windowWidth="15075" windowHeight="9435" firstSheet="4" activeTab="4"/>
  </bookViews>
  <sheets>
    <sheet name="Plan aLL" sheetId="4" state="hidden" r:id="rId1"/>
    <sheet name="Plan GAXTNI" sheetId="5" state="hidden" r:id="rId2"/>
    <sheet name="5 (2)" sheetId="8" state="hidden" r:id="rId3"/>
    <sheet name="12" sheetId="9" state="hidden" r:id="rId4"/>
    <sheet name="5 ոչ գաղտնի" sheetId="13" r:id="rId5"/>
    <sheet name="12." sheetId="11" r:id="rId6"/>
    <sheet name="Sheet2" sheetId="2" state="hidden" r:id="rId7"/>
    <sheet name="Sheet3" sheetId="3" state="hidden" r:id="rId8"/>
  </sheets>
  <definedNames>
    <definedName name="_xlnm._FilterDatabase" localSheetId="3" hidden="1">'12'!#REF!</definedName>
    <definedName name="_xlnm._FilterDatabase" localSheetId="5" hidden="1">'12.'!#REF!</definedName>
    <definedName name="_xlnm._FilterDatabase" localSheetId="0" hidden="1">'Plan aLL'!#REF!</definedName>
    <definedName name="_xlnm._FilterDatabase" localSheetId="1" hidden="1">'Plan GAXTNI'!#REF!</definedName>
    <definedName name="åû" localSheetId="3">#REF!</definedName>
    <definedName name="åû" localSheetId="5">#REF!</definedName>
    <definedName name="åû" localSheetId="0">#REF!</definedName>
    <definedName name="åû" localSheetId="1">#REF!</definedName>
    <definedName name="åû">#REF!</definedName>
    <definedName name="mas" localSheetId="3">#REF!</definedName>
    <definedName name="mas" localSheetId="5">#REF!</definedName>
    <definedName name="mas" localSheetId="0">#REF!</definedName>
    <definedName name="mas" localSheetId="1">#REF!</definedName>
    <definedName name="mas">#REF!</definedName>
    <definedName name="mass" localSheetId="5">#REF!</definedName>
    <definedName name="mass">#REF!</definedName>
    <definedName name="_xlnm.Print_Titles" localSheetId="3">'12'!$11:$12</definedName>
    <definedName name="_xlnm.Print_Titles" localSheetId="5">'12.'!$8:$9</definedName>
    <definedName name="_xlnm.Print_Titles" localSheetId="0">'Plan aLL'!$4:$6</definedName>
    <definedName name="_xlnm.Print_Titles" localSheetId="1">'Plan GAXTNI'!$4:$6</definedName>
    <definedName name="x" localSheetId="3">#REF!</definedName>
    <definedName name="x" localSheetId="5">#REF!</definedName>
    <definedName name="x" localSheetId="0">#REF!</definedName>
    <definedName name="x" localSheetId="1">#REF!</definedName>
    <definedName name="x">#REF!</definedName>
  </definedNames>
  <calcPr calcId="124519"/>
</workbook>
</file>

<file path=xl/calcChain.xml><?xml version="1.0" encoding="utf-8"?>
<calcChain xmlns="http://schemas.openxmlformats.org/spreadsheetml/2006/main">
  <c r="F17" i="13"/>
  <c r="F16" s="1"/>
  <c r="F15" s="1"/>
  <c r="F14" s="1"/>
  <c r="F12" s="1"/>
  <c r="F10" s="1"/>
  <c r="E17"/>
  <c r="E16" s="1"/>
  <c r="E15" s="1"/>
  <c r="E14" s="1"/>
  <c r="E12" s="1"/>
  <c r="E10" s="1"/>
  <c r="G14" i="11" l="1"/>
  <c r="G13"/>
  <c r="G16"/>
  <c r="G15"/>
  <c r="G12" l="1"/>
  <c r="G11" s="1"/>
  <c r="G10" s="1"/>
  <c r="G18" i="9" l="1"/>
  <c r="G16" s="1"/>
  <c r="G15" s="1"/>
  <c r="G14" s="1"/>
  <c r="G13" s="1"/>
  <c r="G17"/>
  <c r="L11" i="5"/>
  <c r="L10" s="1"/>
  <c r="L9" s="1"/>
  <c r="L8" s="1"/>
  <c r="L7" s="1"/>
  <c r="J11"/>
  <c r="J10"/>
  <c r="E25" i="8" s="1"/>
  <c r="N11" i="5"/>
  <c r="N10" s="1"/>
  <c r="N9" s="1"/>
  <c r="N8" s="1"/>
  <c r="N7" s="1"/>
  <c r="P11"/>
  <c r="P10" s="1"/>
  <c r="P9" s="1"/>
  <c r="P8" s="1"/>
  <c r="P7" s="1"/>
  <c r="F11"/>
  <c r="H11" s="1"/>
  <c r="H10" s="1"/>
  <c r="H9" s="1"/>
  <c r="H8" s="1"/>
  <c r="H7" s="1"/>
  <c r="Q11" i="4"/>
  <c r="Q10" s="1"/>
  <c r="Q9" s="1"/>
  <c r="Q8" s="1"/>
  <c r="Q7" s="1"/>
  <c r="O11"/>
  <c r="O10" s="1"/>
  <c r="O9" s="1"/>
  <c r="O8" s="1"/>
  <c r="O7" s="1"/>
  <c r="M11"/>
  <c r="M10"/>
  <c r="M9" s="1"/>
  <c r="M8" s="1"/>
  <c r="M7" s="1"/>
  <c r="K11"/>
  <c r="K10" s="1"/>
  <c r="K9" s="1"/>
  <c r="K8" s="1"/>
  <c r="K7" s="1"/>
  <c r="I11"/>
  <c r="I10" s="1"/>
  <c r="I9" s="1"/>
  <c r="I8" s="1"/>
  <c r="I7" s="1"/>
  <c r="E26" i="8" l="1"/>
  <c r="E22" s="1"/>
  <c r="E20" s="1"/>
  <c r="E18" s="1"/>
  <c r="E16" s="1"/>
  <c r="E14" s="1"/>
  <c r="F25"/>
  <c r="J9" i="5"/>
  <c r="J8" s="1"/>
  <c r="J7" s="1"/>
  <c r="F26" i="8" l="1"/>
  <c r="F22" s="1"/>
  <c r="F20" s="1"/>
  <c r="F18" s="1"/>
  <c r="F16" s="1"/>
  <c r="F14" s="1"/>
  <c r="G25"/>
  <c r="G26" l="1"/>
  <c r="H25"/>
  <c r="G22"/>
  <c r="G20" s="1"/>
  <c r="G18" s="1"/>
  <c r="G16" s="1"/>
  <c r="G14" s="1"/>
  <c r="H26" l="1"/>
  <c r="H22" s="1"/>
  <c r="H20" s="1"/>
  <c r="H18" s="1"/>
  <c r="H16" s="1"/>
  <c r="H14" s="1"/>
</calcChain>
</file>

<file path=xl/sharedStrings.xml><?xml version="1.0" encoding="utf-8"?>
<sst xmlns="http://schemas.openxmlformats.org/spreadsheetml/2006/main" count="219" uniqueCount="99">
  <si>
    <t>Բյուջետային ծախսերի տնտեսագիտական դասակարգման հոդվածների անվանումը</t>
  </si>
  <si>
    <t>ԸՆԴԱՄԵՆԸ` ԾԱԽՍԵՐ</t>
  </si>
  <si>
    <t>այդ թվում`</t>
  </si>
  <si>
    <t>որից`</t>
  </si>
  <si>
    <t>Տրանսպորտային նյութեր</t>
  </si>
  <si>
    <t>1-ÇÝ »é³ÙëÛ³Ï</t>
  </si>
  <si>
    <t>1-ÇÝ ÏÇë³ÙÛ³Ï</t>
  </si>
  <si>
    <t>ÇÝÝ ³ÙÇë</t>
  </si>
  <si>
    <t>î³ñÇ</t>
  </si>
  <si>
    <t>ՎՔՆ ապահովում</t>
  </si>
  <si>
    <t>ՀՀ ԶՈՒ ԹՎ ՀՎ և Վ ծառայության 2017թ. պլան</t>
  </si>
  <si>
    <t>տնտեսա-գիտական հոդված</t>
  </si>
  <si>
    <t>CPV կոդը</t>
  </si>
  <si>
    <t>Ապրանքների, ծառայությունների և աշխատանքների անվանումներըª ըստ տեղեկատուի</t>
  </si>
  <si>
    <t>Գնման ենթակա ապրանքներ, աշխատանքներ և ծառայություններ,
 ըստ միջոցառումների և կատարողական չափորոշիչների</t>
  </si>
  <si>
    <t>Չափի միավորը</t>
  </si>
  <si>
    <t>Գնման ձևը</t>
  </si>
  <si>
    <t>2017թ. hայտ</t>
  </si>
  <si>
    <t>Ըստ եռամսյակների</t>
  </si>
  <si>
    <t>Ամբողջ քանակը (ծավալը)</t>
  </si>
  <si>
    <t>Միավորի գինը  (դրամով)</t>
  </si>
  <si>
    <t>Ընդհանուր գումարը  (հազար դրամով)</t>
  </si>
  <si>
    <t>I եռ.</t>
  </si>
  <si>
    <t>II եռ.</t>
  </si>
  <si>
    <t>III եռ.</t>
  </si>
  <si>
    <t>IV եռ.</t>
  </si>
  <si>
    <t>քանակը</t>
  </si>
  <si>
    <t>գումարը</t>
  </si>
  <si>
    <t>x</t>
  </si>
  <si>
    <t>ԸՆԴՀԱՆՈՒՐ</t>
  </si>
  <si>
    <t>Ընթացիկ ծախսեր</t>
  </si>
  <si>
    <t>ՎԱՌԵԼԻՔՈՎ և ՔՍԱՅՈՒՂԵՐՈՎ ՀԱՄԱԼՐՈՒՄ</t>
  </si>
  <si>
    <t>Հեղուկ վառելիքով ապահովում</t>
  </si>
  <si>
    <t>09131100/1/4/13</t>
  </si>
  <si>
    <t xml:space="preserve"> ³íÇ³óÇáÝ Ï»ñáëÇÝ</t>
  </si>
  <si>
    <t xml:space="preserve">Ավիավառելանյութ           </t>
  </si>
  <si>
    <t>տ</t>
  </si>
  <si>
    <t>ÞÐ</t>
  </si>
  <si>
    <t>ՀՀ ԶՈՒ ԹՎ ՀՎ և Վ ԾԱՌԱՅՈՒԹՅԱՆ ՊԵՏ</t>
  </si>
  <si>
    <t>գնդապետ                                       Կ.ՄԽԻԹԱՐՅԱՆ</t>
  </si>
  <si>
    <t xml:space="preserve">ՀՀ կառավարության 2017թ. </t>
  </si>
  <si>
    <t>________ N ____ որոշման</t>
  </si>
  <si>
    <t>(Ñ³½. ¹ñ³Ù)</t>
  </si>
  <si>
    <t>ՀԱՅԱՍՏԱՆԻ ՀԱՆՐԱՊԵՏՈՒԹՅԱՆ 
ԿԱՌԱՎԱՐՈՒԹՅԱՆ ԱՇԽԱՏԱԿԱԶՄԻ 
ՂԵԿԱՎԱՐ-ՆԱԽԱՐԱՐ                                                            Դ.ՀԱՐՈՒԹՅՈՒՆՅԱՆ</t>
  </si>
  <si>
    <t>09131100/1</t>
  </si>
  <si>
    <t>Անվանումը</t>
  </si>
  <si>
    <t>տոննա</t>
  </si>
  <si>
    <t>Ցուցանիշների փոփոխությունը (ավելացումները նշված են դրական նշանով)</t>
  </si>
  <si>
    <t>գումարը  
(հազ. դրամ)</t>
  </si>
  <si>
    <t>Կոդը</t>
  </si>
  <si>
    <t>ՀՀ պաշտպանության նախարարություն</t>
  </si>
  <si>
    <t>Բաժին N02 Խումբ N01 Դաս N01 Ռազմական պաշտպանություն</t>
  </si>
  <si>
    <t>1. Ռազմական կարիքների բավարարում</t>
  </si>
  <si>
    <t>Գնման ձևը (ընթացա-կարգը)</t>
  </si>
  <si>
    <t>Հավելված N 1</t>
  </si>
  <si>
    <t>Հավելված N 2</t>
  </si>
  <si>
    <r>
      <t>ՀԱՅԱՍՏԱՆԻ ՀԱՆՐԱՊԵՏՈՒԹՅԱՆ ԿԱՌԱՎԱՐՈՒԹՅԱՆ 2016 ԹՎԱԿԱՆԻ ԴԵԿՏԵՄԲԵՐԻ 29-Ի N1313 ՈՐՈՇՄԱՆ N5 ՀԱՎԵԼՎԱԾ</t>
    </r>
    <r>
      <rPr>
        <b/>
        <sz val="12"/>
        <rFont val="Times LatArm"/>
      </rPr>
      <t>ՈՒՄ ԿԱՏԱՐՎՈՂ ՓՈՓՈԽՈՒԹՅՈՒՆՆԵՐԸ</t>
    </r>
  </si>
  <si>
    <t>ՀԱՅԱՍՏԱՆԻ ՀԱՆՐԱՊԵՏՈՒԹՅԱՆ ԿԱՌԱՎԱՐՈՒԹՅԱՆ 2016 ԹՎԱԿԱՆԻ ԴԵԿՏԵՄԲԵՐԻ 29-Ի N1313 ՈՐՈՇՄԱՆ N12 ՀԱՎԵԼՎԱԾՈՒՄ  ԿԱՏԱՐՎՈՂ ԼՐԱՑՈՒՄՆԵՐԸ</t>
  </si>
  <si>
    <t>Բաժինը</t>
  </si>
  <si>
    <t>Խումբը</t>
  </si>
  <si>
    <t>Դասը</t>
  </si>
  <si>
    <t>ՊԱՇՏՊԱՆՈՒԹՅՈՒՆ</t>
  </si>
  <si>
    <t>02</t>
  </si>
  <si>
    <t>01</t>
  </si>
  <si>
    <t>Ռազմական պաշտպանություն</t>
  </si>
  <si>
    <t>02. Ռազմական կարիքների բավարարում</t>
  </si>
  <si>
    <t>Այլ ծախսեր</t>
  </si>
  <si>
    <t>ՀԱՅԱՍՏԱՆԻ ՀԱՆՐԱՊԵՏՈՒԹՅԱՆ 
ԿԱՌԱՎԱՐՈՒԹՅԱՆ ԱՇԽԱՏԱԿԱԶՄԻ 
ՂԵԿԱՎԱՐ-ՆԱԽԱՐԱՐ                                                                     Դ.ՀԱՐՈՒԹՅՈՒՆՅԱՆ</t>
  </si>
  <si>
    <t>ՇՀ</t>
  </si>
  <si>
    <t>ՄԱՍ I. ԱՊՐԱՆՔՆԵՐ</t>
  </si>
  <si>
    <t>09131100/2</t>
  </si>
  <si>
    <t>Ցուցանիշների փոփոխությունը (ավելացումները նշված են դրական նշանով, պակասեցումները՝ փակագծով)</t>
  </si>
  <si>
    <t>միավորի գինը  (դրամ)</t>
  </si>
  <si>
    <t xml:space="preserve">ՀԱՅԱՍՏԱՆԻ ՀԱՆՐԱՊԵՏՈՒԹՅԱՆ 
ԿԱՌԱՎԱՐՈՒԹՅԱՆ ԱՇԽԱՏԱԿԱԶՄԻ 
ՂԵԿԱՎԱՐ-ՆԱԽԱՐԱՐ                                                           </t>
  </si>
  <si>
    <t>դրամ</t>
  </si>
  <si>
    <t>գնում չհանդիսացող այլ ծախսեր</t>
  </si>
  <si>
    <t>գչծ</t>
  </si>
  <si>
    <t>ՀԱՅԱՍՏԱՆԻ ՀԱՆՐԱՊԵՏՈՒԹՅԱՆ ԿԱՌԱՎԱՐՈՒԹՅԱՆ 2016 ԹՎԱԿԱՆԻ ԴԵԿՏԵՄԲԵՐԻ 29-Ի N1313 ՈՐՈՇՄԱՆ N12 ՀԱՎԵԼՎԱԾՈՒՄ  ԿԱՏԱՐՎՈՂ ՓՈՓՈԽՈՒԹՅՈՒՆՆԵՐԸ</t>
  </si>
  <si>
    <t>99600000/4</t>
  </si>
  <si>
    <t>99600000/5</t>
  </si>
  <si>
    <t>Հավելված N  2</t>
  </si>
  <si>
    <t>«ՀԱՅԱUՏԱՆԻ ՀԱՆՐԱՊԵՏՈՒԹՅԱՆ 2017 ԹՎԱԿԱՆԻ ՊԵՏԱԿԱՆ ԲՅՈՒՋԵԻ ՄԱUԻՆ» ՀԱՅԱUՏԱՆԻ   ՀԱՆՐԱՊԵՏՈՒԹՅԱՆ OՐԵՆՔԻ N 1 ՀԱՎԵԼՎԱԾՈՒՄ ԵՎ ՀԱՅԱUՏԱՆԻ ՀԱՆՐԱՊԵՏՈՒԹՅԱՆ ԿԱՌԱՎԱՐՈՒԹՅԱՆ 2016 ԹՎԱԿԱՆԻ ԴԵԿՏԵՄԲԵՐԻ 29-Ի N 1313-Ն ՈՐՈՇՄԱՆ N 5 ՀԱՎԵԼՎԱԾՈՒՄ ԿԱՏԱՐՎՈՂ ՓՈՓՈԽՈՒԹՅՈՒՆՆԵՐԸ</t>
  </si>
  <si>
    <t xml:space="preserve">հազար դրամներով </t>
  </si>
  <si>
    <t>Բաժին</t>
  </si>
  <si>
    <t>Խումբ</t>
  </si>
  <si>
    <t>Դաս</t>
  </si>
  <si>
    <t xml:space="preserve">Բյուջետային ծախսերի գործառական դասակարգման բաժինների, խմբերի և դասերի, տնտեսագիտական դասակարգման հոդվածների, ֆինանսավորվող ծրագրերի և վերջիններս իրականացնող մարմինների անվանումները  </t>
  </si>
  <si>
    <t xml:space="preserve"> Ցուցանիշների փոփոխություն                                                                                                                        (ծախսերի ավելացումները բերված են դրական նշանով)</t>
  </si>
  <si>
    <t>Ինն ամիս</t>
  </si>
  <si>
    <t>Տարի</t>
  </si>
  <si>
    <t>ԸՆԴԱՄԵՆԸ  ԾԱԽՍԵՐ</t>
  </si>
  <si>
    <t>Ռազմական պաշտպանություն, այդ թվում՝</t>
  </si>
  <si>
    <t>այդ թվում` ըստ բյուջետային ծախսերի տնտեսագիտական դասակարգման հոդվածի</t>
  </si>
  <si>
    <r>
      <rPr>
        <sz val="11"/>
        <rFont val="GHEA Mariam"/>
        <family val="3"/>
      </rPr>
      <t></t>
    </r>
    <r>
      <rPr>
        <sz val="11"/>
        <rFont val="GHEA Grapalat"/>
        <family val="3"/>
      </rPr>
      <t>Ընդհանուր բնույթի այլ ծառայություններ</t>
    </r>
    <r>
      <rPr>
        <sz val="11"/>
        <rFont val="GHEA Mariam"/>
        <family val="3"/>
      </rPr>
      <t></t>
    </r>
  </si>
  <si>
    <r>
      <rPr>
        <sz val="11"/>
        <rFont val="GHEA Mariam"/>
        <family val="3"/>
      </rPr>
      <t></t>
    </r>
    <r>
      <rPr>
        <sz val="11"/>
        <rFont val="GHEA Grapalat"/>
        <family val="3"/>
      </rPr>
      <t>Կենցաղային և հանրային սննդի նյութեր</t>
    </r>
    <r>
      <rPr>
        <sz val="11"/>
        <rFont val="GHEA Mariam"/>
        <family val="3"/>
      </rPr>
      <t></t>
    </r>
    <r>
      <rPr>
        <sz val="11"/>
        <rFont val="GHEA Grapalat"/>
        <family val="3"/>
      </rPr>
      <t xml:space="preserve"> </t>
    </r>
  </si>
  <si>
    <r>
      <rPr>
        <sz val="11"/>
        <rFont val="GHEA Mariam"/>
        <family val="3"/>
      </rPr>
      <t></t>
    </r>
    <r>
      <rPr>
        <sz val="11"/>
        <rFont val="GHEA Grapalat"/>
        <family val="3"/>
      </rPr>
      <t>Այլ ծախսեր</t>
    </r>
    <r>
      <rPr>
        <sz val="11"/>
        <rFont val="GHEA Mariam"/>
        <family val="3"/>
      </rPr>
      <t></t>
    </r>
  </si>
  <si>
    <r>
      <rPr>
        <sz val="11"/>
        <rFont val="GHEA Mariam"/>
        <family val="3"/>
      </rPr>
      <t></t>
    </r>
    <r>
      <rPr>
        <sz val="11"/>
        <rFont val="GHEA Grapalat"/>
        <family val="3"/>
      </rPr>
      <t>Շենքերի և շինությունների շինարարություն</t>
    </r>
    <r>
      <rPr>
        <sz val="11"/>
        <rFont val="GHEA Mariam"/>
        <family val="3"/>
      </rPr>
      <t></t>
    </r>
    <r>
      <rPr>
        <sz val="11"/>
        <rFont val="GHEA Grapalat"/>
        <family val="3"/>
      </rPr>
      <t xml:space="preserve"> </t>
    </r>
  </si>
  <si>
    <t>99600000/16</t>
  </si>
  <si>
    <t>99600000/18</t>
  </si>
</sst>
</file>

<file path=xl/styles.xml><?xml version="1.0" encoding="utf-8"?>
<styleSheet xmlns="http://schemas.openxmlformats.org/spreadsheetml/2006/main">
  <numFmts count="7">
    <numFmt numFmtId="43" formatCode="_(* #,##0.00_);_(* \(#,##0.00\);_(* &quot;-&quot;??_);_(@_)"/>
    <numFmt numFmtId="164" formatCode="#,##0.0"/>
    <numFmt numFmtId="165" formatCode="_(* #,##0.0_);_(* \(#,##0.0\);_(* &quot;-&quot;??_);_(@_)"/>
    <numFmt numFmtId="166" formatCode="_-* #,##0.00\ _դ_ր_._-;\-* #,##0.00\ _դ_ր_._-;_-* &quot;-&quot;??\ _դ_ր_._-;_-@_-"/>
    <numFmt numFmtId="167" formatCode="_(* #,##0_);_(* \(#,##0\);_(* &quot;-&quot;??_);_(@_)"/>
    <numFmt numFmtId="168" formatCode="_-* #,##0.0\ _ _-;\-* #,##0.0\ _ _-;_-* &quot;-&quot;??\ _ _-;_-@_-"/>
    <numFmt numFmtId="169" formatCode="#,##0.0_);\(#,##0.0\)"/>
  </numFmts>
  <fonts count="64">
    <font>
      <sz val="12"/>
      <name val="Times LatArm"/>
    </font>
    <font>
      <sz val="12"/>
      <name val="Times LatArm"/>
    </font>
    <font>
      <sz val="8"/>
      <name val="Times LatArm"/>
    </font>
    <font>
      <b/>
      <sz val="12"/>
      <name val="Times LatArm"/>
    </font>
    <font>
      <sz val="10"/>
      <name val="Helv"/>
    </font>
    <font>
      <sz val="10"/>
      <color indexed="8"/>
      <name val="MS Sans Serif"/>
      <family val="2"/>
    </font>
    <font>
      <b/>
      <sz val="9"/>
      <name val="Arial Armenian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10"/>
      <name val="Arial"/>
      <family val="2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Armenian"/>
      <family val="1"/>
    </font>
    <font>
      <sz val="10"/>
      <name val="Arial Armenian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name val="Calibri"/>
      <family val="2"/>
    </font>
    <font>
      <b/>
      <sz val="11"/>
      <color indexed="8"/>
      <name val="GHEA Grapalat"/>
      <family val="3"/>
    </font>
    <font>
      <b/>
      <sz val="14"/>
      <color indexed="8"/>
      <name val="Calibri"/>
      <family val="2"/>
    </font>
    <font>
      <sz val="9"/>
      <name val="GHEA Grapalat"/>
      <family val="3"/>
    </font>
    <font>
      <sz val="10"/>
      <name val="GHEA Grapalat"/>
      <family val="3"/>
    </font>
    <font>
      <sz val="11"/>
      <color indexed="8"/>
      <name val="GHEA Grapalat"/>
      <family val="3"/>
    </font>
    <font>
      <sz val="9"/>
      <color indexed="8"/>
      <name val="GHEA Grapalat"/>
      <family val="3"/>
    </font>
    <font>
      <sz val="10"/>
      <color indexed="10"/>
      <name val="Arial LatArm"/>
      <family val="2"/>
    </font>
    <font>
      <sz val="11"/>
      <color indexed="10"/>
      <name val="Arial LatArm"/>
      <family val="2"/>
    </font>
    <font>
      <b/>
      <i/>
      <sz val="12"/>
      <color indexed="10"/>
      <name val="GHEA Grapalat"/>
      <family val="3"/>
    </font>
    <font>
      <sz val="12"/>
      <color indexed="10"/>
      <name val="GHEA Grapalat"/>
      <family val="3"/>
    </font>
    <font>
      <b/>
      <sz val="12"/>
      <color indexed="10"/>
      <name val="GHEA Grapalat"/>
      <family val="3"/>
    </font>
    <font>
      <sz val="11"/>
      <color indexed="10"/>
      <name val="GHEA Grapalat"/>
      <family val="3"/>
    </font>
    <font>
      <b/>
      <sz val="11"/>
      <color indexed="10"/>
      <name val="GHEA Grapalat"/>
      <family val="3"/>
    </font>
    <font>
      <b/>
      <i/>
      <sz val="11"/>
      <color indexed="10"/>
      <name val="GHEA Grapalat"/>
      <family val="3"/>
    </font>
    <font>
      <sz val="10"/>
      <name val="Arial LatArm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sz val="12"/>
      <name val="GHEA Grapalat"/>
      <family val="3"/>
    </font>
    <font>
      <sz val="11"/>
      <name val="Arial LatArm"/>
      <family val="2"/>
    </font>
    <font>
      <sz val="11"/>
      <name val="Times LatArm"/>
    </font>
    <font>
      <b/>
      <sz val="11"/>
      <name val="Times LatArm"/>
    </font>
    <font>
      <sz val="12"/>
      <name val="GHEA Grapalat"/>
      <family val="3"/>
    </font>
    <font>
      <sz val="11"/>
      <color theme="0"/>
      <name val="GHEA Grapalat"/>
      <family val="3"/>
    </font>
    <font>
      <sz val="10"/>
      <name val="Arial Armenian"/>
    </font>
    <font>
      <b/>
      <sz val="10"/>
      <name val="GHEA Grapalat"/>
      <family val="3"/>
    </font>
    <font>
      <u/>
      <sz val="10"/>
      <name val="GHEA Grapalat"/>
      <family val="3"/>
    </font>
    <font>
      <b/>
      <u/>
      <sz val="11"/>
      <name val="GHEA Grapalat"/>
      <family val="3"/>
    </font>
    <font>
      <sz val="11"/>
      <name val="GHEA Mariam"/>
      <family val="3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40">
    <xf numFmtId="0" fontId="0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4" fillId="0" borderId="0"/>
    <xf numFmtId="164" fontId="6" fillId="0" borderId="1">
      <alignment horizontal="center" vertical="center"/>
    </xf>
    <xf numFmtId="0" fontId="8" fillId="2" borderId="0" applyNumberFormat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7" fillId="5" borderId="0" applyNumberFormat="0" applyBorder="0" applyAlignment="0" applyProtection="0"/>
    <xf numFmtId="0" fontId="8" fillId="6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7" fillId="7" borderId="0" applyNumberFormat="0" applyBorder="0" applyAlignment="0" applyProtection="0"/>
    <xf numFmtId="0" fontId="8" fillId="8" borderId="0" applyNumberFormat="0" applyBorder="0" applyAlignment="0" applyProtection="0"/>
    <xf numFmtId="0" fontId="7" fillId="8" borderId="0" applyNumberFormat="0" applyBorder="0" applyAlignment="0" applyProtection="0"/>
    <xf numFmtId="0" fontId="8" fillId="9" borderId="0" applyNumberFormat="0" applyBorder="0" applyAlignment="0" applyProtection="0"/>
    <xf numFmtId="0" fontId="7" fillId="9" borderId="0" applyNumberFormat="0" applyBorder="0" applyAlignment="0" applyProtection="0"/>
    <xf numFmtId="0" fontId="8" fillId="10" borderId="0" applyNumberFormat="0" applyBorder="0" applyAlignment="0" applyProtection="0"/>
    <xf numFmtId="0" fontId="7" fillId="10" borderId="0" applyNumberFormat="0" applyBorder="0" applyAlignment="0" applyProtection="0"/>
    <xf numFmtId="0" fontId="8" fillId="5" borderId="0" applyNumberFormat="0" applyBorder="0" applyAlignment="0" applyProtection="0"/>
    <xf numFmtId="0" fontId="7" fillId="5" borderId="0" applyNumberFormat="0" applyBorder="0" applyAlignment="0" applyProtection="0"/>
    <xf numFmtId="0" fontId="8" fillId="8" borderId="0" applyNumberFormat="0" applyBorder="0" applyAlignment="0" applyProtection="0"/>
    <xf numFmtId="0" fontId="7" fillId="8" borderId="0" applyNumberFormat="0" applyBorder="0" applyAlignment="0" applyProtection="0"/>
    <xf numFmtId="0" fontId="8" fillId="11" borderId="0" applyNumberFormat="0" applyBorder="0" applyAlignment="0" applyProtection="0"/>
    <xf numFmtId="0" fontId="7" fillId="11" borderId="0" applyNumberFormat="0" applyBorder="0" applyAlignment="0" applyProtection="0"/>
    <xf numFmtId="0" fontId="10" fillId="12" borderId="0" applyNumberFormat="0" applyBorder="0" applyAlignment="0" applyProtection="0"/>
    <xf numFmtId="0" fontId="9" fillId="12" borderId="0" applyNumberFormat="0" applyBorder="0" applyAlignment="0" applyProtection="0"/>
    <xf numFmtId="0" fontId="10" fillId="9" borderId="0" applyNumberFormat="0" applyBorder="0" applyAlignment="0" applyProtection="0"/>
    <xf numFmtId="0" fontId="9" fillId="9" borderId="0" applyNumberFormat="0" applyBorder="0" applyAlignment="0" applyProtection="0"/>
    <xf numFmtId="0" fontId="10" fillId="10" borderId="0" applyNumberFormat="0" applyBorder="0" applyAlignment="0" applyProtection="0"/>
    <xf numFmtId="0" fontId="9" fillId="10" borderId="0" applyNumberFormat="0" applyBorder="0" applyAlignment="0" applyProtection="0"/>
    <xf numFmtId="0" fontId="10" fillId="13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9" fillId="15" borderId="0" applyNumberFormat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166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3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5" fillId="0" borderId="0"/>
    <xf numFmtId="0" fontId="12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14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6" fillId="0" borderId="0"/>
    <xf numFmtId="9" fontId="11" fillId="0" borderId="0" applyFont="0" applyFill="0" applyBorder="0" applyAlignment="0" applyProtection="0"/>
    <xf numFmtId="0" fontId="4" fillId="0" borderId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8" fillId="7" borderId="2" applyNumberFormat="0" applyAlignment="0" applyProtection="0"/>
    <xf numFmtId="0" fontId="19" fillId="20" borderId="9" applyNumberFormat="0" applyAlignment="0" applyProtection="0"/>
    <xf numFmtId="0" fontId="20" fillId="20" borderId="2" applyNumberFormat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5" fillId="21" borderId="3" applyNumberFormat="0" applyAlignment="0" applyProtection="0"/>
    <xf numFmtId="0" fontId="26" fillId="0" borderId="0" applyNumberFormat="0" applyFill="0" applyBorder="0" applyAlignment="0" applyProtection="0"/>
    <xf numFmtId="0" fontId="27" fillId="22" borderId="0" applyNumberFormat="0" applyBorder="0" applyAlignment="0" applyProtection="0"/>
    <xf numFmtId="0" fontId="11" fillId="0" borderId="0"/>
    <xf numFmtId="0" fontId="15" fillId="0" borderId="0"/>
    <xf numFmtId="0" fontId="28" fillId="3" borderId="0" applyNumberFormat="0" applyBorder="0" applyAlignment="0" applyProtection="0"/>
    <xf numFmtId="0" fontId="29" fillId="0" borderId="0" applyNumberFormat="0" applyFill="0" applyBorder="0" applyAlignment="0" applyProtection="0"/>
    <xf numFmtId="0" fontId="13" fillId="23" borderId="8" applyNumberFormat="0" applyFont="0" applyAlignment="0" applyProtection="0"/>
    <xf numFmtId="0" fontId="30" fillId="0" borderId="7" applyNumberFormat="0" applyFill="0" applyAlignment="0" applyProtection="0"/>
    <xf numFmtId="0" fontId="4" fillId="0" borderId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0" fontId="12" fillId="0" borderId="0"/>
    <xf numFmtId="0" fontId="59" fillId="0" borderId="0"/>
    <xf numFmtId="0" fontId="59" fillId="0" borderId="0" applyFont="0" applyFill="0" applyBorder="0" applyAlignment="0" applyProtection="0"/>
    <xf numFmtId="0" fontId="11" fillId="0" borderId="0"/>
  </cellStyleXfs>
  <cellXfs count="166">
    <xf numFmtId="0" fontId="0" fillId="0" borderId="0" xfId="0"/>
    <xf numFmtId="0" fontId="0" fillId="0" borderId="0" xfId="0" applyAlignment="1">
      <alignment horizontal="center" vertical="center" wrapText="1"/>
    </xf>
    <xf numFmtId="0" fontId="7" fillId="0" borderId="0" xfId="104" applyAlignment="1">
      <alignment vertical="center" wrapText="1"/>
    </xf>
    <xf numFmtId="0" fontId="34" fillId="0" borderId="0" xfId="104" applyFont="1" applyAlignment="1">
      <alignment horizontal="left" vertical="center" wrapText="1"/>
    </xf>
    <xf numFmtId="0" fontId="7" fillId="0" borderId="0" xfId="104" applyAlignment="1">
      <alignment horizontal="center" vertical="center" wrapText="1"/>
    </xf>
    <xf numFmtId="164" fontId="7" fillId="0" borderId="0" xfId="104" applyNumberFormat="1" applyAlignment="1">
      <alignment vertical="center" wrapText="1"/>
    </xf>
    <xf numFmtId="0" fontId="38" fillId="0" borderId="0" xfId="104" applyFont="1" applyAlignment="1">
      <alignment horizontal="center" vertical="center" wrapText="1"/>
    </xf>
    <xf numFmtId="164" fontId="36" fillId="0" borderId="11" xfId="81" applyNumberFormat="1" applyFont="1" applyBorder="1" applyAlignment="1">
      <alignment horizontal="center" vertical="center" wrapText="1"/>
    </xf>
    <xf numFmtId="0" fontId="39" fillId="0" borderId="12" xfId="104" applyFont="1" applyBorder="1" applyAlignment="1">
      <alignment horizontal="center" vertical="center" wrapText="1"/>
    </xf>
    <xf numFmtId="0" fontId="39" fillId="0" borderId="13" xfId="104" applyFont="1" applyBorder="1" applyAlignment="1">
      <alignment horizontal="center" vertical="center" wrapText="1"/>
    </xf>
    <xf numFmtId="0" fontId="39" fillId="0" borderId="14" xfId="104" applyFont="1" applyBorder="1" applyAlignment="1">
      <alignment horizontal="center" vertical="center" wrapText="1"/>
    </xf>
    <xf numFmtId="0" fontId="40" fillId="0" borderId="15" xfId="104" applyFont="1" applyBorder="1" applyAlignment="1">
      <alignment horizontal="center" vertical="center" wrapText="1"/>
    </xf>
    <xf numFmtId="0" fontId="41" fillId="24" borderId="16" xfId="104" applyNumberFormat="1" applyFont="1" applyFill="1" applyBorder="1" applyAlignment="1" applyProtection="1">
      <alignment horizontal="center" vertical="center" wrapText="1"/>
    </xf>
    <xf numFmtId="0" fontId="42" fillId="0" borderId="16" xfId="105" applyFont="1" applyFill="1" applyBorder="1" applyAlignment="1">
      <alignment horizontal="center" vertical="center" wrapText="1"/>
    </xf>
    <xf numFmtId="0" fontId="43" fillId="0" borderId="16" xfId="104" applyFont="1" applyBorder="1" applyAlignment="1">
      <alignment horizontal="center" vertical="center" wrapText="1"/>
    </xf>
    <xf numFmtId="0" fontId="43" fillId="0" borderId="16" xfId="104" applyFont="1" applyBorder="1" applyAlignment="1">
      <alignment horizontal="right" vertical="center" wrapText="1"/>
    </xf>
    <xf numFmtId="164" fontId="44" fillId="0" borderId="17" xfId="102" applyNumberFormat="1" applyFont="1" applyFill="1" applyBorder="1" applyAlignment="1">
      <alignment vertical="center" wrapText="1"/>
    </xf>
    <xf numFmtId="0" fontId="45" fillId="0" borderId="18" xfId="104" applyFont="1" applyBorder="1" applyAlignment="1">
      <alignment horizontal="center" vertical="center"/>
    </xf>
    <xf numFmtId="164" fontId="46" fillId="0" borderId="19" xfId="102" applyNumberFormat="1" applyFont="1" applyFill="1" applyBorder="1" applyAlignment="1">
      <alignment vertical="center" wrapText="1"/>
    </xf>
    <xf numFmtId="164" fontId="46" fillId="0" borderId="20" xfId="102" applyNumberFormat="1" applyFont="1" applyFill="1" applyBorder="1" applyAlignment="1">
      <alignment vertical="center" wrapText="1"/>
    </xf>
    <xf numFmtId="0" fontId="45" fillId="0" borderId="0" xfId="104" applyFont="1" applyAlignment="1">
      <alignment horizontal="center" vertical="center" wrapText="1"/>
    </xf>
    <xf numFmtId="0" fontId="40" fillId="0" borderId="15" xfId="104" applyFont="1" applyBorder="1" applyAlignment="1">
      <alignment vertical="center" wrapText="1"/>
    </xf>
    <xf numFmtId="0" fontId="47" fillId="0" borderId="16" xfId="105" applyFont="1" applyFill="1" applyBorder="1" applyAlignment="1">
      <alignment horizontal="center" vertical="center" wrapText="1"/>
    </xf>
    <xf numFmtId="0" fontId="45" fillId="0" borderId="16" xfId="104" applyFont="1" applyBorder="1" applyAlignment="1">
      <alignment horizontal="center" vertical="center" wrapText="1"/>
    </xf>
    <xf numFmtId="0" fontId="45" fillId="0" borderId="16" xfId="104" applyFont="1" applyBorder="1" applyAlignment="1">
      <alignment horizontal="right" vertical="center" wrapText="1"/>
    </xf>
    <xf numFmtId="164" fontId="46" fillId="0" borderId="17" xfId="102" applyNumberFormat="1" applyFont="1" applyFill="1" applyBorder="1" applyAlignment="1">
      <alignment vertical="center" wrapText="1"/>
    </xf>
    <xf numFmtId="0" fontId="45" fillId="0" borderId="15" xfId="104" applyFont="1" applyBorder="1" applyAlignment="1">
      <alignment horizontal="center" vertical="center"/>
    </xf>
    <xf numFmtId="164" fontId="46" fillId="0" borderId="21" xfId="102" applyNumberFormat="1" applyFont="1" applyFill="1" applyBorder="1" applyAlignment="1">
      <alignment vertical="center" wrapText="1"/>
    </xf>
    <xf numFmtId="0" fontId="47" fillId="0" borderId="0" xfId="104" applyFont="1" applyAlignment="1">
      <alignment horizontal="center" vertical="center" wrapText="1"/>
    </xf>
    <xf numFmtId="0" fontId="48" fillId="0" borderId="22" xfId="104" applyFont="1" applyBorder="1" applyAlignment="1">
      <alignment horizontal="left" vertical="center" wrapText="1"/>
    </xf>
    <xf numFmtId="49" fontId="48" fillId="0" borderId="23" xfId="104" applyNumberFormat="1" applyFont="1" applyBorder="1" applyAlignment="1" applyProtection="1">
      <alignment horizontal="left" vertical="center" wrapText="1"/>
      <protection locked="0"/>
    </xf>
    <xf numFmtId="0" fontId="49" fillId="25" borderId="23" xfId="81" applyFont="1" applyFill="1" applyBorder="1" applyAlignment="1">
      <alignment horizontal="left" vertical="center" wrapText="1"/>
    </xf>
    <xf numFmtId="0" fontId="49" fillId="25" borderId="23" xfId="104" applyFont="1" applyFill="1" applyBorder="1" applyAlignment="1">
      <alignment horizontal="center" vertical="center" wrapText="1"/>
    </xf>
    <xf numFmtId="0" fontId="49" fillId="25" borderId="23" xfId="104" applyFont="1" applyFill="1" applyBorder="1" applyAlignment="1">
      <alignment horizontal="right" vertical="center" wrapText="1"/>
    </xf>
    <xf numFmtId="164" fontId="49" fillId="25" borderId="24" xfId="104" applyNumberFormat="1" applyFont="1" applyFill="1" applyBorder="1" applyAlignment="1">
      <alignment vertical="center" wrapText="1"/>
    </xf>
    <xf numFmtId="0" fontId="50" fillId="25" borderId="22" xfId="104" applyFont="1" applyFill="1" applyBorder="1" applyAlignment="1">
      <alignment horizontal="center" vertical="center"/>
    </xf>
    <xf numFmtId="164" fontId="49" fillId="25" borderId="24" xfId="102" applyNumberFormat="1" applyFont="1" applyFill="1" applyBorder="1" applyAlignment="1">
      <alignment vertical="center" wrapText="1"/>
    </xf>
    <xf numFmtId="164" fontId="49" fillId="25" borderId="25" xfId="102" applyNumberFormat="1" applyFont="1" applyFill="1" applyBorder="1" applyAlignment="1">
      <alignment vertical="center" wrapText="1"/>
    </xf>
    <xf numFmtId="0" fontId="51" fillId="0" borderId="0" xfId="104" applyFont="1" applyAlignment="1">
      <alignment horizontal="center" vertical="center" wrapText="1"/>
    </xf>
    <xf numFmtId="0" fontId="48" fillId="0" borderId="26" xfId="104" applyFont="1" applyFill="1" applyBorder="1" applyAlignment="1">
      <alignment horizontal="left" vertical="center" wrapText="1"/>
    </xf>
    <xf numFmtId="49" fontId="48" fillId="0" borderId="11" xfId="104" applyNumberFormat="1" applyFont="1" applyFill="1" applyBorder="1" applyAlignment="1">
      <alignment horizontal="left" vertical="center" wrapText="1"/>
    </xf>
    <xf numFmtId="0" fontId="34" fillId="26" borderId="11" xfId="104" applyFont="1" applyFill="1" applyBorder="1" applyAlignment="1">
      <alignment horizontal="left" vertical="center" wrapText="1"/>
    </xf>
    <xf numFmtId="0" fontId="49" fillId="26" borderId="11" xfId="104" applyFont="1" applyFill="1" applyBorder="1" applyAlignment="1">
      <alignment horizontal="center" vertical="center" wrapText="1"/>
    </xf>
    <xf numFmtId="0" fontId="49" fillId="26" borderId="11" xfId="104" applyFont="1" applyFill="1" applyBorder="1" applyAlignment="1">
      <alignment horizontal="right" vertical="center" wrapText="1"/>
    </xf>
    <xf numFmtId="164" fontId="49" fillId="26" borderId="27" xfId="102" applyNumberFormat="1" applyFont="1" applyFill="1" applyBorder="1" applyAlignment="1">
      <alignment vertical="center" wrapText="1"/>
    </xf>
    <xf numFmtId="0" fontId="50" fillId="26" borderId="26" xfId="104" applyFont="1" applyFill="1" applyBorder="1" applyAlignment="1">
      <alignment horizontal="center" vertical="center"/>
    </xf>
    <xf numFmtId="164" fontId="49" fillId="26" borderId="28" xfId="102" applyNumberFormat="1" applyFont="1" applyFill="1" applyBorder="1" applyAlignment="1">
      <alignment vertical="center" wrapText="1"/>
    </xf>
    <xf numFmtId="0" fontId="7" fillId="0" borderId="0" xfId="104" applyFill="1" applyAlignment="1">
      <alignment vertical="center" wrapText="1"/>
    </xf>
    <xf numFmtId="0" fontId="52" fillId="0" borderId="0" xfId="104" applyFont="1" applyFill="1" applyAlignment="1">
      <alignment horizontal="center" vertical="center" wrapText="1"/>
    </xf>
    <xf numFmtId="0" fontId="48" fillId="0" borderId="11" xfId="104" applyFont="1" applyFill="1" applyBorder="1" applyAlignment="1">
      <alignment horizontal="left" vertical="center" wrapText="1"/>
    </xf>
    <xf numFmtId="49" fontId="37" fillId="0" borderId="11" xfId="104" applyNumberFormat="1" applyFont="1" applyFill="1" applyBorder="1" applyAlignment="1">
      <alignment horizontal="left" vertical="center" wrapText="1"/>
    </xf>
    <xf numFmtId="0" fontId="37" fillId="0" borderId="11" xfId="104" applyFont="1" applyFill="1" applyBorder="1" applyAlignment="1">
      <alignment horizontal="center" vertical="center" wrapText="1"/>
    </xf>
    <xf numFmtId="0" fontId="48" fillId="0" borderId="11" xfId="104" applyFont="1" applyFill="1" applyBorder="1" applyAlignment="1">
      <alignment horizontal="center" vertical="center"/>
    </xf>
    <xf numFmtId="3" fontId="37" fillId="0" borderId="11" xfId="62" applyNumberFormat="1" applyFont="1" applyFill="1" applyBorder="1" applyAlignment="1">
      <alignment horizontal="right" vertical="center" wrapText="1"/>
    </xf>
    <xf numFmtId="3" fontId="37" fillId="0" borderId="11" xfId="102" applyNumberFormat="1" applyFont="1" applyFill="1" applyBorder="1" applyAlignment="1">
      <alignment horizontal="right" vertical="center" wrapText="1"/>
    </xf>
    <xf numFmtId="164" fontId="37" fillId="0" borderId="27" xfId="102" applyNumberFormat="1" applyFont="1" applyFill="1" applyBorder="1" applyAlignment="1">
      <alignment vertical="center" wrapText="1"/>
    </xf>
    <xf numFmtId="0" fontId="37" fillId="0" borderId="26" xfId="104" applyFont="1" applyBorder="1" applyAlignment="1">
      <alignment vertical="center"/>
    </xf>
    <xf numFmtId="164" fontId="37" fillId="0" borderId="27" xfId="104" applyNumberFormat="1" applyFont="1" applyBorder="1" applyAlignment="1">
      <alignment vertical="center"/>
    </xf>
    <xf numFmtId="164" fontId="37" fillId="0" borderId="28" xfId="104" applyNumberFormat="1" applyFont="1" applyBorder="1" applyAlignment="1">
      <alignment vertical="center"/>
    </xf>
    <xf numFmtId="0" fontId="41" fillId="24" borderId="11" xfId="104" applyNumberFormat="1" applyFont="1" applyFill="1" applyBorder="1" applyAlignment="1" applyProtection="1">
      <alignment horizontal="center" vertical="center" wrapText="1"/>
    </xf>
    <xf numFmtId="49" fontId="54" fillId="0" borderId="11" xfId="104" applyNumberFormat="1" applyFont="1" applyBorder="1" applyAlignment="1" applyProtection="1">
      <alignment horizontal="left" vertical="center" wrapText="1"/>
      <protection locked="0"/>
    </xf>
    <xf numFmtId="49" fontId="54" fillId="0" borderId="11" xfId="104" applyNumberFormat="1" applyFont="1" applyFill="1" applyBorder="1" applyAlignment="1">
      <alignment horizontal="left" vertical="center" wrapText="1"/>
    </xf>
    <xf numFmtId="0" fontId="54" fillId="0" borderId="11" xfId="104" applyFont="1" applyFill="1" applyBorder="1" applyAlignment="1">
      <alignment horizontal="left" vertical="center" wrapText="1"/>
    </xf>
    <xf numFmtId="0" fontId="54" fillId="0" borderId="11" xfId="104" applyFont="1" applyFill="1" applyBorder="1" applyAlignment="1">
      <alignment horizontal="center" vertical="center"/>
    </xf>
    <xf numFmtId="0" fontId="50" fillId="0" borderId="11" xfId="104" applyFont="1" applyFill="1" applyBorder="1" applyAlignment="1">
      <alignment horizontal="center" vertical="center" wrapText="1"/>
    </xf>
    <xf numFmtId="3" fontId="50" fillId="0" borderId="11" xfId="102" applyNumberFormat="1" applyFont="1" applyFill="1" applyBorder="1" applyAlignment="1">
      <alignment horizontal="right" vertical="center" wrapText="1"/>
    </xf>
    <xf numFmtId="0" fontId="7" fillId="0" borderId="0" xfId="104" applyFont="1" applyFill="1" applyAlignment="1">
      <alignment vertical="center" wrapText="1"/>
    </xf>
    <xf numFmtId="0" fontId="34" fillId="0" borderId="0" xfId="104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5" fillId="0" borderId="11" xfId="0" applyFont="1" applyBorder="1" applyAlignment="1">
      <alignment horizontal="center" vertical="center" wrapText="1"/>
    </xf>
    <xf numFmtId="0" fontId="55" fillId="0" borderId="0" xfId="0" applyFont="1" applyAlignment="1">
      <alignment horizontal="center" vertical="center" wrapText="1"/>
    </xf>
    <xf numFmtId="0" fontId="56" fillId="0" borderId="11" xfId="0" applyFont="1" applyBorder="1" applyAlignment="1">
      <alignment horizontal="left" vertical="center" wrapText="1"/>
    </xf>
    <xf numFmtId="165" fontId="55" fillId="0" borderId="11" xfId="0" applyNumberFormat="1" applyFont="1" applyBorder="1" applyAlignment="1">
      <alignment horizontal="center" vertical="center" wrapText="1"/>
    </xf>
    <xf numFmtId="0" fontId="55" fillId="0" borderId="11" xfId="0" applyFont="1" applyBorder="1" applyAlignment="1">
      <alignment horizontal="left" vertical="center" wrapText="1"/>
    </xf>
    <xf numFmtId="165" fontId="55" fillId="0" borderId="11" xfId="46" applyNumberFormat="1" applyFont="1" applyBorder="1" applyAlignment="1">
      <alignment horizontal="center" vertical="center" wrapText="1"/>
    </xf>
    <xf numFmtId="49" fontId="55" fillId="0" borderId="11" xfId="0" applyNumberFormat="1" applyFont="1" applyBorder="1" applyAlignment="1">
      <alignment horizontal="center" vertical="center" wrapText="1"/>
    </xf>
    <xf numFmtId="165" fontId="56" fillId="0" borderId="11" xfId="46" applyNumberFormat="1" applyFont="1" applyBorder="1" applyAlignment="1">
      <alignment horizontal="center" vertical="center" wrapText="1"/>
    </xf>
    <xf numFmtId="49" fontId="50" fillId="0" borderId="11" xfId="104" applyNumberFormat="1" applyFont="1" applyFill="1" applyBorder="1" applyAlignment="1">
      <alignment horizontal="left" vertical="center" wrapText="1"/>
    </xf>
    <xf numFmtId="0" fontId="50" fillId="0" borderId="11" xfId="104" applyFont="1" applyFill="1" applyBorder="1" applyAlignment="1">
      <alignment horizontal="left" vertical="center" wrapText="1"/>
    </xf>
    <xf numFmtId="0" fontId="50" fillId="0" borderId="11" xfId="104" applyFont="1" applyFill="1" applyBorder="1" applyAlignment="1">
      <alignment horizontal="center" vertical="center"/>
    </xf>
    <xf numFmtId="0" fontId="38" fillId="0" borderId="0" xfId="104" applyFont="1" applyFill="1" applyAlignment="1">
      <alignment vertical="center" wrapText="1"/>
    </xf>
    <xf numFmtId="165" fontId="50" fillId="0" borderId="11" xfId="46" applyNumberFormat="1" applyFont="1" applyBorder="1" applyAlignment="1">
      <alignment horizontal="center" vertical="center" wrapText="1"/>
    </xf>
    <xf numFmtId="165" fontId="49" fillId="0" borderId="11" xfId="46" applyNumberFormat="1" applyFont="1" applyBorder="1" applyAlignment="1">
      <alignment horizontal="center" vertical="center" wrapText="1"/>
    </xf>
    <xf numFmtId="164" fontId="36" fillId="0" borderId="38" xfId="81" applyNumberFormat="1" applyFont="1" applyBorder="1" applyAlignment="1">
      <alignment horizontal="center" vertical="center" wrapText="1"/>
    </xf>
    <xf numFmtId="0" fontId="57" fillId="0" borderId="0" xfId="0" applyFont="1" applyAlignment="1">
      <alignment horizontal="center" vertical="center" wrapText="1"/>
    </xf>
    <xf numFmtId="0" fontId="38" fillId="0" borderId="0" xfId="104" applyFont="1" applyAlignment="1">
      <alignment vertical="center" wrapText="1"/>
    </xf>
    <xf numFmtId="0" fontId="38" fillId="0" borderId="0" xfId="104" applyFont="1" applyAlignment="1">
      <alignment horizontal="right" vertical="center" wrapText="1"/>
    </xf>
    <xf numFmtId="164" fontId="36" fillId="0" borderId="11" xfId="81" applyNumberFormat="1" applyFont="1" applyBorder="1" applyAlignment="1">
      <alignment horizontal="center" vertical="center" wrapText="1"/>
    </xf>
    <xf numFmtId="0" fontId="57" fillId="0" borderId="0" xfId="0" applyFont="1" applyAlignment="1">
      <alignment horizontal="right" vertical="center" wrapText="1"/>
    </xf>
    <xf numFmtId="167" fontId="50" fillId="0" borderId="11" xfId="46" applyNumberFormat="1" applyFont="1" applyBorder="1" applyAlignment="1">
      <alignment horizontal="center" vertical="center" wrapText="1"/>
    </xf>
    <xf numFmtId="165" fontId="58" fillId="0" borderId="11" xfId="46" applyNumberFormat="1" applyFont="1" applyBorder="1" applyAlignment="1">
      <alignment horizontal="center" vertical="center" wrapText="1"/>
    </xf>
    <xf numFmtId="0" fontId="57" fillId="0" borderId="0" xfId="0" applyFont="1" applyAlignment="1">
      <alignment horizontal="right" vertical="center" wrapText="1"/>
    </xf>
    <xf numFmtId="0" fontId="50" fillId="24" borderId="0" xfId="137" applyFont="1" applyFill="1"/>
    <xf numFmtId="0" fontId="50" fillId="0" borderId="0" xfId="137" applyFont="1"/>
    <xf numFmtId="0" fontId="49" fillId="24" borderId="0" xfId="137" applyFont="1" applyFill="1"/>
    <xf numFmtId="0" fontId="49" fillId="24" borderId="0" xfId="137" applyFont="1" applyFill="1" applyBorder="1"/>
    <xf numFmtId="0" fontId="37" fillId="0" borderId="0" xfId="137" applyFont="1"/>
    <xf numFmtId="0" fontId="60" fillId="24" borderId="0" xfId="137" applyFont="1" applyFill="1"/>
    <xf numFmtId="0" fontId="60" fillId="24" borderId="0" xfId="137" applyFont="1" applyFill="1" applyBorder="1" applyAlignment="1"/>
    <xf numFmtId="0" fontId="60" fillId="24" borderId="0" xfId="137" applyFont="1" applyFill="1" applyBorder="1"/>
    <xf numFmtId="0" fontId="37" fillId="0" borderId="0" xfId="137" applyFont="1" applyFill="1" applyBorder="1" applyAlignment="1">
      <alignment horizontal="right"/>
    </xf>
    <xf numFmtId="0" fontId="37" fillId="0" borderId="0" xfId="137" applyFont="1" applyFill="1" applyBorder="1" applyAlignment="1"/>
    <xf numFmtId="0" fontId="37" fillId="0" borderId="0" xfId="137" applyFont="1" applyBorder="1"/>
    <xf numFmtId="168" fontId="37" fillId="0" borderId="0" xfId="138" applyNumberFormat="1" applyFont="1"/>
    <xf numFmtId="0" fontId="61" fillId="0" borderId="0" xfId="137" applyFont="1"/>
    <xf numFmtId="0" fontId="49" fillId="24" borderId="11" xfId="137" applyFont="1" applyFill="1" applyBorder="1" applyAlignment="1">
      <alignment horizontal="center" vertical="center" wrapText="1"/>
    </xf>
    <xf numFmtId="168" fontId="49" fillId="24" borderId="11" xfId="138" applyNumberFormat="1" applyFont="1" applyFill="1" applyBorder="1" applyAlignment="1">
      <alignment horizontal="center" vertical="center" wrapText="1"/>
    </xf>
    <xf numFmtId="43" fontId="49" fillId="24" borderId="11" xfId="46" applyFont="1" applyFill="1" applyBorder="1" applyAlignment="1">
      <alignment horizontal="center" vertical="center" wrapText="1"/>
    </xf>
    <xf numFmtId="0" fontId="50" fillId="24" borderId="11" xfId="137" applyFont="1" applyFill="1" applyBorder="1" applyAlignment="1">
      <alignment horizontal="center" vertical="center" wrapText="1"/>
    </xf>
    <xf numFmtId="49" fontId="49" fillId="24" borderId="11" xfId="137" applyNumberFormat="1" applyFont="1" applyFill="1" applyBorder="1" applyAlignment="1">
      <alignment horizontal="center" vertical="center"/>
    </xf>
    <xf numFmtId="43" fontId="49" fillId="24" borderId="11" xfId="46" applyFont="1" applyFill="1" applyBorder="1" applyAlignment="1">
      <alignment horizontal="right" vertical="center" wrapText="1"/>
    </xf>
    <xf numFmtId="49" fontId="49" fillId="24" borderId="11" xfId="137" applyNumberFormat="1" applyFont="1" applyFill="1" applyBorder="1" applyAlignment="1">
      <alignment horizontal="center"/>
    </xf>
    <xf numFmtId="0" fontId="50" fillId="24" borderId="11" xfId="137" applyFont="1" applyFill="1" applyBorder="1" applyAlignment="1">
      <alignment horizontal="left" wrapText="1"/>
    </xf>
    <xf numFmtId="168" fontId="49" fillId="24" borderId="11" xfId="138" applyNumberFormat="1" applyFont="1" applyFill="1" applyBorder="1" applyAlignment="1">
      <alignment horizontal="left" wrapText="1"/>
    </xf>
    <xf numFmtId="43" fontId="49" fillId="24" borderId="11" xfId="46" applyFont="1" applyFill="1" applyBorder="1" applyAlignment="1">
      <alignment horizontal="right" wrapText="1"/>
    </xf>
    <xf numFmtId="49" fontId="49" fillId="24" borderId="11" xfId="137" applyNumberFormat="1" applyFont="1" applyFill="1" applyBorder="1" applyAlignment="1">
      <alignment horizontal="center" vertical="center" wrapText="1"/>
    </xf>
    <xf numFmtId="0" fontId="49" fillId="0" borderId="27" xfId="137" applyFont="1" applyFill="1" applyBorder="1" applyAlignment="1">
      <alignment vertical="center" wrapText="1"/>
    </xf>
    <xf numFmtId="168" fontId="49" fillId="24" borderId="11" xfId="138" applyNumberFormat="1" applyFont="1" applyFill="1" applyBorder="1" applyAlignment="1">
      <alignment horizontal="left" vertical="center" wrapText="1"/>
    </xf>
    <xf numFmtId="49" fontId="62" fillId="24" borderId="11" xfId="137" applyNumberFormat="1" applyFont="1" applyFill="1" applyBorder="1" applyAlignment="1">
      <alignment horizontal="center"/>
    </xf>
    <xf numFmtId="49" fontId="62" fillId="24" borderId="11" xfId="137" applyNumberFormat="1" applyFont="1" applyFill="1" applyBorder="1" applyAlignment="1">
      <alignment horizontal="center" vertical="center" wrapText="1"/>
    </xf>
    <xf numFmtId="0" fontId="62" fillId="0" borderId="27" xfId="137" applyFont="1" applyFill="1" applyBorder="1" applyAlignment="1">
      <alignment vertical="center" wrapText="1"/>
    </xf>
    <xf numFmtId="0" fontId="49" fillId="24" borderId="11" xfId="139" applyFont="1" applyFill="1" applyBorder="1" applyAlignment="1">
      <alignment horizontal="left" vertical="center" wrapText="1"/>
    </xf>
    <xf numFmtId="0" fontId="50" fillId="24" borderId="11" xfId="139" applyFont="1" applyFill="1" applyBorder="1" applyAlignment="1">
      <alignment horizontal="left" vertical="center" wrapText="1"/>
    </xf>
    <xf numFmtId="168" fontId="50" fillId="24" borderId="11" xfId="138" applyNumberFormat="1" applyFont="1" applyFill="1" applyBorder="1" applyAlignment="1">
      <alignment horizontal="left" vertical="center" wrapText="1"/>
    </xf>
    <xf numFmtId="168" fontId="50" fillId="24" borderId="11" xfId="138" applyNumberFormat="1" applyFont="1" applyFill="1" applyBorder="1" applyAlignment="1">
      <alignment horizontal="right" vertical="center" wrapText="1"/>
    </xf>
    <xf numFmtId="169" fontId="50" fillId="24" borderId="11" xfId="138" applyNumberFormat="1" applyFont="1" applyFill="1" applyBorder="1" applyAlignment="1">
      <alignment horizontal="right" vertical="center" wrapText="1"/>
    </xf>
    <xf numFmtId="0" fontId="36" fillId="0" borderId="30" xfId="81" applyFont="1" applyBorder="1" applyAlignment="1">
      <alignment horizontal="center" vertical="center" wrapText="1"/>
    </xf>
    <xf numFmtId="0" fontId="36" fillId="0" borderId="26" xfId="81" applyFont="1" applyBorder="1" applyAlignment="1">
      <alignment horizontal="center" vertical="center" wrapText="1"/>
    </xf>
    <xf numFmtId="0" fontId="36" fillId="0" borderId="12" xfId="81" applyFont="1" applyBorder="1" applyAlignment="1">
      <alignment horizontal="center" vertical="center" wrapText="1"/>
    </xf>
    <xf numFmtId="0" fontId="36" fillId="0" borderId="31" xfId="81" applyFont="1" applyBorder="1" applyAlignment="1">
      <alignment horizontal="center" vertical="center" wrapText="1"/>
    </xf>
    <xf numFmtId="0" fontId="36" fillId="0" borderId="11" xfId="81" applyFont="1" applyBorder="1" applyAlignment="1">
      <alignment horizontal="center" vertical="center" wrapText="1"/>
    </xf>
    <xf numFmtId="0" fontId="36" fillId="0" borderId="29" xfId="81" applyFont="1" applyBorder="1" applyAlignment="1">
      <alignment horizontal="center" vertical="center" wrapText="1"/>
    </xf>
    <xf numFmtId="0" fontId="35" fillId="0" borderId="0" xfId="104" applyFont="1" applyAlignment="1">
      <alignment horizontal="center" vertical="center" wrapText="1"/>
    </xf>
    <xf numFmtId="164" fontId="53" fillId="0" borderId="0" xfId="104" applyNumberFormat="1" applyFont="1" applyBorder="1" applyAlignment="1">
      <alignment horizontal="center" vertical="center" wrapText="1"/>
    </xf>
    <xf numFmtId="0" fontId="38" fillId="0" borderId="30" xfId="104" applyFont="1" applyBorder="1" applyAlignment="1">
      <alignment horizontal="center" vertical="center" wrapText="1"/>
    </xf>
    <xf numFmtId="0" fontId="38" fillId="0" borderId="31" xfId="104" applyFont="1" applyBorder="1" applyAlignment="1">
      <alignment horizontal="center" vertical="center" wrapText="1"/>
    </xf>
    <xf numFmtId="0" fontId="38" fillId="0" borderId="32" xfId="104" applyFont="1" applyBorder="1" applyAlignment="1">
      <alignment horizontal="center" vertical="center" wrapText="1"/>
    </xf>
    <xf numFmtId="0" fontId="38" fillId="0" borderId="33" xfId="104" applyFont="1" applyBorder="1" applyAlignment="1">
      <alignment horizontal="center" vertical="center" wrapText="1"/>
    </xf>
    <xf numFmtId="0" fontId="38" fillId="0" borderId="26" xfId="104" applyFont="1" applyBorder="1" applyAlignment="1">
      <alignment horizontal="center" vertical="center" wrapText="1"/>
    </xf>
    <xf numFmtId="0" fontId="38" fillId="0" borderId="27" xfId="104" applyFont="1" applyBorder="1" applyAlignment="1">
      <alignment horizontal="center" vertical="center" wrapText="1"/>
    </xf>
    <xf numFmtId="0" fontId="38" fillId="0" borderId="34" xfId="104" applyFont="1" applyBorder="1" applyAlignment="1">
      <alignment horizontal="center" vertical="center" wrapText="1"/>
    </xf>
    <xf numFmtId="0" fontId="38" fillId="0" borderId="35" xfId="104" applyFont="1" applyBorder="1" applyAlignment="1">
      <alignment horizontal="center" vertical="center" wrapText="1"/>
    </xf>
    <xf numFmtId="0" fontId="37" fillId="0" borderId="31" xfId="81" applyFont="1" applyBorder="1" applyAlignment="1">
      <alignment horizontal="center" vertical="center" wrapText="1"/>
    </xf>
    <xf numFmtId="0" fontId="37" fillId="0" borderId="34" xfId="81" applyFont="1" applyBorder="1" applyAlignment="1">
      <alignment horizontal="center" vertical="center" wrapText="1"/>
    </xf>
    <xf numFmtId="164" fontId="36" fillId="0" borderId="11" xfId="81" applyNumberFormat="1" applyFont="1" applyBorder="1" applyAlignment="1">
      <alignment horizontal="center" vertical="center" wrapText="1"/>
    </xf>
    <xf numFmtId="164" fontId="36" fillId="0" borderId="29" xfId="81" applyNumberFormat="1" applyFont="1" applyBorder="1" applyAlignment="1">
      <alignment horizontal="center" vertical="center" wrapText="1"/>
    </xf>
    <xf numFmtId="164" fontId="36" fillId="0" borderId="27" xfId="81" applyNumberFormat="1" applyFont="1" applyBorder="1" applyAlignment="1">
      <alignment horizontal="center" vertical="center" wrapText="1"/>
    </xf>
    <xf numFmtId="164" fontId="36" fillId="0" borderId="13" xfId="8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0" fillId="0" borderId="11" xfId="105" applyFont="1" applyFill="1" applyBorder="1" applyAlignment="1">
      <alignment horizontal="left" vertical="center" wrapText="1"/>
    </xf>
    <xf numFmtId="0" fontId="37" fillId="0" borderId="11" xfId="81" applyFont="1" applyBorder="1" applyAlignment="1">
      <alignment horizontal="center" vertical="center" wrapText="1"/>
    </xf>
    <xf numFmtId="0" fontId="49" fillId="24" borderId="38" xfId="137" applyFont="1" applyFill="1" applyBorder="1" applyAlignment="1">
      <alignment horizontal="center" vertical="center" textRotation="90" wrapText="1"/>
    </xf>
    <xf numFmtId="0" fontId="49" fillId="24" borderId="23" xfId="137" applyFont="1" applyFill="1" applyBorder="1" applyAlignment="1">
      <alignment horizontal="center" vertical="center" textRotation="90" wrapText="1"/>
    </xf>
    <xf numFmtId="0" fontId="49" fillId="24" borderId="11" xfId="137" applyFont="1" applyFill="1" applyBorder="1" applyAlignment="1">
      <alignment horizontal="center" vertical="center" wrapText="1"/>
    </xf>
    <xf numFmtId="0" fontId="49" fillId="24" borderId="27" xfId="137" applyNumberFormat="1" applyFont="1" applyFill="1" applyBorder="1" applyAlignment="1">
      <alignment horizontal="center" vertical="center" wrapText="1"/>
    </xf>
    <xf numFmtId="0" fontId="49" fillId="24" borderId="37" xfId="137" applyNumberFormat="1" applyFont="1" applyFill="1" applyBorder="1" applyAlignment="1">
      <alignment horizontal="center" vertical="center" wrapText="1"/>
    </xf>
    <xf numFmtId="0" fontId="57" fillId="0" borderId="0" xfId="0" applyFont="1" applyAlignment="1">
      <alignment horizontal="right" vertical="center" wrapText="1"/>
    </xf>
    <xf numFmtId="0" fontId="60" fillId="0" borderId="0" xfId="137" applyFont="1" applyAlignment="1">
      <alignment horizontal="center" vertical="center" wrapText="1"/>
    </xf>
    <xf numFmtId="0" fontId="53" fillId="0" borderId="0" xfId="0" applyFont="1" applyAlignment="1">
      <alignment horizontal="center" vertical="center" wrapText="1"/>
    </xf>
    <xf numFmtId="0" fontId="53" fillId="0" borderId="0" xfId="0" applyFont="1" applyAlignment="1">
      <alignment horizontal="left" vertical="center" wrapText="1"/>
    </xf>
    <xf numFmtId="0" fontId="50" fillId="0" borderId="27" xfId="105" applyFont="1" applyFill="1" applyBorder="1" applyAlignment="1">
      <alignment horizontal="left" vertical="center" wrapText="1"/>
    </xf>
    <xf numFmtId="0" fontId="50" fillId="0" borderId="36" xfId="105" applyFont="1" applyFill="1" applyBorder="1" applyAlignment="1">
      <alignment horizontal="left" vertical="center" wrapText="1"/>
    </xf>
    <xf numFmtId="0" fontId="50" fillId="0" borderId="37" xfId="105" applyFont="1" applyFill="1" applyBorder="1" applyAlignment="1">
      <alignment horizontal="left" vertical="center" wrapText="1"/>
    </xf>
  </cellXfs>
  <cellStyles count="140">
    <cellStyle name="_2007 anvanacank" xfId="1"/>
    <cellStyle name="_2007-i apranqacanqNNN" xfId="2"/>
    <cellStyle name="_2008 anvanacank" xfId="3"/>
    <cellStyle name="_ANVANACANK GAXTNI 2011" xfId="4"/>
    <cellStyle name="_artabyuje" xfId="135"/>
    <cellStyle name="_í»ñÉáõÍáõÃÛáõÝ1" xfId="5"/>
    <cellStyle name="_PN eramsyak 2010" xfId="6"/>
    <cellStyle name="_PN kapitali popoxutyun" xfId="7"/>
    <cellStyle name="_Texekanq" xfId="8"/>
    <cellStyle name="01" xfId="9"/>
    <cellStyle name="20% - Accent1" xfId="10" builtinId="30" customBuiltin="1"/>
    <cellStyle name="20% - Accent2" xfId="12" builtinId="34" customBuiltin="1"/>
    <cellStyle name="20% - Accent3" xfId="14" builtinId="38" customBuiltin="1"/>
    <cellStyle name="20% - Accent4" xfId="16" builtinId="42" customBuiltin="1"/>
    <cellStyle name="20% - Accent5" xfId="18" builtinId="46" customBuiltin="1"/>
    <cellStyle name="20% - Accent6" xfId="20" builtinId="50" customBuiltin="1"/>
    <cellStyle name="20% — акцент1" xfId="11"/>
    <cellStyle name="20% — акцент2" xfId="13"/>
    <cellStyle name="20% — акцент3" xfId="15"/>
    <cellStyle name="20% — акцент4" xfId="17"/>
    <cellStyle name="20% — акцент5" xfId="19"/>
    <cellStyle name="20% — акцент6" xfId="21"/>
    <cellStyle name="40% - Accent1" xfId="22" builtinId="31" customBuiltin="1"/>
    <cellStyle name="40% - Accent2" xfId="24" builtinId="35" customBuiltin="1"/>
    <cellStyle name="40% - Accent3" xfId="26" builtinId="39" customBuiltin="1"/>
    <cellStyle name="40% - Accent4" xfId="28" builtinId="43" customBuiltin="1"/>
    <cellStyle name="40% - Accent5" xfId="30" builtinId="47" customBuiltin="1"/>
    <cellStyle name="40% - Accent6" xfId="32" builtinId="51" customBuiltin="1"/>
    <cellStyle name="40% — акцент1" xfId="23"/>
    <cellStyle name="40% — акцент2" xfId="25"/>
    <cellStyle name="40% — акцент3" xfId="27"/>
    <cellStyle name="40% — акцент4" xfId="29"/>
    <cellStyle name="40% — акцент5" xfId="31"/>
    <cellStyle name="40% — акцент6" xfId="33"/>
    <cellStyle name="60% - Accent1" xfId="34" builtinId="32" customBuiltin="1"/>
    <cellStyle name="60% - Accent2" xfId="36" builtinId="36" customBuiltin="1"/>
    <cellStyle name="60% - Accent3" xfId="38" builtinId="40" customBuiltin="1"/>
    <cellStyle name="60% - Accent4" xfId="40" builtinId="44" customBuiltin="1"/>
    <cellStyle name="60% - Accent5" xfId="42" builtinId="48" customBuiltin="1"/>
    <cellStyle name="60% - Accent6" xfId="44" builtinId="52" customBuiltin="1"/>
    <cellStyle name="60% — акцент1" xfId="35"/>
    <cellStyle name="60% — акцент2" xfId="37"/>
    <cellStyle name="60% — акцент3" xfId="39"/>
    <cellStyle name="60% — акцент4" xfId="41"/>
    <cellStyle name="60% — акцент5" xfId="43"/>
    <cellStyle name="60% — акцент6" xfId="45"/>
    <cellStyle name="Accent1" xfId="108" builtinId="29" customBuiltin="1"/>
    <cellStyle name="Accent2" xfId="109" builtinId="33" customBuiltin="1"/>
    <cellStyle name="Accent3" xfId="110" builtinId="37" customBuiltin="1"/>
    <cellStyle name="Accent4" xfId="111" builtinId="41" customBuiltin="1"/>
    <cellStyle name="Accent5" xfId="112" builtinId="45" customBuiltin="1"/>
    <cellStyle name="Accent6" xfId="113" builtinId="49" customBuiltin="1"/>
    <cellStyle name="Bad" xfId="127" builtinId="27" customBuiltin="1"/>
    <cellStyle name="Calculation" xfId="116" builtinId="22" customBuiltin="1"/>
    <cellStyle name="Check Cell" xfId="122" builtinId="23" customBuiltin="1"/>
    <cellStyle name="Comma" xfId="46" builtinId="3"/>
    <cellStyle name="Comma 2" xfId="47"/>
    <cellStyle name="Comma 2 2" xfId="48"/>
    <cellStyle name="Comma 2 3" xfId="49"/>
    <cellStyle name="Comma 2_01.07.14 (elq 02226 - 07.07.14)" xfId="50"/>
    <cellStyle name="Comma 3" xfId="51"/>
    <cellStyle name="Comma 3 2" xfId="52"/>
    <cellStyle name="Comma 3_cragir 2015 lracrac. 17.11.14" xfId="53"/>
    <cellStyle name="Comma 4" xfId="54"/>
    <cellStyle name="Comma 4 2" xfId="55"/>
    <cellStyle name="Comma 4 3" xfId="56"/>
    <cellStyle name="Comma 4_01.01.15 (elq 0108- 17.01.15)" xfId="57"/>
    <cellStyle name="Comma 5" xfId="58"/>
    <cellStyle name="Comma 5 2" xfId="59"/>
    <cellStyle name="Comma 6" xfId="134"/>
    <cellStyle name="Comma 7" xfId="138"/>
    <cellStyle name="Explanatory Text" xfId="128" builtinId="53" customBuiltin="1"/>
    <cellStyle name="Good" xfId="133" builtinId="26" customBuiltin="1"/>
    <cellStyle name="Heading 1" xfId="117" builtinId="16" customBuiltin="1"/>
    <cellStyle name="Heading 2" xfId="118" builtinId="17" customBuiltin="1"/>
    <cellStyle name="Heading 3" xfId="119" builtinId="18" customBuiltin="1"/>
    <cellStyle name="Heading 4" xfId="120" builtinId="19" customBuiltin="1"/>
    <cellStyle name="Input" xfId="114" builtinId="20" customBuiltin="1"/>
    <cellStyle name="Linked Cell" xfId="130" builtinId="24" customBuiltin="1"/>
    <cellStyle name="Neutral" xfId="124" builtinId="28" customBuiltin="1"/>
    <cellStyle name="Normal" xfId="0" builtinId="0"/>
    <cellStyle name="Normal 10" xfId="60"/>
    <cellStyle name="Normal 11" xfId="61"/>
    <cellStyle name="Normal 12" xfId="137"/>
    <cellStyle name="Normal 2" xfId="62"/>
    <cellStyle name="Normal 2 2" xfId="63"/>
    <cellStyle name="Normal 2 2 2" xfId="64"/>
    <cellStyle name="Normal 2 2_01.01.14. for Fin. Otd" xfId="65"/>
    <cellStyle name="Normal 2 3" xfId="66"/>
    <cellStyle name="Normal 2 3 2" xfId="67"/>
    <cellStyle name="Normal 2 3_01.01.15 (elq 0108- 17.01.15)" xfId="68"/>
    <cellStyle name="Normal 2_01.01.10. for Fin. Otd" xfId="69"/>
    <cellStyle name="Normal 3" xfId="70"/>
    <cellStyle name="Normal 3 2" xfId="71"/>
    <cellStyle name="Normal 3 3" xfId="72"/>
    <cellStyle name="Normal 3 4" xfId="73"/>
    <cellStyle name="Normal 3_01.01.14. for Fin. Otd" xfId="74"/>
    <cellStyle name="Normal 4" xfId="75"/>
    <cellStyle name="Normal 4 2" xfId="76"/>
    <cellStyle name="Normal 4 2 2" xfId="77"/>
    <cellStyle name="Normal 4 2 3" xfId="78"/>
    <cellStyle name="Normal 4 3" xfId="79"/>
    <cellStyle name="Normal 4_01.01.15 (elq 0108- 17.01.15)" xfId="80"/>
    <cellStyle name="Normal 5" xfId="81"/>
    <cellStyle name="Normal 5 2" xfId="82"/>
    <cellStyle name="Normal 5 2 2" xfId="83"/>
    <cellStyle name="Normal 5_kic 2" xfId="84"/>
    <cellStyle name="Normal 6" xfId="85"/>
    <cellStyle name="Normal 6 2" xfId="86"/>
    <cellStyle name="Normal 6 2 2" xfId="87"/>
    <cellStyle name="Normal 6_kic 2" xfId="88"/>
    <cellStyle name="Normal 7" xfId="89"/>
    <cellStyle name="Normal 7 2" xfId="90"/>
    <cellStyle name="Normal 7_2011-Kap-hastatac" xfId="91"/>
    <cellStyle name="Normal 8" xfId="92"/>
    <cellStyle name="Normal 8 2" xfId="93"/>
    <cellStyle name="Normal 8_01.01.15 (elq 0108- 17.01.15)" xfId="94"/>
    <cellStyle name="Normal 9" xfId="95"/>
    <cellStyle name="Normal 9 2" xfId="96"/>
    <cellStyle name="Normal 9 2 2" xfId="97"/>
    <cellStyle name="Normal 9 2_1-7 havelvacner. 21.06.16" xfId="98"/>
    <cellStyle name="Normal 9 3" xfId="99"/>
    <cellStyle name="Normal 9 3 2" xfId="100"/>
    <cellStyle name="Normal 9 3_1-7 havelvacner. 21.06.16" xfId="101"/>
    <cellStyle name="Normal 9 3_հավ1-3" xfId="102"/>
    <cellStyle name="Normal 9_1-7 havelvacner. 21.06.16" xfId="103"/>
    <cellStyle name="Normal_2017 PLAN VERJNAKAN.23.12.16" xfId="104"/>
    <cellStyle name="Normal_Book1_1_2010 nax" xfId="105"/>
    <cellStyle name="Normal_Hamematakan _1" xfId="139"/>
    <cellStyle name="Note" xfId="129" builtinId="10" customBuiltin="1"/>
    <cellStyle name="Output" xfId="115" builtinId="21" customBuiltin="1"/>
    <cellStyle name="Percent 2" xfId="106"/>
    <cellStyle name="Style 1" xfId="107"/>
    <cellStyle name="Title" xfId="123" builtinId="15" customBuiltin="1"/>
    <cellStyle name="Total" xfId="121" builtinId="25" customBuiltin="1"/>
    <cellStyle name="Warning Text" xfId="132" builtinId="11" customBuiltin="1"/>
    <cellStyle name="Обычный 2" xfId="125"/>
    <cellStyle name="Обычный 3" xfId="126"/>
    <cellStyle name="Обычный 4" xfId="136"/>
    <cellStyle name="Стиль 1" xfId="1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10"/>
  </sheetPr>
  <dimension ref="A1:HP15"/>
  <sheetViews>
    <sheetView showZeros="0" topLeftCell="F1" zoomScaleNormal="70" workbookViewId="0">
      <selection activeCell="C16" sqref="C16"/>
    </sheetView>
  </sheetViews>
  <sheetFormatPr defaultColWidth="8" defaultRowHeight="15" outlineLevelCol="1"/>
  <cols>
    <col min="1" max="1" width="5.375" style="2" hidden="1" customWidth="1" outlineLevel="1"/>
    <col min="2" max="2" width="13" style="2" bestFit="1" customWidth="1" outlineLevel="1"/>
    <col min="3" max="3" width="24.125" style="2" customWidth="1" outlineLevel="1"/>
    <col min="4" max="4" width="31.375" style="2" customWidth="1"/>
    <col min="5" max="6" width="6.5" style="4" customWidth="1"/>
    <col min="7" max="7" width="11" style="2" customWidth="1"/>
    <col min="8" max="8" width="13" style="2" customWidth="1"/>
    <col min="9" max="9" width="17.625" style="2" customWidth="1"/>
    <col min="10" max="10" width="6.875" style="2" bestFit="1" customWidth="1"/>
    <col min="11" max="11" width="12" style="2" bestFit="1" customWidth="1"/>
    <col min="12" max="12" width="6.875" style="2" bestFit="1" customWidth="1"/>
    <col min="13" max="13" width="11.75" style="2" bestFit="1" customWidth="1"/>
    <col min="14" max="14" width="6.875" style="2" bestFit="1" customWidth="1"/>
    <col min="15" max="15" width="12.125" style="2" bestFit="1" customWidth="1"/>
    <col min="16" max="16" width="6.875" style="2" bestFit="1" customWidth="1"/>
    <col min="17" max="17" width="11.625" style="2" bestFit="1" customWidth="1"/>
    <col min="18" max="16384" width="8" style="2"/>
  </cols>
  <sheetData>
    <row r="1" spans="1:224" ht="16.5">
      <c r="D1" s="3" t="s">
        <v>9</v>
      </c>
      <c r="G1" s="5"/>
      <c r="I1" s="5"/>
    </row>
    <row r="2" spans="1:224" ht="18.75">
      <c r="D2" s="132" t="s">
        <v>10</v>
      </c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</row>
    <row r="3" spans="1:224" ht="15.75" thickBot="1">
      <c r="I3" s="5"/>
    </row>
    <row r="4" spans="1:224" s="6" customFormat="1" ht="17.25" thickBot="1">
      <c r="A4" s="126" t="s">
        <v>11</v>
      </c>
      <c r="B4" s="129" t="s">
        <v>12</v>
      </c>
      <c r="C4" s="129" t="s">
        <v>13</v>
      </c>
      <c r="D4" s="129" t="s">
        <v>14</v>
      </c>
      <c r="E4" s="129" t="s">
        <v>15</v>
      </c>
      <c r="F4" s="129" t="s">
        <v>16</v>
      </c>
      <c r="G4" s="142" t="s">
        <v>17</v>
      </c>
      <c r="H4" s="142"/>
      <c r="I4" s="143"/>
      <c r="J4" s="134" t="s">
        <v>18</v>
      </c>
      <c r="K4" s="135"/>
      <c r="L4" s="136"/>
      <c r="M4" s="136"/>
      <c r="N4" s="136"/>
      <c r="O4" s="136"/>
      <c r="P4" s="136"/>
      <c r="Q4" s="137"/>
    </row>
    <row r="5" spans="1:224" s="6" customFormat="1" ht="16.5">
      <c r="A5" s="127"/>
      <c r="B5" s="130"/>
      <c r="C5" s="130"/>
      <c r="D5" s="130"/>
      <c r="E5" s="130"/>
      <c r="F5" s="130"/>
      <c r="G5" s="144" t="s">
        <v>19</v>
      </c>
      <c r="H5" s="144" t="s">
        <v>20</v>
      </c>
      <c r="I5" s="146" t="s">
        <v>21</v>
      </c>
      <c r="J5" s="138" t="s">
        <v>22</v>
      </c>
      <c r="K5" s="139"/>
      <c r="L5" s="134" t="s">
        <v>23</v>
      </c>
      <c r="M5" s="140"/>
      <c r="N5" s="134" t="s">
        <v>24</v>
      </c>
      <c r="O5" s="140"/>
      <c r="P5" s="134" t="s">
        <v>25</v>
      </c>
      <c r="Q5" s="141"/>
    </row>
    <row r="6" spans="1:224" s="6" customFormat="1" ht="17.25" thickBot="1">
      <c r="A6" s="128"/>
      <c r="B6" s="131"/>
      <c r="C6" s="131"/>
      <c r="D6" s="131"/>
      <c r="E6" s="131"/>
      <c r="F6" s="131"/>
      <c r="G6" s="145"/>
      <c r="H6" s="145"/>
      <c r="I6" s="147"/>
      <c r="J6" s="8" t="s">
        <v>26</v>
      </c>
      <c r="K6" s="9" t="s">
        <v>27</v>
      </c>
      <c r="L6" s="8" t="s">
        <v>26</v>
      </c>
      <c r="M6" s="9" t="s">
        <v>27</v>
      </c>
      <c r="N6" s="8" t="s">
        <v>26</v>
      </c>
      <c r="O6" s="9" t="s">
        <v>27</v>
      </c>
      <c r="P6" s="8" t="s">
        <v>26</v>
      </c>
      <c r="Q6" s="10" t="s">
        <v>27</v>
      </c>
    </row>
    <row r="7" spans="1:224" s="20" customFormat="1" ht="18" thickBot="1">
      <c r="A7" s="11" t="s">
        <v>28</v>
      </c>
      <c r="B7" s="12"/>
      <c r="C7" s="13" t="s">
        <v>29</v>
      </c>
      <c r="D7" s="13" t="s">
        <v>29</v>
      </c>
      <c r="E7" s="14" t="s">
        <v>28</v>
      </c>
      <c r="F7" s="14" t="s">
        <v>28</v>
      </c>
      <c r="G7" s="15" t="s">
        <v>28</v>
      </c>
      <c r="H7" s="15" t="s">
        <v>28</v>
      </c>
      <c r="I7" s="16">
        <f>+I8</f>
        <v>3920000</v>
      </c>
      <c r="J7" s="17" t="s">
        <v>28</v>
      </c>
      <c r="K7" s="18">
        <f>+K8</f>
        <v>980000</v>
      </c>
      <c r="L7" s="17" t="s">
        <v>28</v>
      </c>
      <c r="M7" s="18">
        <f>+M8</f>
        <v>980000</v>
      </c>
      <c r="N7" s="17" t="s">
        <v>28</v>
      </c>
      <c r="O7" s="18">
        <f>+O8</f>
        <v>980000</v>
      </c>
      <c r="P7" s="17" t="s">
        <v>28</v>
      </c>
      <c r="Q7" s="19">
        <f>+Q8</f>
        <v>980000</v>
      </c>
    </row>
    <row r="8" spans="1:224" s="28" customFormat="1" ht="17.25" thickBot="1">
      <c r="A8" s="21"/>
      <c r="B8" s="12"/>
      <c r="C8" s="22" t="s">
        <v>30</v>
      </c>
      <c r="D8" s="22" t="s">
        <v>30</v>
      </c>
      <c r="E8" s="23" t="s">
        <v>28</v>
      </c>
      <c r="F8" s="23" t="s">
        <v>28</v>
      </c>
      <c r="G8" s="24" t="s">
        <v>28</v>
      </c>
      <c r="H8" s="24" t="s">
        <v>28</v>
      </c>
      <c r="I8" s="25">
        <f>+I9</f>
        <v>3920000</v>
      </c>
      <c r="J8" s="26" t="s">
        <v>28</v>
      </c>
      <c r="K8" s="25">
        <f>+K9</f>
        <v>980000</v>
      </c>
      <c r="L8" s="26" t="s">
        <v>28</v>
      </c>
      <c r="M8" s="25">
        <f>+M9</f>
        <v>980000</v>
      </c>
      <c r="N8" s="26" t="s">
        <v>28</v>
      </c>
      <c r="O8" s="25">
        <f>+O9</f>
        <v>980000</v>
      </c>
      <c r="P8" s="26" t="s">
        <v>28</v>
      </c>
      <c r="Q8" s="27">
        <f>+Q9</f>
        <v>980000</v>
      </c>
    </row>
    <row r="9" spans="1:224" s="6" customFormat="1" ht="49.5">
      <c r="A9" s="29"/>
      <c r="B9" s="30"/>
      <c r="C9" s="31" t="s">
        <v>31</v>
      </c>
      <c r="D9" s="31" t="s">
        <v>31</v>
      </c>
      <c r="E9" s="32"/>
      <c r="F9" s="32"/>
      <c r="G9" s="33"/>
      <c r="H9" s="33"/>
      <c r="I9" s="34">
        <f>+I10</f>
        <v>3920000</v>
      </c>
      <c r="J9" s="35"/>
      <c r="K9" s="36">
        <f>+K10</f>
        <v>980000</v>
      </c>
      <c r="L9" s="35"/>
      <c r="M9" s="36">
        <f>+M10</f>
        <v>980000</v>
      </c>
      <c r="N9" s="35"/>
      <c r="O9" s="36">
        <f>+O10</f>
        <v>980000</v>
      </c>
      <c r="P9" s="35"/>
      <c r="Q9" s="37">
        <f>+Q10</f>
        <v>980000</v>
      </c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8"/>
      <c r="DF9" s="38"/>
      <c r="DG9" s="38"/>
      <c r="DH9" s="38"/>
      <c r="DI9" s="38"/>
      <c r="DJ9" s="38"/>
      <c r="DK9" s="38"/>
      <c r="DL9" s="38"/>
      <c r="DM9" s="38"/>
      <c r="DN9" s="38"/>
      <c r="DO9" s="38"/>
      <c r="DP9" s="38"/>
      <c r="DQ9" s="38"/>
      <c r="DR9" s="38"/>
      <c r="DS9" s="38"/>
      <c r="DT9" s="38"/>
      <c r="DU9" s="38"/>
      <c r="DV9" s="38"/>
      <c r="DW9" s="38"/>
      <c r="DX9" s="38"/>
      <c r="DY9" s="38"/>
      <c r="DZ9" s="38"/>
      <c r="EA9" s="38"/>
      <c r="EB9" s="38"/>
      <c r="EC9" s="38"/>
      <c r="ED9" s="38"/>
      <c r="EE9" s="38"/>
      <c r="EF9" s="38"/>
      <c r="EG9" s="38"/>
      <c r="EH9" s="38"/>
      <c r="EI9" s="38"/>
      <c r="EJ9" s="38"/>
      <c r="EK9" s="38"/>
      <c r="EL9" s="38"/>
      <c r="EM9" s="38"/>
      <c r="EN9" s="38"/>
      <c r="EO9" s="38"/>
      <c r="EP9" s="38"/>
      <c r="EQ9" s="38"/>
      <c r="ER9" s="38"/>
      <c r="ES9" s="38"/>
      <c r="ET9" s="38"/>
      <c r="EU9" s="38"/>
      <c r="EV9" s="38"/>
      <c r="EW9" s="38"/>
      <c r="EX9" s="38"/>
      <c r="EY9" s="38"/>
      <c r="EZ9" s="38"/>
      <c r="FA9" s="38"/>
      <c r="FB9" s="38"/>
      <c r="FC9" s="38"/>
      <c r="FD9" s="38"/>
      <c r="FE9" s="38"/>
      <c r="FF9" s="38"/>
      <c r="FG9" s="38"/>
      <c r="FH9" s="38"/>
      <c r="FI9" s="38"/>
      <c r="FJ9" s="38"/>
      <c r="FK9" s="38"/>
      <c r="FL9" s="38"/>
      <c r="FM9" s="38"/>
      <c r="FN9" s="38"/>
      <c r="FO9" s="38"/>
      <c r="FP9" s="38"/>
      <c r="FQ9" s="38"/>
      <c r="FR9" s="38"/>
      <c r="FS9" s="38"/>
      <c r="FT9" s="38"/>
      <c r="FU9" s="38"/>
      <c r="FV9" s="38"/>
      <c r="FW9" s="38"/>
      <c r="FX9" s="38"/>
      <c r="FY9" s="38"/>
      <c r="FZ9" s="38"/>
      <c r="GA9" s="38"/>
      <c r="GB9" s="38"/>
      <c r="GC9" s="38"/>
      <c r="GD9" s="38"/>
      <c r="GE9" s="38"/>
      <c r="GF9" s="38"/>
      <c r="GG9" s="38"/>
      <c r="GH9" s="38"/>
      <c r="GI9" s="38"/>
      <c r="GJ9" s="38"/>
      <c r="GK9" s="38"/>
      <c r="GL9" s="38"/>
      <c r="GM9" s="38"/>
      <c r="GN9" s="38"/>
      <c r="GO9" s="38"/>
      <c r="GP9" s="38"/>
      <c r="GQ9" s="38"/>
      <c r="GR9" s="38"/>
      <c r="GS9" s="38"/>
      <c r="GT9" s="38"/>
      <c r="GU9" s="38"/>
      <c r="GV9" s="38"/>
      <c r="GW9" s="38"/>
      <c r="GX9" s="38"/>
      <c r="GY9" s="38"/>
      <c r="GZ9" s="38"/>
      <c r="HA9" s="38"/>
      <c r="HB9" s="38"/>
      <c r="HC9" s="38"/>
      <c r="HD9" s="38"/>
      <c r="HE9" s="38"/>
      <c r="HF9" s="38"/>
      <c r="HG9" s="38"/>
      <c r="HH9" s="38"/>
      <c r="HI9" s="38"/>
      <c r="HJ9" s="38"/>
      <c r="HK9" s="38"/>
      <c r="HL9" s="38"/>
      <c r="HM9" s="38"/>
      <c r="HN9" s="38"/>
      <c r="HO9" s="38"/>
      <c r="HP9" s="38"/>
    </row>
    <row r="10" spans="1:224" s="48" customFormat="1" ht="33">
      <c r="A10" s="39"/>
      <c r="B10" s="40"/>
      <c r="C10" s="41" t="s">
        <v>32</v>
      </c>
      <c r="D10" s="41" t="s">
        <v>32</v>
      </c>
      <c r="E10" s="42"/>
      <c r="F10" s="42"/>
      <c r="G10" s="43"/>
      <c r="H10" s="43"/>
      <c r="I10" s="44">
        <f>+SUM(I11:I11)</f>
        <v>3920000</v>
      </c>
      <c r="J10" s="45"/>
      <c r="K10" s="44">
        <f>+SUM(K11:K11)</f>
        <v>980000</v>
      </c>
      <c r="L10" s="45"/>
      <c r="M10" s="44">
        <f>+SUM(M11:M11)</f>
        <v>980000</v>
      </c>
      <c r="N10" s="45"/>
      <c r="O10" s="44">
        <f>+SUM(O11:O11)</f>
        <v>980000</v>
      </c>
      <c r="P10" s="45"/>
      <c r="Q10" s="46">
        <f>+SUM(Q11:Q11)</f>
        <v>980000</v>
      </c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47"/>
      <c r="EA10" s="47"/>
      <c r="EB10" s="47"/>
      <c r="EC10" s="47"/>
      <c r="ED10" s="47"/>
      <c r="EE10" s="47"/>
      <c r="EF10" s="47"/>
      <c r="EG10" s="47"/>
      <c r="EH10" s="47"/>
      <c r="EI10" s="47"/>
      <c r="EJ10" s="47"/>
      <c r="EK10" s="47"/>
      <c r="EL10" s="47"/>
      <c r="EM10" s="47"/>
      <c r="EN10" s="47"/>
      <c r="EO10" s="47"/>
      <c r="EP10" s="47"/>
      <c r="EQ10" s="47"/>
      <c r="ER10" s="47"/>
      <c r="ES10" s="47"/>
      <c r="ET10" s="47"/>
      <c r="EU10" s="47"/>
      <c r="EV10" s="47"/>
      <c r="EW10" s="47"/>
      <c r="EX10" s="47"/>
      <c r="EY10" s="47"/>
      <c r="EZ10" s="47"/>
      <c r="FA10" s="47"/>
      <c r="FB10" s="47"/>
      <c r="FC10" s="47"/>
      <c r="FD10" s="47"/>
      <c r="FE10" s="47"/>
      <c r="FF10" s="47"/>
      <c r="FG10" s="47"/>
      <c r="FH10" s="47"/>
      <c r="FI10" s="47"/>
      <c r="FJ10" s="47"/>
      <c r="FK10" s="47"/>
      <c r="FL10" s="47"/>
      <c r="FM10" s="47"/>
      <c r="FN10" s="47"/>
      <c r="FO10" s="47"/>
      <c r="FP10" s="47"/>
      <c r="FQ10" s="47"/>
      <c r="FR10" s="47"/>
      <c r="FS10" s="47"/>
    </row>
    <row r="11" spans="1:224" s="48" customFormat="1" ht="27.75" customHeight="1">
      <c r="A11" s="39">
        <v>4264</v>
      </c>
      <c r="B11" s="40" t="s">
        <v>33</v>
      </c>
      <c r="C11" s="49" t="s">
        <v>34</v>
      </c>
      <c r="D11" s="50" t="s">
        <v>35</v>
      </c>
      <c r="E11" s="51" t="s">
        <v>36</v>
      </c>
      <c r="F11" s="52" t="s">
        <v>37</v>
      </c>
      <c r="G11" s="53">
        <v>8000</v>
      </c>
      <c r="H11" s="54">
        <v>490000</v>
      </c>
      <c r="I11" s="55">
        <f>+H11*G11/1000</f>
        <v>3920000</v>
      </c>
      <c r="J11" s="56">
        <v>2000</v>
      </c>
      <c r="K11" s="57">
        <f>+J11*H11/1000</f>
        <v>980000</v>
      </c>
      <c r="L11" s="56">
        <v>2000</v>
      </c>
      <c r="M11" s="57">
        <f>+L11*H11/1000</f>
        <v>980000</v>
      </c>
      <c r="N11" s="56">
        <v>2000</v>
      </c>
      <c r="O11" s="57">
        <f>+N11*H11/1000</f>
        <v>980000</v>
      </c>
      <c r="P11" s="56">
        <v>2000</v>
      </c>
      <c r="Q11" s="58">
        <f>+P11*H11/1000</f>
        <v>980000</v>
      </c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  <c r="EU11" s="47"/>
      <c r="EV11" s="47"/>
      <c r="EW11" s="47"/>
      <c r="EX11" s="47"/>
      <c r="EY11" s="47"/>
      <c r="EZ11" s="47"/>
      <c r="FA11" s="47"/>
      <c r="FB11" s="47"/>
      <c r="FC11" s="47"/>
      <c r="FD11" s="47"/>
      <c r="FE11" s="47"/>
      <c r="FF11" s="47"/>
      <c r="FG11" s="47"/>
      <c r="FH11" s="47"/>
      <c r="FI11" s="47"/>
      <c r="FJ11" s="47"/>
      <c r="FK11" s="47"/>
      <c r="FL11" s="47"/>
      <c r="FM11" s="47"/>
      <c r="FN11" s="47"/>
      <c r="FO11" s="47"/>
      <c r="FP11" s="47"/>
      <c r="FQ11" s="47"/>
      <c r="FR11" s="47"/>
      <c r="FS11" s="47"/>
      <c r="FT11" s="47"/>
      <c r="FU11" s="47"/>
      <c r="FV11" s="47"/>
      <c r="FW11" s="47"/>
      <c r="FX11" s="47"/>
      <c r="FY11" s="47"/>
      <c r="FZ11" s="47"/>
      <c r="GA11" s="47"/>
      <c r="GB11" s="47"/>
      <c r="GC11" s="47"/>
      <c r="GD11" s="47"/>
      <c r="GE11" s="47"/>
      <c r="GF11" s="47"/>
      <c r="GG11" s="47"/>
      <c r="GH11" s="47"/>
      <c r="GI11" s="47"/>
      <c r="GJ11" s="47"/>
      <c r="GK11" s="47"/>
      <c r="GL11" s="47"/>
      <c r="GM11" s="47"/>
      <c r="GN11" s="47"/>
      <c r="GO11" s="47"/>
      <c r="GP11" s="47"/>
      <c r="GQ11" s="47"/>
      <c r="GR11" s="47"/>
      <c r="GS11" s="47"/>
      <c r="GT11" s="47"/>
      <c r="GU11" s="47"/>
      <c r="GV11" s="47"/>
      <c r="GW11" s="47"/>
      <c r="GX11" s="47"/>
      <c r="GY11" s="47"/>
      <c r="GZ11" s="47"/>
      <c r="HA11" s="47"/>
      <c r="HB11" s="47"/>
      <c r="HC11" s="47"/>
      <c r="HD11" s="47"/>
      <c r="HE11" s="47"/>
      <c r="HF11" s="47"/>
      <c r="HG11" s="47"/>
      <c r="HH11" s="47"/>
      <c r="HI11" s="47"/>
      <c r="HJ11" s="47"/>
      <c r="HK11" s="47"/>
      <c r="HL11" s="47"/>
      <c r="HM11" s="47"/>
      <c r="HN11" s="47"/>
      <c r="HO11" s="47"/>
      <c r="HP11" s="47"/>
    </row>
    <row r="14" spans="1:224" ht="30.75" customHeight="1">
      <c r="D14" s="133" t="s">
        <v>38</v>
      </c>
      <c r="E14" s="133"/>
      <c r="F14" s="133"/>
      <c r="G14" s="133"/>
      <c r="H14" s="133"/>
      <c r="I14" s="133"/>
      <c r="J14" s="133"/>
      <c r="K14" s="133"/>
      <c r="L14" s="133"/>
      <c r="M14" s="133"/>
      <c r="N14" s="133"/>
      <c r="O14" s="133"/>
      <c r="P14" s="133"/>
      <c r="Q14" s="133"/>
    </row>
    <row r="15" spans="1:224" ht="30.75" customHeight="1">
      <c r="D15" s="133" t="s">
        <v>39</v>
      </c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Q15" s="133"/>
    </row>
  </sheetData>
  <mergeCells count="18">
    <mergeCell ref="D2:Q2"/>
    <mergeCell ref="D14:Q14"/>
    <mergeCell ref="D15:Q15"/>
    <mergeCell ref="F4:F6"/>
    <mergeCell ref="J4:Q4"/>
    <mergeCell ref="J5:K5"/>
    <mergeCell ref="L5:M5"/>
    <mergeCell ref="N5:O5"/>
    <mergeCell ref="P5:Q5"/>
    <mergeCell ref="G4:I4"/>
    <mergeCell ref="G5:G6"/>
    <mergeCell ref="H5:H6"/>
    <mergeCell ref="I5:I6"/>
    <mergeCell ref="A4:A6"/>
    <mergeCell ref="C4:C6"/>
    <mergeCell ref="B4:B6"/>
    <mergeCell ref="E4:E6"/>
    <mergeCell ref="D4:D6"/>
  </mergeCells>
  <phoneticPr fontId="33" type="noConversion"/>
  <pageMargins left="0.2" right="0.16" top="0.39" bottom="0.35" header="0.3" footer="0.16"/>
  <pageSetup paperSize="9" scale="64" firstPageNumber="2" orientation="landscape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10"/>
  </sheetPr>
  <dimension ref="A1:HO15"/>
  <sheetViews>
    <sheetView showZeros="0" topLeftCell="B4" zoomScaleNormal="70" workbookViewId="0">
      <selection activeCell="C16" sqref="C16"/>
    </sheetView>
  </sheetViews>
  <sheetFormatPr defaultColWidth="8" defaultRowHeight="15" outlineLevelCol="1"/>
  <cols>
    <col min="1" max="1" width="5.375" style="2" hidden="1" customWidth="1" outlineLevel="1"/>
    <col min="2" max="2" width="13" style="2" bestFit="1" customWidth="1" outlineLevel="1"/>
    <col min="3" max="3" width="24.125" style="2" customWidth="1" outlineLevel="1"/>
    <col min="4" max="5" width="6.5" style="4" customWidth="1"/>
    <col min="6" max="6" width="11" style="2" customWidth="1"/>
    <col min="7" max="7" width="13" style="2" customWidth="1"/>
    <col min="8" max="8" width="17.625" style="2" customWidth="1"/>
    <col min="9" max="9" width="6.875" style="2" bestFit="1" customWidth="1"/>
    <col min="10" max="10" width="12" style="2" bestFit="1" customWidth="1"/>
    <col min="11" max="11" width="6.875" style="2" bestFit="1" customWidth="1"/>
    <col min="12" max="12" width="11.75" style="2" bestFit="1" customWidth="1"/>
    <col min="13" max="13" width="6.875" style="2" bestFit="1" customWidth="1"/>
    <col min="14" max="14" width="12.125" style="2" bestFit="1" customWidth="1"/>
    <col min="15" max="15" width="7.875" style="2" bestFit="1" customWidth="1"/>
    <col min="16" max="16" width="11.625" style="2" bestFit="1" customWidth="1"/>
    <col min="17" max="16384" width="8" style="2"/>
  </cols>
  <sheetData>
    <row r="1" spans="1:223">
      <c r="F1" s="5"/>
      <c r="H1" s="5"/>
    </row>
    <row r="2" spans="1:223" ht="18.75">
      <c r="D2" s="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</row>
    <row r="3" spans="1:223" ht="15.75" thickBot="1">
      <c r="H3" s="5"/>
    </row>
    <row r="4" spans="1:223" s="6" customFormat="1" ht="20.25" customHeight="1" thickBot="1">
      <c r="A4" s="126" t="s">
        <v>11</v>
      </c>
      <c r="B4" s="129" t="s">
        <v>12</v>
      </c>
      <c r="C4" s="129" t="s">
        <v>13</v>
      </c>
      <c r="D4" s="129" t="s">
        <v>16</v>
      </c>
      <c r="E4" s="129" t="s">
        <v>15</v>
      </c>
      <c r="F4" s="142" t="s">
        <v>17</v>
      </c>
      <c r="G4" s="142"/>
      <c r="H4" s="143"/>
      <c r="I4" s="134" t="s">
        <v>18</v>
      </c>
      <c r="J4" s="135"/>
      <c r="K4" s="136"/>
      <c r="L4" s="136"/>
      <c r="M4" s="136"/>
      <c r="N4" s="136"/>
      <c r="O4" s="136"/>
      <c r="P4" s="137"/>
    </row>
    <row r="5" spans="1:223" s="6" customFormat="1" ht="23.25" customHeight="1">
      <c r="A5" s="127"/>
      <c r="B5" s="130"/>
      <c r="C5" s="130"/>
      <c r="D5" s="130"/>
      <c r="E5" s="130"/>
      <c r="F5" s="144" t="s">
        <v>19</v>
      </c>
      <c r="G5" s="144" t="s">
        <v>20</v>
      </c>
      <c r="H5" s="146" t="s">
        <v>21</v>
      </c>
      <c r="I5" s="138" t="s">
        <v>22</v>
      </c>
      <c r="J5" s="139"/>
      <c r="K5" s="134" t="s">
        <v>23</v>
      </c>
      <c r="L5" s="140"/>
      <c r="M5" s="134" t="s">
        <v>24</v>
      </c>
      <c r="N5" s="140"/>
      <c r="O5" s="134" t="s">
        <v>25</v>
      </c>
      <c r="P5" s="141"/>
    </row>
    <row r="6" spans="1:223" s="6" customFormat="1" ht="24" customHeight="1" thickBot="1">
      <c r="A6" s="128"/>
      <c r="B6" s="131"/>
      <c r="C6" s="131"/>
      <c r="D6" s="131"/>
      <c r="E6" s="131"/>
      <c r="F6" s="145"/>
      <c r="G6" s="145"/>
      <c r="H6" s="147"/>
      <c r="I6" s="8" t="s">
        <v>26</v>
      </c>
      <c r="J6" s="9" t="s">
        <v>27</v>
      </c>
      <c r="K6" s="8" t="s">
        <v>26</v>
      </c>
      <c r="L6" s="9" t="s">
        <v>27</v>
      </c>
      <c r="M6" s="8" t="s">
        <v>26</v>
      </c>
      <c r="N6" s="9" t="s">
        <v>27</v>
      </c>
      <c r="O6" s="8" t="s">
        <v>26</v>
      </c>
      <c r="P6" s="10" t="s">
        <v>27</v>
      </c>
    </row>
    <row r="7" spans="1:223" s="20" customFormat="1" ht="18" thickBot="1">
      <c r="A7" s="11" t="s">
        <v>28</v>
      </c>
      <c r="B7" s="12"/>
      <c r="C7" s="13" t="s">
        <v>29</v>
      </c>
      <c r="D7" s="14" t="s">
        <v>28</v>
      </c>
      <c r="E7" s="14" t="s">
        <v>28</v>
      </c>
      <c r="F7" s="15" t="s">
        <v>28</v>
      </c>
      <c r="G7" s="15" t="s">
        <v>28</v>
      </c>
      <c r="H7" s="16">
        <f>+H8</f>
        <v>3920000</v>
      </c>
      <c r="I7" s="17" t="s">
        <v>28</v>
      </c>
      <c r="J7" s="18">
        <f>+J8</f>
        <v>980000</v>
      </c>
      <c r="K7" s="17" t="s">
        <v>28</v>
      </c>
      <c r="L7" s="18">
        <f>+L8</f>
        <v>980000</v>
      </c>
      <c r="M7" s="17" t="s">
        <v>28</v>
      </c>
      <c r="N7" s="18">
        <f>+N8</f>
        <v>980000</v>
      </c>
      <c r="O7" s="17" t="s">
        <v>28</v>
      </c>
      <c r="P7" s="19">
        <f>+P8</f>
        <v>980000</v>
      </c>
    </row>
    <row r="8" spans="1:223" s="28" customFormat="1" ht="17.25" thickBot="1">
      <c r="A8" s="21"/>
      <c r="B8" s="12"/>
      <c r="C8" s="22" t="s">
        <v>30</v>
      </c>
      <c r="D8" s="23" t="s">
        <v>28</v>
      </c>
      <c r="E8" s="23" t="s">
        <v>28</v>
      </c>
      <c r="F8" s="24" t="s">
        <v>28</v>
      </c>
      <c r="G8" s="24" t="s">
        <v>28</v>
      </c>
      <c r="H8" s="25">
        <f>+H9</f>
        <v>3920000</v>
      </c>
      <c r="I8" s="26" t="s">
        <v>28</v>
      </c>
      <c r="J8" s="25">
        <f>+J9</f>
        <v>980000</v>
      </c>
      <c r="K8" s="26" t="s">
        <v>28</v>
      </c>
      <c r="L8" s="25">
        <f>+L9</f>
        <v>980000</v>
      </c>
      <c r="M8" s="26" t="s">
        <v>28</v>
      </c>
      <c r="N8" s="25">
        <f>+N9</f>
        <v>980000</v>
      </c>
      <c r="O8" s="26" t="s">
        <v>28</v>
      </c>
      <c r="P8" s="27">
        <f>+P9</f>
        <v>980000</v>
      </c>
    </row>
    <row r="9" spans="1:223" s="6" customFormat="1" ht="49.5">
      <c r="A9" s="29"/>
      <c r="B9" s="30"/>
      <c r="C9" s="31" t="s">
        <v>31</v>
      </c>
      <c r="D9" s="32"/>
      <c r="E9" s="32"/>
      <c r="F9" s="33"/>
      <c r="G9" s="33"/>
      <c r="H9" s="34">
        <f>+H10</f>
        <v>3920000</v>
      </c>
      <c r="I9" s="35"/>
      <c r="J9" s="36">
        <f>+J10</f>
        <v>980000</v>
      </c>
      <c r="K9" s="35"/>
      <c r="L9" s="36">
        <f>+L10</f>
        <v>980000</v>
      </c>
      <c r="M9" s="35"/>
      <c r="N9" s="36">
        <f>+N10</f>
        <v>980000</v>
      </c>
      <c r="O9" s="35"/>
      <c r="P9" s="37">
        <f>+P10</f>
        <v>980000</v>
      </c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8"/>
      <c r="DF9" s="38"/>
      <c r="DG9" s="38"/>
      <c r="DH9" s="38"/>
      <c r="DI9" s="38"/>
      <c r="DJ9" s="38"/>
      <c r="DK9" s="38"/>
      <c r="DL9" s="38"/>
      <c r="DM9" s="38"/>
      <c r="DN9" s="38"/>
      <c r="DO9" s="38"/>
      <c r="DP9" s="38"/>
      <c r="DQ9" s="38"/>
      <c r="DR9" s="38"/>
      <c r="DS9" s="38"/>
      <c r="DT9" s="38"/>
      <c r="DU9" s="38"/>
      <c r="DV9" s="38"/>
      <c r="DW9" s="38"/>
      <c r="DX9" s="38"/>
      <c r="DY9" s="38"/>
      <c r="DZ9" s="38"/>
      <c r="EA9" s="38"/>
      <c r="EB9" s="38"/>
      <c r="EC9" s="38"/>
      <c r="ED9" s="38"/>
      <c r="EE9" s="38"/>
      <c r="EF9" s="38"/>
      <c r="EG9" s="38"/>
      <c r="EH9" s="38"/>
      <c r="EI9" s="38"/>
      <c r="EJ9" s="38"/>
      <c r="EK9" s="38"/>
      <c r="EL9" s="38"/>
      <c r="EM9" s="38"/>
      <c r="EN9" s="38"/>
      <c r="EO9" s="38"/>
      <c r="EP9" s="38"/>
      <c r="EQ9" s="38"/>
      <c r="ER9" s="38"/>
      <c r="ES9" s="38"/>
      <c r="ET9" s="38"/>
      <c r="EU9" s="38"/>
      <c r="EV9" s="38"/>
      <c r="EW9" s="38"/>
      <c r="EX9" s="38"/>
      <c r="EY9" s="38"/>
      <c r="EZ9" s="38"/>
      <c r="FA9" s="38"/>
      <c r="FB9" s="38"/>
      <c r="FC9" s="38"/>
      <c r="FD9" s="38"/>
      <c r="FE9" s="38"/>
      <c r="FF9" s="38"/>
      <c r="FG9" s="38"/>
      <c r="FH9" s="38"/>
      <c r="FI9" s="38"/>
      <c r="FJ9" s="38"/>
      <c r="FK9" s="38"/>
      <c r="FL9" s="38"/>
      <c r="FM9" s="38"/>
      <c r="FN9" s="38"/>
      <c r="FO9" s="38"/>
      <c r="FP9" s="38"/>
      <c r="FQ9" s="38"/>
      <c r="FR9" s="38"/>
      <c r="FS9" s="38"/>
      <c r="FT9" s="38"/>
      <c r="FU9" s="38"/>
      <c r="FV9" s="38"/>
      <c r="FW9" s="38"/>
      <c r="FX9" s="38"/>
      <c r="FY9" s="38"/>
      <c r="FZ9" s="38"/>
      <c r="GA9" s="38"/>
      <c r="GB9" s="38"/>
      <c r="GC9" s="38"/>
      <c r="GD9" s="38"/>
      <c r="GE9" s="38"/>
      <c r="GF9" s="38"/>
      <c r="GG9" s="38"/>
      <c r="GH9" s="38"/>
      <c r="GI9" s="38"/>
      <c r="GJ9" s="38"/>
      <c r="GK9" s="38"/>
      <c r="GL9" s="38"/>
      <c r="GM9" s="38"/>
      <c r="GN9" s="38"/>
      <c r="GO9" s="38"/>
      <c r="GP9" s="38"/>
      <c r="GQ9" s="38"/>
      <c r="GR9" s="38"/>
      <c r="GS9" s="38"/>
      <c r="GT9" s="38"/>
      <c r="GU9" s="38"/>
      <c r="GV9" s="38"/>
      <c r="GW9" s="38"/>
      <c r="GX9" s="38"/>
      <c r="GY9" s="38"/>
      <c r="GZ9" s="38"/>
      <c r="HA9" s="38"/>
      <c r="HB9" s="38"/>
      <c r="HC9" s="38"/>
      <c r="HD9" s="38"/>
      <c r="HE9" s="38"/>
      <c r="HF9" s="38"/>
      <c r="HG9" s="38"/>
      <c r="HH9" s="38"/>
      <c r="HI9" s="38"/>
      <c r="HJ9" s="38"/>
      <c r="HK9" s="38"/>
      <c r="HL9" s="38"/>
      <c r="HM9" s="38"/>
      <c r="HN9" s="38"/>
      <c r="HO9" s="38"/>
    </row>
    <row r="10" spans="1:223" s="48" customFormat="1" ht="33">
      <c r="A10" s="39"/>
      <c r="B10" s="40"/>
      <c r="C10" s="41" t="s">
        <v>32</v>
      </c>
      <c r="D10" s="42"/>
      <c r="E10" s="42"/>
      <c r="F10" s="43"/>
      <c r="G10" s="43"/>
      <c r="H10" s="44">
        <f>+SUM(H11:H11)</f>
        <v>3920000</v>
      </c>
      <c r="I10" s="45"/>
      <c r="J10" s="44">
        <f>+SUM(J11:J11)</f>
        <v>980000</v>
      </c>
      <c r="K10" s="45"/>
      <c r="L10" s="44">
        <f>+SUM(L11:L11)</f>
        <v>980000</v>
      </c>
      <c r="M10" s="45"/>
      <c r="N10" s="44">
        <f>+SUM(N11:N11)</f>
        <v>980000</v>
      </c>
      <c r="O10" s="45"/>
      <c r="P10" s="46">
        <f>+SUM(P11:P11)</f>
        <v>980000</v>
      </c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47"/>
      <c r="EA10" s="47"/>
      <c r="EB10" s="47"/>
      <c r="EC10" s="47"/>
      <c r="ED10" s="47"/>
      <c r="EE10" s="47"/>
      <c r="EF10" s="47"/>
      <c r="EG10" s="47"/>
      <c r="EH10" s="47"/>
      <c r="EI10" s="47"/>
      <c r="EJ10" s="47"/>
      <c r="EK10" s="47"/>
      <c r="EL10" s="47"/>
      <c r="EM10" s="47"/>
      <c r="EN10" s="47"/>
      <c r="EO10" s="47"/>
      <c r="EP10" s="47"/>
      <c r="EQ10" s="47"/>
      <c r="ER10" s="47"/>
      <c r="ES10" s="47"/>
      <c r="ET10" s="47"/>
      <c r="EU10" s="47"/>
      <c r="EV10" s="47"/>
      <c r="EW10" s="47"/>
      <c r="EX10" s="47"/>
      <c r="EY10" s="47"/>
      <c r="EZ10" s="47"/>
      <c r="FA10" s="47"/>
      <c r="FB10" s="47"/>
      <c r="FC10" s="47"/>
      <c r="FD10" s="47"/>
      <c r="FE10" s="47"/>
      <c r="FF10" s="47"/>
      <c r="FG10" s="47"/>
      <c r="FH10" s="47"/>
      <c r="FI10" s="47"/>
      <c r="FJ10" s="47"/>
      <c r="FK10" s="47"/>
      <c r="FL10" s="47"/>
      <c r="FM10" s="47"/>
      <c r="FN10" s="47"/>
      <c r="FO10" s="47"/>
      <c r="FP10" s="47"/>
      <c r="FQ10" s="47"/>
      <c r="FR10" s="47"/>
    </row>
    <row r="11" spans="1:223" s="48" customFormat="1" ht="17.25">
      <c r="A11" s="39">
        <v>4264</v>
      </c>
      <c r="B11" s="40" t="s">
        <v>44</v>
      </c>
      <c r="C11" s="49" t="s">
        <v>34</v>
      </c>
      <c r="D11" s="52" t="s">
        <v>37</v>
      </c>
      <c r="E11" s="51" t="s">
        <v>36</v>
      </c>
      <c r="F11" s="53">
        <f>+I11+K11+M11+O11</f>
        <v>8000</v>
      </c>
      <c r="G11" s="54">
        <v>490000</v>
      </c>
      <c r="H11" s="55">
        <f>+G11*F11/1000</f>
        <v>3920000</v>
      </c>
      <c r="I11" s="56">
        <v>2000</v>
      </c>
      <c r="J11" s="57">
        <f>+I11*G11/1000</f>
        <v>980000</v>
      </c>
      <c r="K11" s="56">
        <v>2000</v>
      </c>
      <c r="L11" s="57">
        <f>+K11*G11/1000</f>
        <v>980000</v>
      </c>
      <c r="M11" s="56">
        <v>2000</v>
      </c>
      <c r="N11" s="57">
        <f>+M11*G11/1000</f>
        <v>980000</v>
      </c>
      <c r="O11" s="56">
        <v>2000</v>
      </c>
      <c r="P11" s="58">
        <f>+O11*G11/1000</f>
        <v>980000</v>
      </c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  <c r="EU11" s="47"/>
      <c r="EV11" s="47"/>
      <c r="EW11" s="47"/>
      <c r="EX11" s="47"/>
      <c r="EY11" s="47"/>
      <c r="EZ11" s="47"/>
      <c r="FA11" s="47"/>
      <c r="FB11" s="47"/>
      <c r="FC11" s="47"/>
      <c r="FD11" s="47"/>
      <c r="FE11" s="47"/>
      <c r="FF11" s="47"/>
      <c r="FG11" s="47"/>
      <c r="FH11" s="47"/>
      <c r="FI11" s="47"/>
      <c r="FJ11" s="47"/>
      <c r="FK11" s="47"/>
      <c r="FL11" s="47"/>
      <c r="FM11" s="47"/>
      <c r="FN11" s="47"/>
      <c r="FO11" s="47"/>
      <c r="FP11" s="47"/>
      <c r="FQ11" s="47"/>
      <c r="FR11" s="47"/>
      <c r="FS11" s="47"/>
      <c r="FT11" s="47"/>
      <c r="FU11" s="47"/>
      <c r="FV11" s="47"/>
      <c r="FW11" s="47"/>
      <c r="FX11" s="47"/>
      <c r="FY11" s="47"/>
      <c r="FZ11" s="47"/>
      <c r="GA11" s="47"/>
      <c r="GB11" s="47"/>
      <c r="GC11" s="47"/>
      <c r="GD11" s="47"/>
      <c r="GE11" s="47"/>
      <c r="GF11" s="47"/>
      <c r="GG11" s="47"/>
      <c r="GH11" s="47"/>
      <c r="GI11" s="47"/>
      <c r="GJ11" s="47"/>
      <c r="GK11" s="47"/>
      <c r="GL11" s="47"/>
      <c r="GM11" s="47"/>
      <c r="GN11" s="47"/>
      <c r="GO11" s="47"/>
      <c r="GP11" s="47"/>
      <c r="GQ11" s="47"/>
      <c r="GR11" s="47"/>
      <c r="GS11" s="47"/>
      <c r="GT11" s="47"/>
      <c r="GU11" s="47"/>
      <c r="GV11" s="47"/>
      <c r="GW11" s="47"/>
      <c r="GX11" s="47"/>
      <c r="GY11" s="47"/>
      <c r="GZ11" s="47"/>
      <c r="HA11" s="47"/>
      <c r="HB11" s="47"/>
      <c r="HC11" s="47"/>
      <c r="HD11" s="47"/>
      <c r="HE11" s="47"/>
      <c r="HF11" s="47"/>
      <c r="HG11" s="47"/>
      <c r="HH11" s="47"/>
      <c r="HI11" s="47"/>
      <c r="HJ11" s="47"/>
      <c r="HK11" s="47"/>
      <c r="HL11" s="47"/>
      <c r="HM11" s="47"/>
      <c r="HN11" s="47"/>
      <c r="HO11" s="47"/>
    </row>
    <row r="14" spans="1:223" ht="30.75" customHeight="1">
      <c r="D14" s="2"/>
      <c r="E14" s="133"/>
      <c r="F14" s="133"/>
      <c r="G14" s="133"/>
      <c r="H14" s="133"/>
      <c r="I14" s="133"/>
      <c r="J14" s="133"/>
      <c r="K14" s="133"/>
      <c r="L14" s="133"/>
      <c r="M14" s="133"/>
      <c r="N14" s="133"/>
      <c r="O14" s="133"/>
      <c r="P14" s="133"/>
    </row>
    <row r="15" spans="1:223" ht="30.75" customHeight="1">
      <c r="D15" s="2"/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</row>
  </sheetData>
  <mergeCells count="17">
    <mergeCell ref="A4:A6"/>
    <mergeCell ref="C4:C6"/>
    <mergeCell ref="B4:B6"/>
    <mergeCell ref="E4:E6"/>
    <mergeCell ref="D4:D6"/>
    <mergeCell ref="E2:P2"/>
    <mergeCell ref="E14:P14"/>
    <mergeCell ref="E15:P15"/>
    <mergeCell ref="I4:P4"/>
    <mergeCell ref="I5:J5"/>
    <mergeCell ref="K5:L5"/>
    <mergeCell ref="M5:N5"/>
    <mergeCell ref="O5:P5"/>
    <mergeCell ref="F4:H4"/>
    <mergeCell ref="F5:F6"/>
    <mergeCell ref="G5:G6"/>
    <mergeCell ref="H5:H6"/>
  </mergeCells>
  <phoneticPr fontId="33" type="noConversion"/>
  <pageMargins left="0.2" right="0.16" top="0.39" bottom="0.35" header="0.3" footer="0.16"/>
  <pageSetup paperSize="9" scale="64" firstPageNumber="2" orientation="landscape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"/>
  <dimension ref="A1:H29"/>
  <sheetViews>
    <sheetView topLeftCell="A4" workbookViewId="0">
      <selection activeCell="F18" sqref="F18"/>
    </sheetView>
  </sheetViews>
  <sheetFormatPr defaultColWidth="9" defaultRowHeight="15.75"/>
  <cols>
    <col min="1" max="1" width="7.125" style="1" bestFit="1" customWidth="1"/>
    <col min="2" max="2" width="6.75" style="1" bestFit="1" customWidth="1"/>
    <col min="3" max="3" width="5.375" style="1" bestFit="1" customWidth="1"/>
    <col min="4" max="4" width="32.375" style="1" customWidth="1"/>
    <col min="5" max="5" width="10.875" style="1" customWidth="1"/>
    <col min="6" max="6" width="12.125" style="1" customWidth="1"/>
    <col min="7" max="7" width="11.875" style="1" customWidth="1"/>
    <col min="8" max="8" width="13.75" style="1" customWidth="1"/>
    <col min="9" max="16384" width="9" style="1"/>
  </cols>
  <sheetData>
    <row r="1" spans="1:8">
      <c r="G1" s="150"/>
      <c r="H1" s="150"/>
    </row>
    <row r="2" spans="1:8">
      <c r="G2" s="151"/>
      <c r="H2" s="151"/>
    </row>
    <row r="3" spans="1:8">
      <c r="G3" s="68"/>
      <c r="H3" s="68"/>
    </row>
    <row r="4" spans="1:8">
      <c r="G4" s="149" t="s">
        <v>54</v>
      </c>
      <c r="H4" s="149"/>
    </row>
    <row r="5" spans="1:8">
      <c r="G5" s="149" t="s">
        <v>40</v>
      </c>
      <c r="H5" s="149"/>
    </row>
    <row r="6" spans="1:8">
      <c r="G6" s="149" t="s">
        <v>41</v>
      </c>
      <c r="H6" s="149"/>
    </row>
    <row r="9" spans="1:8" ht="69.75" customHeight="1">
      <c r="D9" s="150" t="s">
        <v>56</v>
      </c>
      <c r="E9" s="150"/>
      <c r="F9" s="150"/>
      <c r="G9" s="150"/>
      <c r="H9" s="150"/>
    </row>
    <row r="12" spans="1:8">
      <c r="H12" s="1" t="s">
        <v>42</v>
      </c>
    </row>
    <row r="13" spans="1:8" s="70" customFormat="1" ht="42.75">
      <c r="A13" s="69" t="s">
        <v>58</v>
      </c>
      <c r="B13" s="69" t="s">
        <v>59</v>
      </c>
      <c r="C13" s="69" t="s">
        <v>60</v>
      </c>
      <c r="D13" s="69" t="s">
        <v>0</v>
      </c>
      <c r="E13" s="69" t="s">
        <v>5</v>
      </c>
      <c r="F13" s="69" t="s">
        <v>6</v>
      </c>
      <c r="G13" s="69" t="s">
        <v>7</v>
      </c>
      <c r="H13" s="69" t="s">
        <v>8</v>
      </c>
    </row>
    <row r="14" spans="1:8" s="70" customFormat="1" ht="14.25">
      <c r="A14" s="69"/>
      <c r="B14" s="69"/>
      <c r="C14" s="69"/>
      <c r="D14" s="71" t="s">
        <v>1</v>
      </c>
      <c r="E14" s="72">
        <f>+E16</f>
        <v>0</v>
      </c>
      <c r="F14" s="72">
        <f>+F16</f>
        <v>0</v>
      </c>
      <c r="G14" s="72">
        <f>+G16</f>
        <v>0</v>
      </c>
      <c r="H14" s="72">
        <f>+H16</f>
        <v>0</v>
      </c>
    </row>
    <row r="15" spans="1:8" s="70" customFormat="1" ht="14.25">
      <c r="A15" s="69"/>
      <c r="B15" s="69"/>
      <c r="C15" s="69"/>
      <c r="D15" s="73" t="s">
        <v>2</v>
      </c>
      <c r="E15" s="69"/>
      <c r="F15" s="69"/>
      <c r="G15" s="69"/>
      <c r="H15" s="69"/>
    </row>
    <row r="16" spans="1:8" s="70" customFormat="1" ht="14.25">
      <c r="A16" s="75" t="s">
        <v>62</v>
      </c>
      <c r="B16" s="75"/>
      <c r="C16" s="75"/>
      <c r="D16" s="71" t="s">
        <v>61</v>
      </c>
      <c r="E16" s="72">
        <f>+E18</f>
        <v>0</v>
      </c>
      <c r="F16" s="72">
        <f>+F18</f>
        <v>0</v>
      </c>
      <c r="G16" s="72">
        <f>+G18</f>
        <v>0</v>
      </c>
      <c r="H16" s="72">
        <f>+H18</f>
        <v>0</v>
      </c>
    </row>
    <row r="17" spans="1:8" s="70" customFormat="1" ht="14.25">
      <c r="A17" s="75"/>
      <c r="B17" s="75"/>
      <c r="C17" s="75"/>
      <c r="D17" s="73" t="s">
        <v>2</v>
      </c>
      <c r="E17" s="69"/>
      <c r="F17" s="69"/>
      <c r="G17" s="69"/>
      <c r="H17" s="69"/>
    </row>
    <row r="18" spans="1:8" s="70" customFormat="1" ht="14.25">
      <c r="A18" s="75"/>
      <c r="B18" s="75" t="s">
        <v>63</v>
      </c>
      <c r="C18" s="75"/>
      <c r="D18" s="71" t="s">
        <v>64</v>
      </c>
      <c r="E18" s="72">
        <f>+E20</f>
        <v>0</v>
      </c>
      <c r="F18" s="72">
        <f>+F20</f>
        <v>0</v>
      </c>
      <c r="G18" s="72">
        <f>+G20</f>
        <v>0</v>
      </c>
      <c r="H18" s="72">
        <f>+H20</f>
        <v>0</v>
      </c>
    </row>
    <row r="19" spans="1:8" s="70" customFormat="1" ht="14.25">
      <c r="A19" s="75"/>
      <c r="B19" s="75"/>
      <c r="C19" s="75"/>
      <c r="D19" s="73" t="s">
        <v>2</v>
      </c>
      <c r="E19" s="69"/>
      <c r="F19" s="69"/>
      <c r="G19" s="69"/>
      <c r="H19" s="69"/>
    </row>
    <row r="20" spans="1:8" s="70" customFormat="1" ht="14.25">
      <c r="A20" s="75"/>
      <c r="B20" s="75"/>
      <c r="C20" s="75" t="s">
        <v>63</v>
      </c>
      <c r="D20" s="71" t="s">
        <v>64</v>
      </c>
      <c r="E20" s="72">
        <f>+E22</f>
        <v>0</v>
      </c>
      <c r="F20" s="72">
        <f>+F22</f>
        <v>0</v>
      </c>
      <c r="G20" s="72">
        <f>+G22</f>
        <v>0</v>
      </c>
      <c r="H20" s="72">
        <f>+H22</f>
        <v>0</v>
      </c>
    </row>
    <row r="21" spans="1:8" s="70" customFormat="1" ht="14.25">
      <c r="A21" s="75"/>
      <c r="B21" s="75"/>
      <c r="C21" s="75"/>
      <c r="D21" s="73" t="s">
        <v>2</v>
      </c>
      <c r="E21" s="69"/>
      <c r="F21" s="69"/>
      <c r="G21" s="69"/>
      <c r="H21" s="69"/>
    </row>
    <row r="22" spans="1:8" s="70" customFormat="1" ht="28.5">
      <c r="A22" s="75"/>
      <c r="B22" s="75"/>
      <c r="C22" s="75"/>
      <c r="D22" s="71" t="s">
        <v>65</v>
      </c>
      <c r="E22" s="72">
        <f>+E25+E26</f>
        <v>0</v>
      </c>
      <c r="F22" s="72">
        <f>+F25+F26</f>
        <v>0</v>
      </c>
      <c r="G22" s="72">
        <f>+G25+G26</f>
        <v>0</v>
      </c>
      <c r="H22" s="72">
        <f>+H25+H26</f>
        <v>0</v>
      </c>
    </row>
    <row r="23" spans="1:8" s="70" customFormat="1" ht="28.5">
      <c r="A23" s="75"/>
      <c r="B23" s="75"/>
      <c r="C23" s="75"/>
      <c r="D23" s="71" t="s">
        <v>50</v>
      </c>
      <c r="E23" s="72"/>
      <c r="F23" s="72"/>
      <c r="G23" s="72"/>
      <c r="H23" s="72"/>
    </row>
    <row r="24" spans="1:8" s="70" customFormat="1" ht="14.25">
      <c r="A24" s="75"/>
      <c r="B24" s="75"/>
      <c r="C24" s="75"/>
      <c r="D24" s="73" t="s">
        <v>3</v>
      </c>
      <c r="E24" s="69"/>
      <c r="F24" s="69"/>
      <c r="G24" s="69"/>
      <c r="H24" s="69"/>
    </row>
    <row r="25" spans="1:8" s="70" customFormat="1" ht="22.5" customHeight="1">
      <c r="A25" s="75"/>
      <c r="B25" s="75"/>
      <c r="C25" s="75"/>
      <c r="D25" s="71" t="s">
        <v>4</v>
      </c>
      <c r="E25" s="74">
        <f>-'Plan GAXTNI'!J10</f>
        <v>-980000</v>
      </c>
      <c r="F25" s="74">
        <f>+E25-'Plan GAXTNI'!L10</f>
        <v>-1960000</v>
      </c>
      <c r="G25" s="74">
        <f>+F25-'Plan GAXTNI'!N10</f>
        <v>-2940000</v>
      </c>
      <c r="H25" s="74">
        <f>+G25-'Plan GAXTNI'!P10</f>
        <v>-3920000</v>
      </c>
    </row>
    <row r="26" spans="1:8" s="70" customFormat="1" ht="22.5" customHeight="1">
      <c r="A26" s="75"/>
      <c r="B26" s="75"/>
      <c r="C26" s="75"/>
      <c r="D26" s="71" t="s">
        <v>66</v>
      </c>
      <c r="E26" s="74">
        <f>-E25</f>
        <v>980000</v>
      </c>
      <c r="F26" s="74">
        <f>-F25</f>
        <v>1960000</v>
      </c>
      <c r="G26" s="74">
        <f>-G25</f>
        <v>2940000</v>
      </c>
      <c r="H26" s="74">
        <f>-H25</f>
        <v>3920000</v>
      </c>
    </row>
    <row r="27" spans="1:8" ht="24" customHeight="1"/>
    <row r="29" spans="1:8" ht="61.5" customHeight="1">
      <c r="A29" s="148" t="s">
        <v>67</v>
      </c>
      <c r="B29" s="148"/>
      <c r="C29" s="148"/>
      <c r="D29" s="148"/>
      <c r="E29" s="148"/>
      <c r="F29" s="148"/>
      <c r="G29" s="148"/>
      <c r="H29" s="148"/>
    </row>
  </sheetData>
  <mergeCells count="7">
    <mergeCell ref="A29:H29"/>
    <mergeCell ref="G4:H4"/>
    <mergeCell ref="D9:H9"/>
    <mergeCell ref="G1:H1"/>
    <mergeCell ref="G2:H2"/>
    <mergeCell ref="G5:H5"/>
    <mergeCell ref="G6:H6"/>
  </mergeCells>
  <phoneticPr fontId="2" type="noConversion"/>
  <pageMargins left="0.54" right="0.16" top="1" bottom="1" header="0.5" footer="0.5"/>
  <pageSetup paperSize="9" scale="90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8"/>
  <dimension ref="A1:HC22"/>
  <sheetViews>
    <sheetView showZeros="0" topLeftCell="A7" zoomScaleNormal="70" workbookViewId="0">
      <selection activeCell="F18" sqref="F18"/>
    </sheetView>
  </sheetViews>
  <sheetFormatPr defaultColWidth="8" defaultRowHeight="15" outlineLevelCol="1"/>
  <cols>
    <col min="1" max="1" width="11.25" style="2" customWidth="1" outlineLevel="1"/>
    <col min="2" max="2" width="23.5" style="2" customWidth="1" outlineLevel="1"/>
    <col min="3" max="3" width="9.375" style="4" customWidth="1"/>
    <col min="4" max="4" width="9.75" style="4" customWidth="1"/>
    <col min="5" max="5" width="13" style="2" hidden="1" customWidth="1"/>
    <col min="6" max="6" width="14.75" style="2" customWidth="1"/>
    <col min="7" max="7" width="19.5" style="2" customWidth="1"/>
    <col min="8" max="16384" width="8" style="2"/>
  </cols>
  <sheetData>
    <row r="1" spans="1:7" ht="15.75">
      <c r="A1" s="1"/>
      <c r="B1" s="1"/>
      <c r="C1" s="1"/>
      <c r="D1" s="2"/>
      <c r="F1" s="150"/>
      <c r="G1" s="150"/>
    </row>
    <row r="2" spans="1:7" ht="15.75">
      <c r="A2" s="1"/>
      <c r="B2" s="1"/>
      <c r="C2" s="1"/>
      <c r="D2" s="2"/>
      <c r="F2" s="151"/>
      <c r="G2" s="151"/>
    </row>
    <row r="3" spans="1:7" ht="15.75">
      <c r="A3" s="1"/>
      <c r="B3" s="1"/>
      <c r="C3" s="1"/>
      <c r="D3" s="2"/>
      <c r="F3" s="1"/>
      <c r="G3" s="1"/>
    </row>
    <row r="4" spans="1:7" ht="15.75">
      <c r="A4" s="1"/>
      <c r="B4" s="1"/>
      <c r="C4" s="1"/>
      <c r="D4" s="2"/>
      <c r="F4" s="1"/>
      <c r="G4" s="1" t="s">
        <v>55</v>
      </c>
    </row>
    <row r="5" spans="1:7" ht="15.75">
      <c r="A5" s="1"/>
      <c r="B5" s="1"/>
      <c r="C5" s="1"/>
      <c r="D5" s="2"/>
      <c r="F5" s="149" t="s">
        <v>40</v>
      </c>
      <c r="G5" s="149"/>
    </row>
    <row r="6" spans="1:7" ht="15.75">
      <c r="A6" s="1"/>
      <c r="B6" s="1"/>
      <c r="C6" s="1"/>
      <c r="D6" s="2"/>
      <c r="F6" s="149" t="s">
        <v>41</v>
      </c>
      <c r="G6" s="149"/>
    </row>
    <row r="7" spans="1:7" ht="15.75">
      <c r="A7" s="1"/>
      <c r="B7" s="1"/>
      <c r="C7" s="1"/>
      <c r="D7" s="1"/>
      <c r="E7" s="1"/>
    </row>
    <row r="8" spans="1:7" ht="15.75">
      <c r="A8" s="1"/>
      <c r="B8" s="1"/>
      <c r="C8" s="1"/>
      <c r="D8" s="1"/>
      <c r="E8" s="1"/>
    </row>
    <row r="9" spans="1:7" ht="61.5" customHeight="1">
      <c r="A9" s="150" t="s">
        <v>57</v>
      </c>
      <c r="B9" s="150"/>
      <c r="C9" s="150"/>
      <c r="D9" s="150"/>
      <c r="E9" s="150"/>
      <c r="F9" s="150"/>
      <c r="G9" s="150"/>
    </row>
    <row r="10" spans="1:7">
      <c r="G10" s="5"/>
    </row>
    <row r="11" spans="1:7" s="6" customFormat="1" ht="45" customHeight="1">
      <c r="A11" s="130" t="s">
        <v>49</v>
      </c>
      <c r="B11" s="130" t="s">
        <v>45</v>
      </c>
      <c r="C11" s="130" t="s">
        <v>53</v>
      </c>
      <c r="D11" s="130" t="s">
        <v>15</v>
      </c>
      <c r="E11" s="144" t="s">
        <v>20</v>
      </c>
      <c r="F11" s="153" t="s">
        <v>47</v>
      </c>
      <c r="G11" s="153"/>
    </row>
    <row r="12" spans="1:7" s="6" customFormat="1" ht="28.5" customHeight="1">
      <c r="A12" s="130"/>
      <c r="B12" s="130"/>
      <c r="C12" s="130"/>
      <c r="D12" s="130"/>
      <c r="E12" s="144"/>
      <c r="F12" s="7" t="s">
        <v>26</v>
      </c>
      <c r="G12" s="7" t="s">
        <v>48</v>
      </c>
    </row>
    <row r="13" spans="1:7" s="20" customFormat="1" ht="16.5">
      <c r="A13" s="59"/>
      <c r="B13" s="152" t="s">
        <v>50</v>
      </c>
      <c r="C13" s="152"/>
      <c r="D13" s="152"/>
      <c r="E13" s="152"/>
      <c r="F13" s="152"/>
      <c r="G13" s="76">
        <f>+G14</f>
        <v>-3920000</v>
      </c>
    </row>
    <row r="14" spans="1:7" s="28" customFormat="1" ht="16.5">
      <c r="A14" s="59"/>
      <c r="B14" s="152" t="s">
        <v>51</v>
      </c>
      <c r="C14" s="152"/>
      <c r="D14" s="152"/>
      <c r="E14" s="152"/>
      <c r="F14" s="152"/>
      <c r="G14" s="76">
        <f>+G15</f>
        <v>-3920000</v>
      </c>
    </row>
    <row r="15" spans="1:7" s="6" customFormat="1" ht="16.5">
      <c r="A15" s="60"/>
      <c r="B15" s="152" t="s">
        <v>52</v>
      </c>
      <c r="C15" s="152"/>
      <c r="D15" s="152"/>
      <c r="E15" s="152"/>
      <c r="F15" s="152"/>
      <c r="G15" s="76">
        <f>+G16</f>
        <v>-3920000</v>
      </c>
    </row>
    <row r="16" spans="1:7" s="6" customFormat="1" ht="16.5">
      <c r="A16" s="60"/>
      <c r="B16" s="152" t="s">
        <v>69</v>
      </c>
      <c r="C16" s="152"/>
      <c r="D16" s="152"/>
      <c r="E16" s="152"/>
      <c r="F16" s="152"/>
      <c r="G16" s="76">
        <f>+SUM(G17:G18)</f>
        <v>-3920000</v>
      </c>
    </row>
    <row r="17" spans="1:211" s="67" customFormat="1" ht="16.5">
      <c r="A17" s="61" t="s">
        <v>44</v>
      </c>
      <c r="B17" s="62" t="s">
        <v>34</v>
      </c>
      <c r="C17" s="63" t="s">
        <v>68</v>
      </c>
      <c r="D17" s="64" t="s">
        <v>46</v>
      </c>
      <c r="E17" s="65">
        <v>490000</v>
      </c>
      <c r="F17" s="74">
        <v>-6000</v>
      </c>
      <c r="G17" s="74">
        <f>+E17*F17/1000</f>
        <v>-2940000</v>
      </c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66"/>
      <c r="CA17" s="66"/>
      <c r="CB17" s="66"/>
      <c r="CC17" s="66"/>
      <c r="CD17" s="66"/>
      <c r="CE17" s="66"/>
      <c r="CF17" s="66"/>
      <c r="CG17" s="66"/>
      <c r="CH17" s="66"/>
      <c r="CI17" s="66"/>
      <c r="CJ17" s="66"/>
      <c r="CK17" s="66"/>
      <c r="CL17" s="66"/>
      <c r="CM17" s="66"/>
      <c r="CN17" s="66"/>
      <c r="CO17" s="66"/>
      <c r="CP17" s="66"/>
      <c r="CQ17" s="66"/>
      <c r="CR17" s="66"/>
      <c r="CS17" s="66"/>
      <c r="CT17" s="66"/>
      <c r="CU17" s="66"/>
      <c r="CV17" s="66"/>
      <c r="CW17" s="66"/>
      <c r="CX17" s="66"/>
      <c r="CY17" s="66"/>
      <c r="CZ17" s="66"/>
      <c r="DA17" s="66"/>
      <c r="DB17" s="66"/>
      <c r="DC17" s="66"/>
      <c r="DD17" s="66"/>
      <c r="DE17" s="66"/>
      <c r="DF17" s="66"/>
      <c r="DG17" s="66"/>
      <c r="DH17" s="66"/>
      <c r="DI17" s="66"/>
      <c r="DJ17" s="66"/>
      <c r="DK17" s="66"/>
      <c r="DL17" s="66"/>
      <c r="DM17" s="66"/>
      <c r="DN17" s="66"/>
      <c r="DO17" s="66"/>
      <c r="DP17" s="66"/>
      <c r="DQ17" s="66"/>
      <c r="DR17" s="66"/>
      <c r="DS17" s="66"/>
      <c r="DT17" s="66"/>
      <c r="DU17" s="66"/>
      <c r="DV17" s="66"/>
      <c r="DW17" s="66"/>
      <c r="DX17" s="66"/>
      <c r="DY17" s="66"/>
      <c r="DZ17" s="66"/>
      <c r="EA17" s="66"/>
      <c r="EB17" s="66"/>
      <c r="EC17" s="66"/>
      <c r="ED17" s="66"/>
      <c r="EE17" s="66"/>
      <c r="EF17" s="66"/>
      <c r="EG17" s="66"/>
      <c r="EH17" s="66"/>
      <c r="EI17" s="66"/>
      <c r="EJ17" s="66"/>
      <c r="EK17" s="66"/>
      <c r="EL17" s="66"/>
      <c r="EM17" s="66"/>
      <c r="EN17" s="66"/>
      <c r="EO17" s="66"/>
      <c r="EP17" s="66"/>
      <c r="EQ17" s="66"/>
      <c r="ER17" s="66"/>
      <c r="ES17" s="66"/>
      <c r="ET17" s="66"/>
      <c r="EU17" s="66"/>
      <c r="EV17" s="66"/>
      <c r="EW17" s="66"/>
      <c r="EX17" s="66"/>
      <c r="EY17" s="66"/>
      <c r="EZ17" s="66"/>
      <c r="FA17" s="66"/>
      <c r="FB17" s="66"/>
      <c r="FC17" s="66"/>
      <c r="FD17" s="66"/>
      <c r="FE17" s="66"/>
      <c r="FF17" s="66"/>
      <c r="FG17" s="66"/>
      <c r="FH17" s="66"/>
      <c r="FI17" s="66"/>
      <c r="FJ17" s="66"/>
      <c r="FK17" s="66"/>
      <c r="FL17" s="66"/>
      <c r="FM17" s="66"/>
      <c r="FN17" s="66"/>
      <c r="FO17" s="66"/>
      <c r="FP17" s="66"/>
      <c r="FQ17" s="66"/>
      <c r="FR17" s="66"/>
      <c r="FS17" s="66"/>
      <c r="FT17" s="66"/>
      <c r="FU17" s="66"/>
      <c r="FV17" s="66"/>
      <c r="FW17" s="66"/>
      <c r="FX17" s="66"/>
      <c r="FY17" s="66"/>
      <c r="FZ17" s="66"/>
      <c r="GA17" s="66"/>
      <c r="GB17" s="66"/>
      <c r="GC17" s="66"/>
      <c r="GD17" s="66"/>
      <c r="GE17" s="66"/>
      <c r="GF17" s="66"/>
      <c r="GG17" s="66"/>
      <c r="GH17" s="66"/>
      <c r="GI17" s="66"/>
      <c r="GJ17" s="66"/>
      <c r="GK17" s="66"/>
      <c r="GL17" s="66"/>
      <c r="GM17" s="66"/>
      <c r="GN17" s="66"/>
      <c r="GO17" s="66"/>
      <c r="GP17" s="66"/>
      <c r="GQ17" s="66"/>
      <c r="GR17" s="66"/>
      <c r="GS17" s="66"/>
      <c r="GT17" s="66"/>
      <c r="GU17" s="66"/>
      <c r="GV17" s="66"/>
      <c r="GW17" s="66"/>
      <c r="GX17" s="66"/>
      <c r="GY17" s="66"/>
      <c r="GZ17" s="66"/>
      <c r="HA17" s="66"/>
      <c r="HB17" s="66"/>
      <c r="HC17" s="66"/>
    </row>
    <row r="18" spans="1:211" s="67" customFormat="1" ht="16.5">
      <c r="A18" s="61" t="s">
        <v>70</v>
      </c>
      <c r="B18" s="62" t="s">
        <v>34</v>
      </c>
      <c r="C18" s="63" t="s">
        <v>68</v>
      </c>
      <c r="D18" s="64" t="s">
        <v>46</v>
      </c>
      <c r="E18" s="65">
        <v>490000</v>
      </c>
      <c r="F18" s="74">
        <v>-2000</v>
      </c>
      <c r="G18" s="74">
        <f>+E18*F18/1000</f>
        <v>-980000</v>
      </c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  <c r="CA18" s="66"/>
      <c r="CB18" s="66"/>
      <c r="CC18" s="66"/>
      <c r="CD18" s="66"/>
      <c r="CE18" s="66"/>
      <c r="CF18" s="66"/>
      <c r="CG18" s="66"/>
      <c r="CH18" s="66"/>
      <c r="CI18" s="66"/>
      <c r="CJ18" s="66"/>
      <c r="CK18" s="66"/>
      <c r="CL18" s="66"/>
      <c r="CM18" s="66"/>
      <c r="CN18" s="66"/>
      <c r="CO18" s="66"/>
      <c r="CP18" s="66"/>
      <c r="CQ18" s="66"/>
      <c r="CR18" s="66"/>
      <c r="CS18" s="66"/>
      <c r="CT18" s="66"/>
      <c r="CU18" s="66"/>
      <c r="CV18" s="66"/>
      <c r="CW18" s="66"/>
      <c r="CX18" s="66"/>
      <c r="CY18" s="66"/>
      <c r="CZ18" s="66"/>
      <c r="DA18" s="66"/>
      <c r="DB18" s="66"/>
      <c r="DC18" s="66"/>
      <c r="DD18" s="66"/>
      <c r="DE18" s="66"/>
      <c r="DF18" s="66"/>
      <c r="DG18" s="66"/>
      <c r="DH18" s="66"/>
      <c r="DI18" s="66"/>
      <c r="DJ18" s="66"/>
      <c r="DK18" s="66"/>
      <c r="DL18" s="66"/>
      <c r="DM18" s="66"/>
      <c r="DN18" s="66"/>
      <c r="DO18" s="66"/>
      <c r="DP18" s="66"/>
      <c r="DQ18" s="66"/>
      <c r="DR18" s="66"/>
      <c r="DS18" s="66"/>
      <c r="DT18" s="66"/>
      <c r="DU18" s="66"/>
      <c r="DV18" s="66"/>
      <c r="DW18" s="66"/>
      <c r="DX18" s="66"/>
      <c r="DY18" s="66"/>
      <c r="DZ18" s="66"/>
      <c r="EA18" s="66"/>
      <c r="EB18" s="66"/>
      <c r="EC18" s="66"/>
      <c r="ED18" s="66"/>
      <c r="EE18" s="66"/>
      <c r="EF18" s="66"/>
      <c r="EG18" s="66"/>
      <c r="EH18" s="66"/>
      <c r="EI18" s="66"/>
      <c r="EJ18" s="66"/>
      <c r="EK18" s="66"/>
      <c r="EL18" s="66"/>
      <c r="EM18" s="66"/>
      <c r="EN18" s="66"/>
      <c r="EO18" s="66"/>
      <c r="EP18" s="66"/>
      <c r="EQ18" s="66"/>
      <c r="ER18" s="66"/>
      <c r="ES18" s="66"/>
      <c r="ET18" s="66"/>
      <c r="EU18" s="66"/>
      <c r="EV18" s="66"/>
      <c r="EW18" s="66"/>
      <c r="EX18" s="66"/>
      <c r="EY18" s="66"/>
      <c r="EZ18" s="66"/>
      <c r="FA18" s="66"/>
      <c r="FB18" s="66"/>
      <c r="FC18" s="66"/>
      <c r="FD18" s="66"/>
      <c r="FE18" s="66"/>
      <c r="FF18" s="66"/>
      <c r="FG18" s="66"/>
      <c r="FH18" s="66"/>
      <c r="FI18" s="66"/>
      <c r="FJ18" s="66"/>
      <c r="FK18" s="66"/>
      <c r="FL18" s="66"/>
      <c r="FM18" s="66"/>
      <c r="FN18" s="66"/>
      <c r="FO18" s="66"/>
      <c r="FP18" s="66"/>
      <c r="FQ18" s="66"/>
      <c r="FR18" s="66"/>
      <c r="FS18" s="66"/>
      <c r="FT18" s="66"/>
      <c r="FU18" s="66"/>
      <c r="FV18" s="66"/>
      <c r="FW18" s="66"/>
      <c r="FX18" s="66"/>
      <c r="FY18" s="66"/>
      <c r="FZ18" s="66"/>
      <c r="GA18" s="66"/>
      <c r="GB18" s="66"/>
      <c r="GC18" s="66"/>
      <c r="GD18" s="66"/>
      <c r="GE18" s="66"/>
      <c r="GF18" s="66"/>
      <c r="GG18" s="66"/>
      <c r="GH18" s="66"/>
      <c r="GI18" s="66"/>
      <c r="GJ18" s="66"/>
      <c r="GK18" s="66"/>
      <c r="GL18" s="66"/>
      <c r="GM18" s="66"/>
      <c r="GN18" s="66"/>
      <c r="GO18" s="66"/>
      <c r="GP18" s="66"/>
      <c r="GQ18" s="66"/>
      <c r="GR18" s="66"/>
      <c r="GS18" s="66"/>
      <c r="GT18" s="66"/>
      <c r="GU18" s="66"/>
      <c r="GV18" s="66"/>
      <c r="GW18" s="66"/>
      <c r="GX18" s="66"/>
      <c r="GY18" s="66"/>
      <c r="GZ18" s="66"/>
      <c r="HA18" s="66"/>
      <c r="HB18" s="66"/>
      <c r="HC18" s="66"/>
    </row>
    <row r="22" spans="1:211" ht="102" customHeight="1">
      <c r="A22" s="148" t="s">
        <v>43</v>
      </c>
      <c r="B22" s="148"/>
      <c r="C22" s="148"/>
      <c r="D22" s="148"/>
      <c r="E22" s="148"/>
      <c r="F22" s="148"/>
      <c r="G22" s="148"/>
    </row>
  </sheetData>
  <mergeCells count="16">
    <mergeCell ref="A22:G22"/>
    <mergeCell ref="F2:G2"/>
    <mergeCell ref="F1:G1"/>
    <mergeCell ref="F5:G5"/>
    <mergeCell ref="F6:G6"/>
    <mergeCell ref="A9:G9"/>
    <mergeCell ref="B14:F14"/>
    <mergeCell ref="B15:F15"/>
    <mergeCell ref="B11:B12"/>
    <mergeCell ref="A11:A12"/>
    <mergeCell ref="B16:F16"/>
    <mergeCell ref="D11:D12"/>
    <mergeCell ref="C11:C12"/>
    <mergeCell ref="E11:E12"/>
    <mergeCell ref="B13:F13"/>
    <mergeCell ref="F11:G11"/>
  </mergeCells>
  <phoneticPr fontId="33" type="noConversion"/>
  <pageMargins left="0.2" right="0.16" top="0.39" bottom="0.35" header="0.3" footer="0.16"/>
  <pageSetup paperSize="9" firstPageNumber="2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2"/>
  <sheetViews>
    <sheetView tabSelected="1" topLeftCell="A13" workbookViewId="0">
      <selection activeCell="F22" sqref="F22"/>
    </sheetView>
  </sheetViews>
  <sheetFormatPr defaultRowHeight="16.5"/>
  <cols>
    <col min="1" max="3" width="5.375" style="93" customWidth="1"/>
    <col min="4" max="4" width="47.25" style="93" customWidth="1"/>
    <col min="5" max="5" width="15.5" style="93" hidden="1" customWidth="1"/>
    <col min="6" max="6" width="27.5" style="93" customWidth="1"/>
    <col min="7" max="11" width="9" style="93"/>
    <col min="12" max="12" width="10.625" style="93" customWidth="1"/>
    <col min="13" max="256" width="9" style="93"/>
    <col min="257" max="259" width="5.375" style="93" customWidth="1"/>
    <col min="260" max="260" width="47.25" style="93" customWidth="1"/>
    <col min="261" max="261" width="15.5" style="93" customWidth="1"/>
    <col min="262" max="262" width="15.75" style="93" customWidth="1"/>
    <col min="263" max="267" width="9" style="93"/>
    <col min="268" max="268" width="10.625" style="93" customWidth="1"/>
    <col min="269" max="512" width="9" style="93"/>
    <col min="513" max="515" width="5.375" style="93" customWidth="1"/>
    <col min="516" max="516" width="47.25" style="93" customWidth="1"/>
    <col min="517" max="517" width="15.5" style="93" customWidth="1"/>
    <col min="518" max="518" width="15.75" style="93" customWidth="1"/>
    <col min="519" max="523" width="9" style="93"/>
    <col min="524" max="524" width="10.625" style="93" customWidth="1"/>
    <col min="525" max="768" width="9" style="93"/>
    <col min="769" max="771" width="5.375" style="93" customWidth="1"/>
    <col min="772" max="772" width="47.25" style="93" customWidth="1"/>
    <col min="773" max="773" width="15.5" style="93" customWidth="1"/>
    <col min="774" max="774" width="15.75" style="93" customWidth="1"/>
    <col min="775" max="779" width="9" style="93"/>
    <col min="780" max="780" width="10.625" style="93" customWidth="1"/>
    <col min="781" max="1024" width="9" style="93"/>
    <col min="1025" max="1027" width="5.375" style="93" customWidth="1"/>
    <col min="1028" max="1028" width="47.25" style="93" customWidth="1"/>
    <col min="1029" max="1029" width="15.5" style="93" customWidth="1"/>
    <col min="1030" max="1030" width="15.75" style="93" customWidth="1"/>
    <col min="1031" max="1035" width="9" style="93"/>
    <col min="1036" max="1036" width="10.625" style="93" customWidth="1"/>
    <col min="1037" max="1280" width="9" style="93"/>
    <col min="1281" max="1283" width="5.375" style="93" customWidth="1"/>
    <col min="1284" max="1284" width="47.25" style="93" customWidth="1"/>
    <col min="1285" max="1285" width="15.5" style="93" customWidth="1"/>
    <col min="1286" max="1286" width="15.75" style="93" customWidth="1"/>
    <col min="1287" max="1291" width="9" style="93"/>
    <col min="1292" max="1292" width="10.625" style="93" customWidth="1"/>
    <col min="1293" max="1536" width="9" style="93"/>
    <col min="1537" max="1539" width="5.375" style="93" customWidth="1"/>
    <col min="1540" max="1540" width="47.25" style="93" customWidth="1"/>
    <col min="1541" max="1541" width="15.5" style="93" customWidth="1"/>
    <col min="1542" max="1542" width="15.75" style="93" customWidth="1"/>
    <col min="1543" max="1547" width="9" style="93"/>
    <col min="1548" max="1548" width="10.625" style="93" customWidth="1"/>
    <col min="1549" max="1792" width="9" style="93"/>
    <col min="1793" max="1795" width="5.375" style="93" customWidth="1"/>
    <col min="1796" max="1796" width="47.25" style="93" customWidth="1"/>
    <col min="1797" max="1797" width="15.5" style="93" customWidth="1"/>
    <col min="1798" max="1798" width="15.75" style="93" customWidth="1"/>
    <col min="1799" max="1803" width="9" style="93"/>
    <col min="1804" max="1804" width="10.625" style="93" customWidth="1"/>
    <col min="1805" max="2048" width="9" style="93"/>
    <col min="2049" max="2051" width="5.375" style="93" customWidth="1"/>
    <col min="2052" max="2052" width="47.25" style="93" customWidth="1"/>
    <col min="2053" max="2053" width="15.5" style="93" customWidth="1"/>
    <col min="2054" max="2054" width="15.75" style="93" customWidth="1"/>
    <col min="2055" max="2059" width="9" style="93"/>
    <col min="2060" max="2060" width="10.625" style="93" customWidth="1"/>
    <col min="2061" max="2304" width="9" style="93"/>
    <col min="2305" max="2307" width="5.375" style="93" customWidth="1"/>
    <col min="2308" max="2308" width="47.25" style="93" customWidth="1"/>
    <col min="2309" max="2309" width="15.5" style="93" customWidth="1"/>
    <col min="2310" max="2310" width="15.75" style="93" customWidth="1"/>
    <col min="2311" max="2315" width="9" style="93"/>
    <col min="2316" max="2316" width="10.625" style="93" customWidth="1"/>
    <col min="2317" max="2560" width="9" style="93"/>
    <col min="2561" max="2563" width="5.375" style="93" customWidth="1"/>
    <col min="2564" max="2564" width="47.25" style="93" customWidth="1"/>
    <col min="2565" max="2565" width="15.5" style="93" customWidth="1"/>
    <col min="2566" max="2566" width="15.75" style="93" customWidth="1"/>
    <col min="2567" max="2571" width="9" style="93"/>
    <col min="2572" max="2572" width="10.625" style="93" customWidth="1"/>
    <col min="2573" max="2816" width="9" style="93"/>
    <col min="2817" max="2819" width="5.375" style="93" customWidth="1"/>
    <col min="2820" max="2820" width="47.25" style="93" customWidth="1"/>
    <col min="2821" max="2821" width="15.5" style="93" customWidth="1"/>
    <col min="2822" max="2822" width="15.75" style="93" customWidth="1"/>
    <col min="2823" max="2827" width="9" style="93"/>
    <col min="2828" max="2828" width="10.625" style="93" customWidth="1"/>
    <col min="2829" max="3072" width="9" style="93"/>
    <col min="3073" max="3075" width="5.375" style="93" customWidth="1"/>
    <col min="3076" max="3076" width="47.25" style="93" customWidth="1"/>
    <col min="3077" max="3077" width="15.5" style="93" customWidth="1"/>
    <col min="3078" max="3078" width="15.75" style="93" customWidth="1"/>
    <col min="3079" max="3083" width="9" style="93"/>
    <col min="3084" max="3084" width="10.625" style="93" customWidth="1"/>
    <col min="3085" max="3328" width="9" style="93"/>
    <col min="3329" max="3331" width="5.375" style="93" customWidth="1"/>
    <col min="3332" max="3332" width="47.25" style="93" customWidth="1"/>
    <col min="3333" max="3333" width="15.5" style="93" customWidth="1"/>
    <col min="3334" max="3334" width="15.75" style="93" customWidth="1"/>
    <col min="3335" max="3339" width="9" style="93"/>
    <col min="3340" max="3340" width="10.625" style="93" customWidth="1"/>
    <col min="3341" max="3584" width="9" style="93"/>
    <col min="3585" max="3587" width="5.375" style="93" customWidth="1"/>
    <col min="3588" max="3588" width="47.25" style="93" customWidth="1"/>
    <col min="3589" max="3589" width="15.5" style="93" customWidth="1"/>
    <col min="3590" max="3590" width="15.75" style="93" customWidth="1"/>
    <col min="3591" max="3595" width="9" style="93"/>
    <col min="3596" max="3596" width="10.625" style="93" customWidth="1"/>
    <col min="3597" max="3840" width="9" style="93"/>
    <col min="3841" max="3843" width="5.375" style="93" customWidth="1"/>
    <col min="3844" max="3844" width="47.25" style="93" customWidth="1"/>
    <col min="3845" max="3845" width="15.5" style="93" customWidth="1"/>
    <col min="3846" max="3846" width="15.75" style="93" customWidth="1"/>
    <col min="3847" max="3851" width="9" style="93"/>
    <col min="3852" max="3852" width="10.625" style="93" customWidth="1"/>
    <col min="3853" max="4096" width="9" style="93"/>
    <col min="4097" max="4099" width="5.375" style="93" customWidth="1"/>
    <col min="4100" max="4100" width="47.25" style="93" customWidth="1"/>
    <col min="4101" max="4101" width="15.5" style="93" customWidth="1"/>
    <col min="4102" max="4102" width="15.75" style="93" customWidth="1"/>
    <col min="4103" max="4107" width="9" style="93"/>
    <col min="4108" max="4108" width="10.625" style="93" customWidth="1"/>
    <col min="4109" max="4352" width="9" style="93"/>
    <col min="4353" max="4355" width="5.375" style="93" customWidth="1"/>
    <col min="4356" max="4356" width="47.25" style="93" customWidth="1"/>
    <col min="4357" max="4357" width="15.5" style="93" customWidth="1"/>
    <col min="4358" max="4358" width="15.75" style="93" customWidth="1"/>
    <col min="4359" max="4363" width="9" style="93"/>
    <col min="4364" max="4364" width="10.625" style="93" customWidth="1"/>
    <col min="4365" max="4608" width="9" style="93"/>
    <col min="4609" max="4611" width="5.375" style="93" customWidth="1"/>
    <col min="4612" max="4612" width="47.25" style="93" customWidth="1"/>
    <col min="4613" max="4613" width="15.5" style="93" customWidth="1"/>
    <col min="4614" max="4614" width="15.75" style="93" customWidth="1"/>
    <col min="4615" max="4619" width="9" style="93"/>
    <col min="4620" max="4620" width="10.625" style="93" customWidth="1"/>
    <col min="4621" max="4864" width="9" style="93"/>
    <col min="4865" max="4867" width="5.375" style="93" customWidth="1"/>
    <col min="4868" max="4868" width="47.25" style="93" customWidth="1"/>
    <col min="4869" max="4869" width="15.5" style="93" customWidth="1"/>
    <col min="4870" max="4870" width="15.75" style="93" customWidth="1"/>
    <col min="4871" max="4875" width="9" style="93"/>
    <col min="4876" max="4876" width="10.625" style="93" customWidth="1"/>
    <col min="4877" max="5120" width="9" style="93"/>
    <col min="5121" max="5123" width="5.375" style="93" customWidth="1"/>
    <col min="5124" max="5124" width="47.25" style="93" customWidth="1"/>
    <col min="5125" max="5125" width="15.5" style="93" customWidth="1"/>
    <col min="5126" max="5126" width="15.75" style="93" customWidth="1"/>
    <col min="5127" max="5131" width="9" style="93"/>
    <col min="5132" max="5132" width="10.625" style="93" customWidth="1"/>
    <col min="5133" max="5376" width="9" style="93"/>
    <col min="5377" max="5379" width="5.375" style="93" customWidth="1"/>
    <col min="5380" max="5380" width="47.25" style="93" customWidth="1"/>
    <col min="5381" max="5381" width="15.5" style="93" customWidth="1"/>
    <col min="5382" max="5382" width="15.75" style="93" customWidth="1"/>
    <col min="5383" max="5387" width="9" style="93"/>
    <col min="5388" max="5388" width="10.625" style="93" customWidth="1"/>
    <col min="5389" max="5632" width="9" style="93"/>
    <col min="5633" max="5635" width="5.375" style="93" customWidth="1"/>
    <col min="5636" max="5636" width="47.25" style="93" customWidth="1"/>
    <col min="5637" max="5637" width="15.5" style="93" customWidth="1"/>
    <col min="5638" max="5638" width="15.75" style="93" customWidth="1"/>
    <col min="5639" max="5643" width="9" style="93"/>
    <col min="5644" max="5644" width="10.625" style="93" customWidth="1"/>
    <col min="5645" max="5888" width="9" style="93"/>
    <col min="5889" max="5891" width="5.375" style="93" customWidth="1"/>
    <col min="5892" max="5892" width="47.25" style="93" customWidth="1"/>
    <col min="5893" max="5893" width="15.5" style="93" customWidth="1"/>
    <col min="5894" max="5894" width="15.75" style="93" customWidth="1"/>
    <col min="5895" max="5899" width="9" style="93"/>
    <col min="5900" max="5900" width="10.625" style="93" customWidth="1"/>
    <col min="5901" max="6144" width="9" style="93"/>
    <col min="6145" max="6147" width="5.375" style="93" customWidth="1"/>
    <col min="6148" max="6148" width="47.25" style="93" customWidth="1"/>
    <col min="6149" max="6149" width="15.5" style="93" customWidth="1"/>
    <col min="6150" max="6150" width="15.75" style="93" customWidth="1"/>
    <col min="6151" max="6155" width="9" style="93"/>
    <col min="6156" max="6156" width="10.625" style="93" customWidth="1"/>
    <col min="6157" max="6400" width="9" style="93"/>
    <col min="6401" max="6403" width="5.375" style="93" customWidth="1"/>
    <col min="6404" max="6404" width="47.25" style="93" customWidth="1"/>
    <col min="6405" max="6405" width="15.5" style="93" customWidth="1"/>
    <col min="6406" max="6406" width="15.75" style="93" customWidth="1"/>
    <col min="6407" max="6411" width="9" style="93"/>
    <col min="6412" max="6412" width="10.625" style="93" customWidth="1"/>
    <col min="6413" max="6656" width="9" style="93"/>
    <col min="6657" max="6659" width="5.375" style="93" customWidth="1"/>
    <col min="6660" max="6660" width="47.25" style="93" customWidth="1"/>
    <col min="6661" max="6661" width="15.5" style="93" customWidth="1"/>
    <col min="6662" max="6662" width="15.75" style="93" customWidth="1"/>
    <col min="6663" max="6667" width="9" style="93"/>
    <col min="6668" max="6668" width="10.625" style="93" customWidth="1"/>
    <col min="6669" max="6912" width="9" style="93"/>
    <col min="6913" max="6915" width="5.375" style="93" customWidth="1"/>
    <col min="6916" max="6916" width="47.25" style="93" customWidth="1"/>
    <col min="6917" max="6917" width="15.5" style="93" customWidth="1"/>
    <col min="6918" max="6918" width="15.75" style="93" customWidth="1"/>
    <col min="6919" max="6923" width="9" style="93"/>
    <col min="6924" max="6924" width="10.625" style="93" customWidth="1"/>
    <col min="6925" max="7168" width="9" style="93"/>
    <col min="7169" max="7171" width="5.375" style="93" customWidth="1"/>
    <col min="7172" max="7172" width="47.25" style="93" customWidth="1"/>
    <col min="7173" max="7173" width="15.5" style="93" customWidth="1"/>
    <col min="7174" max="7174" width="15.75" style="93" customWidth="1"/>
    <col min="7175" max="7179" width="9" style="93"/>
    <col min="7180" max="7180" width="10.625" style="93" customWidth="1"/>
    <col min="7181" max="7424" width="9" style="93"/>
    <col min="7425" max="7427" width="5.375" style="93" customWidth="1"/>
    <col min="7428" max="7428" width="47.25" style="93" customWidth="1"/>
    <col min="7429" max="7429" width="15.5" style="93" customWidth="1"/>
    <col min="7430" max="7430" width="15.75" style="93" customWidth="1"/>
    <col min="7431" max="7435" width="9" style="93"/>
    <col min="7436" max="7436" width="10.625" style="93" customWidth="1"/>
    <col min="7437" max="7680" width="9" style="93"/>
    <col min="7681" max="7683" width="5.375" style="93" customWidth="1"/>
    <col min="7684" max="7684" width="47.25" style="93" customWidth="1"/>
    <col min="7685" max="7685" width="15.5" style="93" customWidth="1"/>
    <col min="7686" max="7686" width="15.75" style="93" customWidth="1"/>
    <col min="7687" max="7691" width="9" style="93"/>
    <col min="7692" max="7692" width="10.625" style="93" customWidth="1"/>
    <col min="7693" max="7936" width="9" style="93"/>
    <col min="7937" max="7939" width="5.375" style="93" customWidth="1"/>
    <col min="7940" max="7940" width="47.25" style="93" customWidth="1"/>
    <col min="7941" max="7941" width="15.5" style="93" customWidth="1"/>
    <col min="7942" max="7942" width="15.75" style="93" customWidth="1"/>
    <col min="7943" max="7947" width="9" style="93"/>
    <col min="7948" max="7948" width="10.625" style="93" customWidth="1"/>
    <col min="7949" max="8192" width="9" style="93"/>
    <col min="8193" max="8195" width="5.375" style="93" customWidth="1"/>
    <col min="8196" max="8196" width="47.25" style="93" customWidth="1"/>
    <col min="8197" max="8197" width="15.5" style="93" customWidth="1"/>
    <col min="8198" max="8198" width="15.75" style="93" customWidth="1"/>
    <col min="8199" max="8203" width="9" style="93"/>
    <col min="8204" max="8204" width="10.625" style="93" customWidth="1"/>
    <col min="8205" max="8448" width="9" style="93"/>
    <col min="8449" max="8451" width="5.375" style="93" customWidth="1"/>
    <col min="8452" max="8452" width="47.25" style="93" customWidth="1"/>
    <col min="8453" max="8453" width="15.5" style="93" customWidth="1"/>
    <col min="8454" max="8454" width="15.75" style="93" customWidth="1"/>
    <col min="8455" max="8459" width="9" style="93"/>
    <col min="8460" max="8460" width="10.625" style="93" customWidth="1"/>
    <col min="8461" max="8704" width="9" style="93"/>
    <col min="8705" max="8707" width="5.375" style="93" customWidth="1"/>
    <col min="8708" max="8708" width="47.25" style="93" customWidth="1"/>
    <col min="8709" max="8709" width="15.5" style="93" customWidth="1"/>
    <col min="8710" max="8710" width="15.75" style="93" customWidth="1"/>
    <col min="8711" max="8715" width="9" style="93"/>
    <col min="8716" max="8716" width="10.625" style="93" customWidth="1"/>
    <col min="8717" max="8960" width="9" style="93"/>
    <col min="8961" max="8963" width="5.375" style="93" customWidth="1"/>
    <col min="8964" max="8964" width="47.25" style="93" customWidth="1"/>
    <col min="8965" max="8965" width="15.5" style="93" customWidth="1"/>
    <col min="8966" max="8966" width="15.75" style="93" customWidth="1"/>
    <col min="8967" max="8971" width="9" style="93"/>
    <col min="8972" max="8972" width="10.625" style="93" customWidth="1"/>
    <col min="8973" max="9216" width="9" style="93"/>
    <col min="9217" max="9219" width="5.375" style="93" customWidth="1"/>
    <col min="9220" max="9220" width="47.25" style="93" customWidth="1"/>
    <col min="9221" max="9221" width="15.5" style="93" customWidth="1"/>
    <col min="9222" max="9222" width="15.75" style="93" customWidth="1"/>
    <col min="9223" max="9227" width="9" style="93"/>
    <col min="9228" max="9228" width="10.625" style="93" customWidth="1"/>
    <col min="9229" max="9472" width="9" style="93"/>
    <col min="9473" max="9475" width="5.375" style="93" customWidth="1"/>
    <col min="9476" max="9476" width="47.25" style="93" customWidth="1"/>
    <col min="9477" max="9477" width="15.5" style="93" customWidth="1"/>
    <col min="9478" max="9478" width="15.75" style="93" customWidth="1"/>
    <col min="9479" max="9483" width="9" style="93"/>
    <col min="9484" max="9484" width="10.625" style="93" customWidth="1"/>
    <col min="9485" max="9728" width="9" style="93"/>
    <col min="9729" max="9731" width="5.375" style="93" customWidth="1"/>
    <col min="9732" max="9732" width="47.25" style="93" customWidth="1"/>
    <col min="9733" max="9733" width="15.5" style="93" customWidth="1"/>
    <col min="9734" max="9734" width="15.75" style="93" customWidth="1"/>
    <col min="9735" max="9739" width="9" style="93"/>
    <col min="9740" max="9740" width="10.625" style="93" customWidth="1"/>
    <col min="9741" max="9984" width="9" style="93"/>
    <col min="9985" max="9987" width="5.375" style="93" customWidth="1"/>
    <col min="9988" max="9988" width="47.25" style="93" customWidth="1"/>
    <col min="9989" max="9989" width="15.5" style="93" customWidth="1"/>
    <col min="9990" max="9990" width="15.75" style="93" customWidth="1"/>
    <col min="9991" max="9995" width="9" style="93"/>
    <col min="9996" max="9996" width="10.625" style="93" customWidth="1"/>
    <col min="9997" max="10240" width="9" style="93"/>
    <col min="10241" max="10243" width="5.375" style="93" customWidth="1"/>
    <col min="10244" max="10244" width="47.25" style="93" customWidth="1"/>
    <col min="10245" max="10245" width="15.5" style="93" customWidth="1"/>
    <col min="10246" max="10246" width="15.75" style="93" customWidth="1"/>
    <col min="10247" max="10251" width="9" style="93"/>
    <col min="10252" max="10252" width="10.625" style="93" customWidth="1"/>
    <col min="10253" max="10496" width="9" style="93"/>
    <col min="10497" max="10499" width="5.375" style="93" customWidth="1"/>
    <col min="10500" max="10500" width="47.25" style="93" customWidth="1"/>
    <col min="10501" max="10501" width="15.5" style="93" customWidth="1"/>
    <col min="10502" max="10502" width="15.75" style="93" customWidth="1"/>
    <col min="10503" max="10507" width="9" style="93"/>
    <col min="10508" max="10508" width="10.625" style="93" customWidth="1"/>
    <col min="10509" max="10752" width="9" style="93"/>
    <col min="10753" max="10755" width="5.375" style="93" customWidth="1"/>
    <col min="10756" max="10756" width="47.25" style="93" customWidth="1"/>
    <col min="10757" max="10757" width="15.5" style="93" customWidth="1"/>
    <col min="10758" max="10758" width="15.75" style="93" customWidth="1"/>
    <col min="10759" max="10763" width="9" style="93"/>
    <col min="10764" max="10764" width="10.625" style="93" customWidth="1"/>
    <col min="10765" max="11008" width="9" style="93"/>
    <col min="11009" max="11011" width="5.375" style="93" customWidth="1"/>
    <col min="11012" max="11012" width="47.25" style="93" customWidth="1"/>
    <col min="11013" max="11013" width="15.5" style="93" customWidth="1"/>
    <col min="11014" max="11014" width="15.75" style="93" customWidth="1"/>
    <col min="11015" max="11019" width="9" style="93"/>
    <col min="11020" max="11020" width="10.625" style="93" customWidth="1"/>
    <col min="11021" max="11264" width="9" style="93"/>
    <col min="11265" max="11267" width="5.375" style="93" customWidth="1"/>
    <col min="11268" max="11268" width="47.25" style="93" customWidth="1"/>
    <col min="11269" max="11269" width="15.5" style="93" customWidth="1"/>
    <col min="11270" max="11270" width="15.75" style="93" customWidth="1"/>
    <col min="11271" max="11275" width="9" style="93"/>
    <col min="11276" max="11276" width="10.625" style="93" customWidth="1"/>
    <col min="11277" max="11520" width="9" style="93"/>
    <col min="11521" max="11523" width="5.375" style="93" customWidth="1"/>
    <col min="11524" max="11524" width="47.25" style="93" customWidth="1"/>
    <col min="11525" max="11525" width="15.5" style="93" customWidth="1"/>
    <col min="11526" max="11526" width="15.75" style="93" customWidth="1"/>
    <col min="11527" max="11531" width="9" style="93"/>
    <col min="11532" max="11532" width="10.625" style="93" customWidth="1"/>
    <col min="11533" max="11776" width="9" style="93"/>
    <col min="11777" max="11779" width="5.375" style="93" customWidth="1"/>
    <col min="11780" max="11780" width="47.25" style="93" customWidth="1"/>
    <col min="11781" max="11781" width="15.5" style="93" customWidth="1"/>
    <col min="11782" max="11782" width="15.75" style="93" customWidth="1"/>
    <col min="11783" max="11787" width="9" style="93"/>
    <col min="11788" max="11788" width="10.625" style="93" customWidth="1"/>
    <col min="11789" max="12032" width="9" style="93"/>
    <col min="12033" max="12035" width="5.375" style="93" customWidth="1"/>
    <col min="12036" max="12036" width="47.25" style="93" customWidth="1"/>
    <col min="12037" max="12037" width="15.5" style="93" customWidth="1"/>
    <col min="12038" max="12038" width="15.75" style="93" customWidth="1"/>
    <col min="12039" max="12043" width="9" style="93"/>
    <col min="12044" max="12044" width="10.625" style="93" customWidth="1"/>
    <col min="12045" max="12288" width="9" style="93"/>
    <col min="12289" max="12291" width="5.375" style="93" customWidth="1"/>
    <col min="12292" max="12292" width="47.25" style="93" customWidth="1"/>
    <col min="12293" max="12293" width="15.5" style="93" customWidth="1"/>
    <col min="12294" max="12294" width="15.75" style="93" customWidth="1"/>
    <col min="12295" max="12299" width="9" style="93"/>
    <col min="12300" max="12300" width="10.625" style="93" customWidth="1"/>
    <col min="12301" max="12544" width="9" style="93"/>
    <col min="12545" max="12547" width="5.375" style="93" customWidth="1"/>
    <col min="12548" max="12548" width="47.25" style="93" customWidth="1"/>
    <col min="12549" max="12549" width="15.5" style="93" customWidth="1"/>
    <col min="12550" max="12550" width="15.75" style="93" customWidth="1"/>
    <col min="12551" max="12555" width="9" style="93"/>
    <col min="12556" max="12556" width="10.625" style="93" customWidth="1"/>
    <col min="12557" max="12800" width="9" style="93"/>
    <col min="12801" max="12803" width="5.375" style="93" customWidth="1"/>
    <col min="12804" max="12804" width="47.25" style="93" customWidth="1"/>
    <col min="12805" max="12805" width="15.5" style="93" customWidth="1"/>
    <col min="12806" max="12806" width="15.75" style="93" customWidth="1"/>
    <col min="12807" max="12811" width="9" style="93"/>
    <col min="12812" max="12812" width="10.625" style="93" customWidth="1"/>
    <col min="12813" max="13056" width="9" style="93"/>
    <col min="13057" max="13059" width="5.375" style="93" customWidth="1"/>
    <col min="13060" max="13060" width="47.25" style="93" customWidth="1"/>
    <col min="13061" max="13061" width="15.5" style="93" customWidth="1"/>
    <col min="13062" max="13062" width="15.75" style="93" customWidth="1"/>
    <col min="13063" max="13067" width="9" style="93"/>
    <col min="13068" max="13068" width="10.625" style="93" customWidth="1"/>
    <col min="13069" max="13312" width="9" style="93"/>
    <col min="13313" max="13315" width="5.375" style="93" customWidth="1"/>
    <col min="13316" max="13316" width="47.25" style="93" customWidth="1"/>
    <col min="13317" max="13317" width="15.5" style="93" customWidth="1"/>
    <col min="13318" max="13318" width="15.75" style="93" customWidth="1"/>
    <col min="13319" max="13323" width="9" style="93"/>
    <col min="13324" max="13324" width="10.625" style="93" customWidth="1"/>
    <col min="13325" max="13568" width="9" style="93"/>
    <col min="13569" max="13571" width="5.375" style="93" customWidth="1"/>
    <col min="13572" max="13572" width="47.25" style="93" customWidth="1"/>
    <col min="13573" max="13573" width="15.5" style="93" customWidth="1"/>
    <col min="13574" max="13574" width="15.75" style="93" customWidth="1"/>
    <col min="13575" max="13579" width="9" style="93"/>
    <col min="13580" max="13580" width="10.625" style="93" customWidth="1"/>
    <col min="13581" max="13824" width="9" style="93"/>
    <col min="13825" max="13827" width="5.375" style="93" customWidth="1"/>
    <col min="13828" max="13828" width="47.25" style="93" customWidth="1"/>
    <col min="13829" max="13829" width="15.5" style="93" customWidth="1"/>
    <col min="13830" max="13830" width="15.75" style="93" customWidth="1"/>
    <col min="13831" max="13835" width="9" style="93"/>
    <col min="13836" max="13836" width="10.625" style="93" customWidth="1"/>
    <col min="13837" max="14080" width="9" style="93"/>
    <col min="14081" max="14083" width="5.375" style="93" customWidth="1"/>
    <col min="14084" max="14084" width="47.25" style="93" customWidth="1"/>
    <col min="14085" max="14085" width="15.5" style="93" customWidth="1"/>
    <col min="14086" max="14086" width="15.75" style="93" customWidth="1"/>
    <col min="14087" max="14091" width="9" style="93"/>
    <col min="14092" max="14092" width="10.625" style="93" customWidth="1"/>
    <col min="14093" max="14336" width="9" style="93"/>
    <col min="14337" max="14339" width="5.375" style="93" customWidth="1"/>
    <col min="14340" max="14340" width="47.25" style="93" customWidth="1"/>
    <col min="14341" max="14341" width="15.5" style="93" customWidth="1"/>
    <col min="14342" max="14342" width="15.75" style="93" customWidth="1"/>
    <col min="14343" max="14347" width="9" style="93"/>
    <col min="14348" max="14348" width="10.625" style="93" customWidth="1"/>
    <col min="14349" max="14592" width="9" style="93"/>
    <col min="14593" max="14595" width="5.375" style="93" customWidth="1"/>
    <col min="14596" max="14596" width="47.25" style="93" customWidth="1"/>
    <col min="14597" max="14597" width="15.5" style="93" customWidth="1"/>
    <col min="14598" max="14598" width="15.75" style="93" customWidth="1"/>
    <col min="14599" max="14603" width="9" style="93"/>
    <col min="14604" max="14604" width="10.625" style="93" customWidth="1"/>
    <col min="14605" max="14848" width="9" style="93"/>
    <col min="14849" max="14851" width="5.375" style="93" customWidth="1"/>
    <col min="14852" max="14852" width="47.25" style="93" customWidth="1"/>
    <col min="14853" max="14853" width="15.5" style="93" customWidth="1"/>
    <col min="14854" max="14854" width="15.75" style="93" customWidth="1"/>
    <col min="14855" max="14859" width="9" style="93"/>
    <col min="14860" max="14860" width="10.625" style="93" customWidth="1"/>
    <col min="14861" max="15104" width="9" style="93"/>
    <col min="15105" max="15107" width="5.375" style="93" customWidth="1"/>
    <col min="15108" max="15108" width="47.25" style="93" customWidth="1"/>
    <col min="15109" max="15109" width="15.5" style="93" customWidth="1"/>
    <col min="15110" max="15110" width="15.75" style="93" customWidth="1"/>
    <col min="15111" max="15115" width="9" style="93"/>
    <col min="15116" max="15116" width="10.625" style="93" customWidth="1"/>
    <col min="15117" max="15360" width="9" style="93"/>
    <col min="15361" max="15363" width="5.375" style="93" customWidth="1"/>
    <col min="15364" max="15364" width="47.25" style="93" customWidth="1"/>
    <col min="15365" max="15365" width="15.5" style="93" customWidth="1"/>
    <col min="15366" max="15366" width="15.75" style="93" customWidth="1"/>
    <col min="15367" max="15371" width="9" style="93"/>
    <col min="15372" max="15372" width="10.625" style="93" customWidth="1"/>
    <col min="15373" max="15616" width="9" style="93"/>
    <col min="15617" max="15619" width="5.375" style="93" customWidth="1"/>
    <col min="15620" max="15620" width="47.25" style="93" customWidth="1"/>
    <col min="15621" max="15621" width="15.5" style="93" customWidth="1"/>
    <col min="15622" max="15622" width="15.75" style="93" customWidth="1"/>
    <col min="15623" max="15627" width="9" style="93"/>
    <col min="15628" max="15628" width="10.625" style="93" customWidth="1"/>
    <col min="15629" max="15872" width="9" style="93"/>
    <col min="15873" max="15875" width="5.375" style="93" customWidth="1"/>
    <col min="15876" max="15876" width="47.25" style="93" customWidth="1"/>
    <col min="15877" max="15877" width="15.5" style="93" customWidth="1"/>
    <col min="15878" max="15878" width="15.75" style="93" customWidth="1"/>
    <col min="15879" max="15883" width="9" style="93"/>
    <col min="15884" max="15884" width="10.625" style="93" customWidth="1"/>
    <col min="15885" max="16128" width="9" style="93"/>
    <col min="16129" max="16131" width="5.375" style="93" customWidth="1"/>
    <col min="16132" max="16132" width="47.25" style="93" customWidth="1"/>
    <col min="16133" max="16133" width="15.5" style="93" customWidth="1"/>
    <col min="16134" max="16134" width="15.75" style="93" customWidth="1"/>
    <col min="16135" max="16139" width="9" style="93"/>
    <col min="16140" max="16140" width="10.625" style="93" customWidth="1"/>
    <col min="16141" max="16384" width="9" style="93"/>
  </cols>
  <sheetData>
    <row r="1" spans="1:13" ht="17.25">
      <c r="A1" s="92"/>
      <c r="B1" s="92"/>
      <c r="C1" s="92"/>
      <c r="D1" s="92"/>
      <c r="E1" s="91"/>
      <c r="F1" s="91" t="s">
        <v>54</v>
      </c>
    </row>
    <row r="2" spans="1:13" ht="17.25" customHeight="1">
      <c r="A2" s="92"/>
      <c r="B2" s="92"/>
      <c r="C2" s="92"/>
      <c r="D2" s="92"/>
      <c r="E2" s="159" t="s">
        <v>40</v>
      </c>
      <c r="F2" s="159"/>
    </row>
    <row r="3" spans="1:13" ht="17.25" customHeight="1">
      <c r="A3" s="92"/>
      <c r="B3" s="92"/>
      <c r="C3" s="92"/>
      <c r="D3" s="92"/>
      <c r="E3" s="159" t="s">
        <v>41</v>
      </c>
      <c r="F3" s="159"/>
    </row>
    <row r="4" spans="1:13">
      <c r="A4" s="94"/>
      <c r="B4" s="94"/>
      <c r="C4" s="94"/>
      <c r="D4" s="95"/>
      <c r="E4" s="95"/>
      <c r="F4" s="94"/>
    </row>
    <row r="5" spans="1:13" s="96" customFormat="1" ht="75" customHeight="1">
      <c r="A5" s="160" t="s">
        <v>81</v>
      </c>
      <c r="B5" s="160"/>
      <c r="C5" s="160"/>
      <c r="D5" s="160"/>
      <c r="E5" s="160"/>
      <c r="F5" s="160"/>
    </row>
    <row r="6" spans="1:13" s="96" customFormat="1" ht="6.75" customHeight="1">
      <c r="A6" s="97"/>
      <c r="B6" s="97"/>
      <c r="C6" s="97"/>
      <c r="D6" s="98"/>
      <c r="E6" s="98"/>
      <c r="F6" s="97"/>
    </row>
    <row r="7" spans="1:13" s="96" customFormat="1" ht="21.75" customHeight="1">
      <c r="A7" s="99"/>
      <c r="B7" s="99"/>
      <c r="C7" s="99"/>
      <c r="D7" s="99"/>
      <c r="E7" s="99"/>
      <c r="F7" s="100" t="s">
        <v>82</v>
      </c>
      <c r="G7" s="101"/>
    </row>
    <row r="8" spans="1:13" s="96" customFormat="1" ht="78.75" customHeight="1">
      <c r="A8" s="154" t="s">
        <v>83</v>
      </c>
      <c r="B8" s="154" t="s">
        <v>84</v>
      </c>
      <c r="C8" s="154" t="s">
        <v>85</v>
      </c>
      <c r="D8" s="156" t="s">
        <v>86</v>
      </c>
      <c r="E8" s="157" t="s">
        <v>87</v>
      </c>
      <c r="F8" s="158"/>
      <c r="G8" s="102"/>
    </row>
    <row r="9" spans="1:13" s="96" customFormat="1" ht="30" customHeight="1">
      <c r="A9" s="155"/>
      <c r="B9" s="155"/>
      <c r="C9" s="155"/>
      <c r="D9" s="156"/>
      <c r="E9" s="105" t="s">
        <v>88</v>
      </c>
      <c r="F9" s="105" t="s">
        <v>89</v>
      </c>
    </row>
    <row r="10" spans="1:13" s="96" customFormat="1" ht="22.5" customHeight="1">
      <c r="A10" s="105"/>
      <c r="B10" s="105"/>
      <c r="C10" s="105"/>
      <c r="D10" s="105" t="s">
        <v>90</v>
      </c>
      <c r="E10" s="106" t="e">
        <f>E12+#REF!</f>
        <v>#REF!</v>
      </c>
      <c r="F10" s="107">
        <f>SUM(F12)</f>
        <v>0</v>
      </c>
      <c r="L10" s="103"/>
      <c r="M10" s="103"/>
    </row>
    <row r="11" spans="1:13" s="96" customFormat="1">
      <c r="A11" s="105"/>
      <c r="B11" s="105"/>
      <c r="C11" s="105"/>
      <c r="D11" s="108" t="s">
        <v>2</v>
      </c>
      <c r="E11" s="106"/>
      <c r="F11" s="107"/>
      <c r="L11" s="103"/>
      <c r="M11" s="103"/>
    </row>
    <row r="12" spans="1:13" s="96" customFormat="1" ht="20.25" customHeight="1">
      <c r="A12" s="109" t="s">
        <v>62</v>
      </c>
      <c r="B12" s="109"/>
      <c r="C12" s="109"/>
      <c r="D12" s="105" t="s">
        <v>61</v>
      </c>
      <c r="E12" s="106">
        <f>+E14</f>
        <v>2000000</v>
      </c>
      <c r="F12" s="110">
        <f>+F14</f>
        <v>0</v>
      </c>
      <c r="L12" s="103"/>
      <c r="M12" s="103"/>
    </row>
    <row r="13" spans="1:13" s="96" customFormat="1">
      <c r="A13" s="111"/>
      <c r="B13" s="111"/>
      <c r="C13" s="111"/>
      <c r="D13" s="112" t="s">
        <v>2</v>
      </c>
      <c r="E13" s="113"/>
      <c r="F13" s="114"/>
    </row>
    <row r="14" spans="1:13" s="96" customFormat="1" ht="40.5" customHeight="1">
      <c r="A14" s="111"/>
      <c r="B14" s="115" t="s">
        <v>63</v>
      </c>
      <c r="C14" s="111"/>
      <c r="D14" s="116" t="s">
        <v>91</v>
      </c>
      <c r="E14" s="117">
        <f t="shared" ref="E14:F16" si="0">E15</f>
        <v>2000000</v>
      </c>
      <c r="F14" s="110">
        <f t="shared" si="0"/>
        <v>0</v>
      </c>
    </row>
    <row r="15" spans="1:13" s="96" customFormat="1" ht="25.5" customHeight="1">
      <c r="A15" s="111"/>
      <c r="B15" s="111"/>
      <c r="C15" s="111" t="s">
        <v>63</v>
      </c>
      <c r="D15" s="116" t="s">
        <v>64</v>
      </c>
      <c r="E15" s="117">
        <f t="shared" si="0"/>
        <v>2000000</v>
      </c>
      <c r="F15" s="110">
        <f t="shared" si="0"/>
        <v>0</v>
      </c>
    </row>
    <row r="16" spans="1:13" s="104" customFormat="1" ht="24" customHeight="1">
      <c r="A16" s="118"/>
      <c r="B16" s="118"/>
      <c r="C16" s="119"/>
      <c r="D16" s="120" t="s">
        <v>65</v>
      </c>
      <c r="E16" s="117">
        <f t="shared" si="0"/>
        <v>2000000</v>
      </c>
      <c r="F16" s="110">
        <f t="shared" si="0"/>
        <v>0</v>
      </c>
    </row>
    <row r="17" spans="1:6" s="96" customFormat="1" ht="24.75" customHeight="1">
      <c r="A17" s="115"/>
      <c r="B17" s="115"/>
      <c r="C17" s="115"/>
      <c r="D17" s="121" t="s">
        <v>50</v>
      </c>
      <c r="E17" s="117">
        <f>E22</f>
        <v>2000000</v>
      </c>
      <c r="F17" s="110">
        <f>SUM(F19:F22)</f>
        <v>0</v>
      </c>
    </row>
    <row r="18" spans="1:6" s="96" customFormat="1" ht="33">
      <c r="A18" s="111"/>
      <c r="B18" s="111"/>
      <c r="C18" s="111"/>
      <c r="D18" s="112" t="s">
        <v>92</v>
      </c>
      <c r="E18" s="113"/>
      <c r="F18" s="114"/>
    </row>
    <row r="19" spans="1:6" s="96" customFormat="1" ht="17.25" customHeight="1">
      <c r="A19" s="111"/>
      <c r="B19" s="111"/>
      <c r="C19" s="115"/>
      <c r="D19" s="122" t="s">
        <v>93</v>
      </c>
      <c r="E19" s="123">
        <v>2000000</v>
      </c>
      <c r="F19" s="81">
        <v>868.20799999999997</v>
      </c>
    </row>
    <row r="20" spans="1:6" s="96" customFormat="1" ht="17.25" customHeight="1">
      <c r="A20" s="111"/>
      <c r="B20" s="111"/>
      <c r="C20" s="115"/>
      <c r="D20" s="122" t="s">
        <v>94</v>
      </c>
      <c r="E20" s="123">
        <v>2000000</v>
      </c>
      <c r="F20" s="124">
        <v>18329.677</v>
      </c>
    </row>
    <row r="21" spans="1:6" s="96" customFormat="1" ht="17.25" customHeight="1">
      <c r="A21" s="111"/>
      <c r="B21" s="111"/>
      <c r="C21" s="115"/>
      <c r="D21" s="122" t="s">
        <v>95</v>
      </c>
      <c r="E21" s="123">
        <v>2000000</v>
      </c>
      <c r="F21" s="124">
        <v>12319.74</v>
      </c>
    </row>
    <row r="22" spans="1:6" s="96" customFormat="1" ht="17.25" customHeight="1">
      <c r="A22" s="111"/>
      <c r="B22" s="111"/>
      <c r="C22" s="115"/>
      <c r="D22" s="122" t="s">
        <v>96</v>
      </c>
      <c r="E22" s="123">
        <v>2000000</v>
      </c>
      <c r="F22" s="125">
        <v>-31517.625</v>
      </c>
    </row>
  </sheetData>
  <mergeCells count="8">
    <mergeCell ref="E2:F2"/>
    <mergeCell ref="E3:F3"/>
    <mergeCell ref="A5:F5"/>
    <mergeCell ref="A8:A9"/>
    <mergeCell ref="B8:B9"/>
    <mergeCell ref="C8:C9"/>
    <mergeCell ref="D8:D9"/>
    <mergeCell ref="E8:F8"/>
  </mergeCells>
  <pageMargins left="0.4" right="0.26" top="0.52" bottom="0.51" header="0.17" footer="0.24"/>
  <pageSetup paperSize="9" firstPageNumber="5" orientation="portrait" useFirstPageNumber="1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HC18"/>
  <sheetViews>
    <sheetView showZeros="0" topLeftCell="A7" zoomScaleNormal="70" workbookViewId="0">
      <selection activeCell="G14" sqref="G14"/>
    </sheetView>
  </sheetViews>
  <sheetFormatPr defaultColWidth="8" defaultRowHeight="15" outlineLevelCol="1"/>
  <cols>
    <col min="1" max="1" width="13.375" style="2" customWidth="1" outlineLevel="1"/>
    <col min="2" max="2" width="23.75" style="2" customWidth="1" outlineLevel="1"/>
    <col min="3" max="3" width="9.375" style="4" customWidth="1"/>
    <col min="4" max="4" width="11.125" style="4" customWidth="1"/>
    <col min="5" max="5" width="15.25" style="2" customWidth="1"/>
    <col min="6" max="6" width="11.25" style="2" customWidth="1"/>
    <col min="7" max="7" width="15.875" style="2" customWidth="1"/>
    <col min="8" max="16384" width="8" style="2"/>
  </cols>
  <sheetData>
    <row r="1" spans="1:211" ht="17.25">
      <c r="A1" s="84"/>
      <c r="B1" s="84"/>
      <c r="C1" s="84"/>
      <c r="D1" s="85"/>
      <c r="E1" s="85"/>
      <c r="F1" s="88"/>
      <c r="G1" s="88" t="s">
        <v>80</v>
      </c>
    </row>
    <row r="2" spans="1:211" ht="17.25">
      <c r="A2" s="84"/>
      <c r="B2" s="84"/>
      <c r="C2" s="84"/>
      <c r="D2" s="85"/>
      <c r="E2" s="85"/>
      <c r="F2" s="159" t="s">
        <v>40</v>
      </c>
      <c r="G2" s="159"/>
    </row>
    <row r="3" spans="1:211" ht="17.25">
      <c r="A3" s="84"/>
      <c r="B3" s="84"/>
      <c r="C3" s="84"/>
      <c r="D3" s="85"/>
      <c r="E3" s="85"/>
      <c r="F3" s="159" t="s">
        <v>41</v>
      </c>
      <c r="G3" s="159"/>
    </row>
    <row r="4" spans="1:211" ht="17.25">
      <c r="A4" s="84"/>
      <c r="B4" s="84"/>
      <c r="C4" s="84"/>
      <c r="D4" s="84"/>
      <c r="E4" s="84"/>
      <c r="F4" s="86"/>
      <c r="G4" s="86"/>
    </row>
    <row r="5" spans="1:211" ht="17.25">
      <c r="A5" s="84"/>
      <c r="B5" s="84"/>
      <c r="C5" s="84"/>
      <c r="D5" s="84"/>
      <c r="E5" s="84"/>
      <c r="F5" s="85"/>
      <c r="G5" s="85"/>
    </row>
    <row r="6" spans="1:211" ht="61.5" customHeight="1">
      <c r="A6" s="161" t="s">
        <v>77</v>
      </c>
      <c r="B6" s="161"/>
      <c r="C6" s="161"/>
      <c r="D6" s="161"/>
      <c r="E6" s="161"/>
      <c r="F6" s="161"/>
      <c r="G6" s="161"/>
    </row>
    <row r="7" spans="1:211">
      <c r="G7" s="5"/>
    </row>
    <row r="8" spans="1:211" s="6" customFormat="1" ht="45" customHeight="1">
      <c r="A8" s="130" t="s">
        <v>49</v>
      </c>
      <c r="B8" s="130" t="s">
        <v>45</v>
      </c>
      <c r="C8" s="130" t="s">
        <v>53</v>
      </c>
      <c r="D8" s="130" t="s">
        <v>15</v>
      </c>
      <c r="E8" s="130" t="s">
        <v>71</v>
      </c>
      <c r="F8" s="130"/>
      <c r="G8" s="130"/>
    </row>
    <row r="9" spans="1:211" s="6" customFormat="1" ht="28.5" customHeight="1">
      <c r="A9" s="130"/>
      <c r="B9" s="130"/>
      <c r="C9" s="130"/>
      <c r="D9" s="130"/>
      <c r="E9" s="83" t="s">
        <v>72</v>
      </c>
      <c r="F9" s="87" t="s">
        <v>26</v>
      </c>
      <c r="G9" s="87" t="s">
        <v>48</v>
      </c>
    </row>
    <row r="10" spans="1:211" s="20" customFormat="1" ht="16.5">
      <c r="A10" s="59"/>
      <c r="B10" s="163" t="s">
        <v>50</v>
      </c>
      <c r="C10" s="164"/>
      <c r="D10" s="164"/>
      <c r="E10" s="164"/>
      <c r="F10" s="165"/>
      <c r="G10" s="82">
        <f>+G11</f>
        <v>0</v>
      </c>
    </row>
    <row r="11" spans="1:211" s="28" customFormat="1" ht="16.5">
      <c r="A11" s="59"/>
      <c r="B11" s="163" t="s">
        <v>51</v>
      </c>
      <c r="C11" s="164"/>
      <c r="D11" s="164"/>
      <c r="E11" s="164"/>
      <c r="F11" s="165"/>
      <c r="G11" s="82">
        <f>+G12</f>
        <v>0</v>
      </c>
    </row>
    <row r="12" spans="1:211" s="6" customFormat="1" ht="16.5">
      <c r="A12" s="60"/>
      <c r="B12" s="163" t="s">
        <v>52</v>
      </c>
      <c r="C12" s="164"/>
      <c r="D12" s="164"/>
      <c r="E12" s="164"/>
      <c r="F12" s="165"/>
      <c r="G12" s="82">
        <f>SUM(G13:G16)</f>
        <v>0</v>
      </c>
    </row>
    <row r="13" spans="1:211" s="67" customFormat="1" ht="33">
      <c r="A13" s="77" t="s">
        <v>78</v>
      </c>
      <c r="B13" s="78" t="s">
        <v>75</v>
      </c>
      <c r="C13" s="79" t="s">
        <v>76</v>
      </c>
      <c r="D13" s="64" t="s">
        <v>74</v>
      </c>
      <c r="E13" s="89">
        <v>12319740</v>
      </c>
      <c r="F13" s="90">
        <v>1</v>
      </c>
      <c r="G13" s="81">
        <f>+E13*F13/1000</f>
        <v>12319.74</v>
      </c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80"/>
      <c r="CK13" s="80"/>
      <c r="CL13" s="80"/>
      <c r="CM13" s="80"/>
      <c r="CN13" s="80"/>
      <c r="CO13" s="80"/>
      <c r="CP13" s="80"/>
      <c r="CQ13" s="80"/>
      <c r="CR13" s="80"/>
      <c r="CS13" s="80"/>
      <c r="CT13" s="80"/>
      <c r="CU13" s="80"/>
      <c r="CV13" s="80"/>
      <c r="CW13" s="80"/>
      <c r="CX13" s="80"/>
      <c r="CY13" s="80"/>
      <c r="CZ13" s="80"/>
      <c r="DA13" s="80"/>
      <c r="DB13" s="80"/>
      <c r="DC13" s="80"/>
      <c r="DD13" s="80"/>
      <c r="DE13" s="80"/>
      <c r="DF13" s="80"/>
      <c r="DG13" s="80"/>
      <c r="DH13" s="80"/>
      <c r="DI13" s="80"/>
      <c r="DJ13" s="80"/>
      <c r="DK13" s="80"/>
      <c r="DL13" s="80"/>
      <c r="DM13" s="80"/>
      <c r="DN13" s="80"/>
      <c r="DO13" s="80"/>
      <c r="DP13" s="80"/>
      <c r="DQ13" s="80"/>
      <c r="DR13" s="80"/>
      <c r="DS13" s="80"/>
      <c r="DT13" s="80"/>
      <c r="DU13" s="80"/>
      <c r="DV13" s="80"/>
      <c r="DW13" s="80"/>
      <c r="DX13" s="80"/>
      <c r="DY13" s="80"/>
      <c r="DZ13" s="80"/>
      <c r="EA13" s="80"/>
      <c r="EB13" s="80"/>
      <c r="EC13" s="80"/>
      <c r="ED13" s="80"/>
      <c r="EE13" s="80"/>
      <c r="EF13" s="80"/>
      <c r="EG13" s="80"/>
      <c r="EH13" s="80"/>
      <c r="EI13" s="80"/>
      <c r="EJ13" s="80"/>
      <c r="EK13" s="80"/>
      <c r="EL13" s="80"/>
      <c r="EM13" s="80"/>
      <c r="EN13" s="80"/>
      <c r="EO13" s="80"/>
      <c r="EP13" s="80"/>
      <c r="EQ13" s="80"/>
      <c r="ER13" s="80"/>
      <c r="ES13" s="80"/>
      <c r="ET13" s="80"/>
      <c r="EU13" s="80"/>
      <c r="EV13" s="80"/>
      <c r="EW13" s="80"/>
      <c r="EX13" s="80"/>
      <c r="EY13" s="80"/>
      <c r="EZ13" s="80"/>
      <c r="FA13" s="80"/>
      <c r="FB13" s="80"/>
      <c r="FC13" s="80"/>
      <c r="FD13" s="80"/>
      <c r="FE13" s="80"/>
      <c r="FF13" s="80"/>
      <c r="FG13" s="80"/>
      <c r="FH13" s="80"/>
      <c r="FI13" s="80"/>
      <c r="FJ13" s="80"/>
      <c r="FK13" s="80"/>
      <c r="FL13" s="80"/>
      <c r="FM13" s="80"/>
      <c r="FN13" s="80"/>
      <c r="FO13" s="80"/>
      <c r="FP13" s="80"/>
      <c r="FQ13" s="80"/>
      <c r="FR13" s="80"/>
      <c r="FS13" s="80"/>
      <c r="FT13" s="80"/>
      <c r="FU13" s="80"/>
      <c r="FV13" s="80"/>
      <c r="FW13" s="80"/>
      <c r="FX13" s="80"/>
      <c r="FY13" s="80"/>
      <c r="FZ13" s="80"/>
      <c r="GA13" s="80"/>
      <c r="GB13" s="80"/>
      <c r="GC13" s="80"/>
      <c r="GD13" s="80"/>
      <c r="GE13" s="80"/>
      <c r="GF13" s="80"/>
      <c r="GG13" s="80"/>
      <c r="GH13" s="80"/>
      <c r="GI13" s="80"/>
      <c r="GJ13" s="80"/>
      <c r="GK13" s="80"/>
      <c r="GL13" s="80"/>
      <c r="GM13" s="80"/>
      <c r="GN13" s="80"/>
      <c r="GO13" s="80"/>
      <c r="GP13" s="80"/>
      <c r="GQ13" s="80"/>
      <c r="GR13" s="80"/>
      <c r="GS13" s="80"/>
      <c r="GT13" s="80"/>
      <c r="GU13" s="80"/>
      <c r="GV13" s="80"/>
      <c r="GW13" s="80"/>
      <c r="GX13" s="80"/>
      <c r="GY13" s="80"/>
      <c r="GZ13" s="80"/>
      <c r="HA13" s="80"/>
      <c r="HB13" s="80"/>
      <c r="HC13" s="80"/>
    </row>
    <row r="14" spans="1:211" s="67" customFormat="1" ht="33">
      <c r="A14" s="77" t="s">
        <v>79</v>
      </c>
      <c r="B14" s="78" t="s">
        <v>75</v>
      </c>
      <c r="C14" s="79" t="s">
        <v>76</v>
      </c>
      <c r="D14" s="64" t="s">
        <v>74</v>
      </c>
      <c r="E14" s="89">
        <v>-31517625</v>
      </c>
      <c r="F14" s="90">
        <v>1</v>
      </c>
      <c r="G14" s="81">
        <f>+E14*F14/1000</f>
        <v>-31517.625</v>
      </c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0"/>
      <c r="AZ14" s="80"/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80"/>
      <c r="CK14" s="80"/>
      <c r="CL14" s="80"/>
      <c r="CM14" s="80"/>
      <c r="CN14" s="80"/>
      <c r="CO14" s="80"/>
      <c r="CP14" s="80"/>
      <c r="CQ14" s="80"/>
      <c r="CR14" s="80"/>
      <c r="CS14" s="80"/>
      <c r="CT14" s="80"/>
      <c r="CU14" s="80"/>
      <c r="CV14" s="80"/>
      <c r="CW14" s="80"/>
      <c r="CX14" s="80"/>
      <c r="CY14" s="80"/>
      <c r="CZ14" s="80"/>
      <c r="DA14" s="80"/>
      <c r="DB14" s="80"/>
      <c r="DC14" s="80"/>
      <c r="DD14" s="80"/>
      <c r="DE14" s="80"/>
      <c r="DF14" s="80"/>
      <c r="DG14" s="80"/>
      <c r="DH14" s="80"/>
      <c r="DI14" s="80"/>
      <c r="DJ14" s="80"/>
      <c r="DK14" s="80"/>
      <c r="DL14" s="80"/>
      <c r="DM14" s="80"/>
      <c r="DN14" s="80"/>
      <c r="DO14" s="80"/>
      <c r="DP14" s="80"/>
      <c r="DQ14" s="80"/>
      <c r="DR14" s="80"/>
      <c r="DS14" s="80"/>
      <c r="DT14" s="80"/>
      <c r="DU14" s="80"/>
      <c r="DV14" s="80"/>
      <c r="DW14" s="80"/>
      <c r="DX14" s="80"/>
      <c r="DY14" s="80"/>
      <c r="DZ14" s="80"/>
      <c r="EA14" s="80"/>
      <c r="EB14" s="80"/>
      <c r="EC14" s="80"/>
      <c r="ED14" s="80"/>
      <c r="EE14" s="80"/>
      <c r="EF14" s="80"/>
      <c r="EG14" s="80"/>
      <c r="EH14" s="80"/>
      <c r="EI14" s="80"/>
      <c r="EJ14" s="80"/>
      <c r="EK14" s="80"/>
      <c r="EL14" s="80"/>
      <c r="EM14" s="80"/>
      <c r="EN14" s="80"/>
      <c r="EO14" s="80"/>
      <c r="EP14" s="80"/>
      <c r="EQ14" s="80"/>
      <c r="ER14" s="80"/>
      <c r="ES14" s="80"/>
      <c r="ET14" s="80"/>
      <c r="EU14" s="80"/>
      <c r="EV14" s="80"/>
      <c r="EW14" s="80"/>
      <c r="EX14" s="80"/>
      <c r="EY14" s="80"/>
      <c r="EZ14" s="80"/>
      <c r="FA14" s="80"/>
      <c r="FB14" s="80"/>
      <c r="FC14" s="80"/>
      <c r="FD14" s="80"/>
      <c r="FE14" s="80"/>
      <c r="FF14" s="80"/>
      <c r="FG14" s="80"/>
      <c r="FH14" s="80"/>
      <c r="FI14" s="80"/>
      <c r="FJ14" s="80"/>
      <c r="FK14" s="80"/>
      <c r="FL14" s="80"/>
      <c r="FM14" s="80"/>
      <c r="FN14" s="80"/>
      <c r="FO14" s="80"/>
      <c r="FP14" s="80"/>
      <c r="FQ14" s="80"/>
      <c r="FR14" s="80"/>
      <c r="FS14" s="80"/>
      <c r="FT14" s="80"/>
      <c r="FU14" s="80"/>
      <c r="FV14" s="80"/>
      <c r="FW14" s="80"/>
      <c r="FX14" s="80"/>
      <c r="FY14" s="80"/>
      <c r="FZ14" s="80"/>
      <c r="GA14" s="80"/>
      <c r="GB14" s="80"/>
      <c r="GC14" s="80"/>
      <c r="GD14" s="80"/>
      <c r="GE14" s="80"/>
      <c r="GF14" s="80"/>
      <c r="GG14" s="80"/>
      <c r="GH14" s="80"/>
      <c r="GI14" s="80"/>
      <c r="GJ14" s="80"/>
      <c r="GK14" s="80"/>
      <c r="GL14" s="80"/>
      <c r="GM14" s="80"/>
      <c r="GN14" s="80"/>
      <c r="GO14" s="80"/>
      <c r="GP14" s="80"/>
      <c r="GQ14" s="80"/>
      <c r="GR14" s="80"/>
      <c r="GS14" s="80"/>
      <c r="GT14" s="80"/>
      <c r="GU14" s="80"/>
      <c r="GV14" s="80"/>
      <c r="GW14" s="80"/>
      <c r="GX14" s="80"/>
      <c r="GY14" s="80"/>
      <c r="GZ14" s="80"/>
      <c r="HA14" s="80"/>
      <c r="HB14" s="80"/>
      <c r="HC14" s="80"/>
    </row>
    <row r="15" spans="1:211" s="67" customFormat="1" ht="33">
      <c r="A15" s="77" t="s">
        <v>97</v>
      </c>
      <c r="B15" s="78" t="s">
        <v>75</v>
      </c>
      <c r="C15" s="79" t="s">
        <v>76</v>
      </c>
      <c r="D15" s="64" t="s">
        <v>74</v>
      </c>
      <c r="E15" s="89">
        <v>868208</v>
      </c>
      <c r="F15" s="81">
        <v>1</v>
      </c>
      <c r="G15" s="81">
        <f>+E15*F15/1000</f>
        <v>868.20799999999997</v>
      </c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  <c r="CT15" s="80"/>
      <c r="CU15" s="80"/>
      <c r="CV15" s="80"/>
      <c r="CW15" s="80"/>
      <c r="CX15" s="80"/>
      <c r="CY15" s="80"/>
      <c r="CZ15" s="80"/>
      <c r="DA15" s="80"/>
      <c r="DB15" s="80"/>
      <c r="DC15" s="80"/>
      <c r="DD15" s="80"/>
      <c r="DE15" s="80"/>
      <c r="DF15" s="80"/>
      <c r="DG15" s="80"/>
      <c r="DH15" s="80"/>
      <c r="DI15" s="80"/>
      <c r="DJ15" s="80"/>
      <c r="DK15" s="80"/>
      <c r="DL15" s="80"/>
      <c r="DM15" s="80"/>
      <c r="DN15" s="80"/>
      <c r="DO15" s="80"/>
      <c r="DP15" s="80"/>
      <c r="DQ15" s="80"/>
      <c r="DR15" s="80"/>
      <c r="DS15" s="80"/>
      <c r="DT15" s="80"/>
      <c r="DU15" s="80"/>
      <c r="DV15" s="80"/>
      <c r="DW15" s="80"/>
      <c r="DX15" s="80"/>
      <c r="DY15" s="80"/>
      <c r="DZ15" s="80"/>
      <c r="EA15" s="80"/>
      <c r="EB15" s="80"/>
      <c r="EC15" s="80"/>
      <c r="ED15" s="80"/>
      <c r="EE15" s="80"/>
      <c r="EF15" s="80"/>
      <c r="EG15" s="80"/>
      <c r="EH15" s="80"/>
      <c r="EI15" s="80"/>
      <c r="EJ15" s="80"/>
      <c r="EK15" s="80"/>
      <c r="EL15" s="80"/>
      <c r="EM15" s="80"/>
      <c r="EN15" s="80"/>
      <c r="EO15" s="80"/>
      <c r="EP15" s="80"/>
      <c r="EQ15" s="80"/>
      <c r="ER15" s="80"/>
      <c r="ES15" s="80"/>
      <c r="ET15" s="80"/>
      <c r="EU15" s="80"/>
      <c r="EV15" s="80"/>
      <c r="EW15" s="80"/>
      <c r="EX15" s="80"/>
      <c r="EY15" s="80"/>
      <c r="EZ15" s="80"/>
      <c r="FA15" s="80"/>
      <c r="FB15" s="80"/>
      <c r="FC15" s="80"/>
      <c r="FD15" s="80"/>
      <c r="FE15" s="80"/>
      <c r="FF15" s="80"/>
      <c r="FG15" s="80"/>
      <c r="FH15" s="80"/>
      <c r="FI15" s="80"/>
      <c r="FJ15" s="80"/>
      <c r="FK15" s="80"/>
      <c r="FL15" s="80"/>
      <c r="FM15" s="80"/>
      <c r="FN15" s="80"/>
      <c r="FO15" s="80"/>
      <c r="FP15" s="80"/>
      <c r="FQ15" s="80"/>
      <c r="FR15" s="80"/>
      <c r="FS15" s="80"/>
      <c r="FT15" s="80"/>
      <c r="FU15" s="80"/>
      <c r="FV15" s="80"/>
      <c r="FW15" s="80"/>
      <c r="FX15" s="80"/>
      <c r="FY15" s="80"/>
      <c r="FZ15" s="80"/>
      <c r="GA15" s="80"/>
      <c r="GB15" s="80"/>
      <c r="GC15" s="80"/>
      <c r="GD15" s="80"/>
      <c r="GE15" s="80"/>
      <c r="GF15" s="80"/>
      <c r="GG15" s="80"/>
      <c r="GH15" s="80"/>
      <c r="GI15" s="80"/>
      <c r="GJ15" s="80"/>
      <c r="GK15" s="80"/>
      <c r="GL15" s="80"/>
      <c r="GM15" s="80"/>
      <c r="GN15" s="80"/>
      <c r="GO15" s="80"/>
      <c r="GP15" s="80"/>
      <c r="GQ15" s="80"/>
      <c r="GR15" s="80"/>
      <c r="GS15" s="80"/>
      <c r="GT15" s="80"/>
      <c r="GU15" s="80"/>
      <c r="GV15" s="80"/>
      <c r="GW15" s="80"/>
      <c r="GX15" s="80"/>
      <c r="GY15" s="80"/>
      <c r="GZ15" s="80"/>
      <c r="HA15" s="80"/>
      <c r="HB15" s="80"/>
      <c r="HC15" s="80"/>
    </row>
    <row r="16" spans="1:211" s="67" customFormat="1" ht="33">
      <c r="A16" s="77" t="s">
        <v>98</v>
      </c>
      <c r="B16" s="78" t="s">
        <v>75</v>
      </c>
      <c r="C16" s="79" t="s">
        <v>76</v>
      </c>
      <c r="D16" s="64" t="s">
        <v>74</v>
      </c>
      <c r="E16" s="89">
        <v>18329677</v>
      </c>
      <c r="F16" s="81">
        <v>1</v>
      </c>
      <c r="G16" s="81">
        <f>+E16*F16/1000</f>
        <v>18329.677</v>
      </c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80"/>
      <c r="BY16" s="80"/>
      <c r="BZ16" s="80"/>
      <c r="CA16" s="80"/>
      <c r="CB16" s="80"/>
      <c r="CC16" s="80"/>
      <c r="CD16" s="80"/>
      <c r="CE16" s="80"/>
      <c r="CF16" s="80"/>
      <c r="CG16" s="80"/>
      <c r="CH16" s="80"/>
      <c r="CI16" s="80"/>
      <c r="CJ16" s="80"/>
      <c r="CK16" s="80"/>
      <c r="CL16" s="80"/>
      <c r="CM16" s="80"/>
      <c r="CN16" s="80"/>
      <c r="CO16" s="80"/>
      <c r="CP16" s="80"/>
      <c r="CQ16" s="80"/>
      <c r="CR16" s="80"/>
      <c r="CS16" s="80"/>
      <c r="CT16" s="80"/>
      <c r="CU16" s="80"/>
      <c r="CV16" s="80"/>
      <c r="CW16" s="80"/>
      <c r="CX16" s="80"/>
      <c r="CY16" s="80"/>
      <c r="CZ16" s="80"/>
      <c r="DA16" s="80"/>
      <c r="DB16" s="80"/>
      <c r="DC16" s="80"/>
      <c r="DD16" s="80"/>
      <c r="DE16" s="80"/>
      <c r="DF16" s="80"/>
      <c r="DG16" s="80"/>
      <c r="DH16" s="80"/>
      <c r="DI16" s="80"/>
      <c r="DJ16" s="80"/>
      <c r="DK16" s="80"/>
      <c r="DL16" s="80"/>
      <c r="DM16" s="80"/>
      <c r="DN16" s="80"/>
      <c r="DO16" s="80"/>
      <c r="DP16" s="80"/>
      <c r="DQ16" s="80"/>
      <c r="DR16" s="80"/>
      <c r="DS16" s="80"/>
      <c r="DT16" s="80"/>
      <c r="DU16" s="80"/>
      <c r="DV16" s="80"/>
      <c r="DW16" s="80"/>
      <c r="DX16" s="80"/>
      <c r="DY16" s="80"/>
      <c r="DZ16" s="80"/>
      <c r="EA16" s="80"/>
      <c r="EB16" s="80"/>
      <c r="EC16" s="80"/>
      <c r="ED16" s="80"/>
      <c r="EE16" s="80"/>
      <c r="EF16" s="80"/>
      <c r="EG16" s="80"/>
      <c r="EH16" s="80"/>
      <c r="EI16" s="80"/>
      <c r="EJ16" s="80"/>
      <c r="EK16" s="80"/>
      <c r="EL16" s="80"/>
      <c r="EM16" s="80"/>
      <c r="EN16" s="80"/>
      <c r="EO16" s="80"/>
      <c r="EP16" s="80"/>
      <c r="EQ16" s="80"/>
      <c r="ER16" s="80"/>
      <c r="ES16" s="80"/>
      <c r="ET16" s="80"/>
      <c r="EU16" s="80"/>
      <c r="EV16" s="80"/>
      <c r="EW16" s="80"/>
      <c r="EX16" s="80"/>
      <c r="EY16" s="80"/>
      <c r="EZ16" s="80"/>
      <c r="FA16" s="80"/>
      <c r="FB16" s="80"/>
      <c r="FC16" s="80"/>
      <c r="FD16" s="80"/>
      <c r="FE16" s="80"/>
      <c r="FF16" s="80"/>
      <c r="FG16" s="80"/>
      <c r="FH16" s="80"/>
      <c r="FI16" s="80"/>
      <c r="FJ16" s="80"/>
      <c r="FK16" s="80"/>
      <c r="FL16" s="80"/>
      <c r="FM16" s="80"/>
      <c r="FN16" s="80"/>
      <c r="FO16" s="80"/>
      <c r="FP16" s="80"/>
      <c r="FQ16" s="80"/>
      <c r="FR16" s="80"/>
      <c r="FS16" s="80"/>
      <c r="FT16" s="80"/>
      <c r="FU16" s="80"/>
      <c r="FV16" s="80"/>
      <c r="FW16" s="80"/>
      <c r="FX16" s="80"/>
      <c r="FY16" s="80"/>
      <c r="FZ16" s="80"/>
      <c r="GA16" s="80"/>
      <c r="GB16" s="80"/>
      <c r="GC16" s="80"/>
      <c r="GD16" s="80"/>
      <c r="GE16" s="80"/>
      <c r="GF16" s="80"/>
      <c r="GG16" s="80"/>
      <c r="GH16" s="80"/>
      <c r="GI16" s="80"/>
      <c r="GJ16" s="80"/>
      <c r="GK16" s="80"/>
      <c r="GL16" s="80"/>
      <c r="GM16" s="80"/>
      <c r="GN16" s="80"/>
      <c r="GO16" s="80"/>
      <c r="GP16" s="80"/>
      <c r="GQ16" s="80"/>
      <c r="GR16" s="80"/>
      <c r="GS16" s="80"/>
      <c r="GT16" s="80"/>
      <c r="GU16" s="80"/>
      <c r="GV16" s="80"/>
      <c r="GW16" s="80"/>
      <c r="GX16" s="80"/>
      <c r="GY16" s="80"/>
      <c r="GZ16" s="80"/>
      <c r="HA16" s="80"/>
      <c r="HB16" s="80"/>
      <c r="HC16" s="80"/>
    </row>
    <row r="18" spans="1:7" ht="102" hidden="1" customHeight="1">
      <c r="A18" s="162" t="s">
        <v>73</v>
      </c>
      <c r="B18" s="162"/>
      <c r="C18" s="162"/>
      <c r="D18" s="162"/>
      <c r="E18" s="162"/>
      <c r="F18" s="162"/>
      <c r="G18" s="162"/>
    </row>
  </sheetData>
  <mergeCells count="12">
    <mergeCell ref="B10:F10"/>
    <mergeCell ref="B11:F11"/>
    <mergeCell ref="B12:F12"/>
    <mergeCell ref="A18:G18"/>
    <mergeCell ref="F2:G2"/>
    <mergeCell ref="F3:G3"/>
    <mergeCell ref="A6:G6"/>
    <mergeCell ref="A8:A9"/>
    <mergeCell ref="B8:B9"/>
    <mergeCell ref="C8:C9"/>
    <mergeCell ref="D8:D9"/>
    <mergeCell ref="E8:G8"/>
  </mergeCells>
  <pageMargins left="0.36" right="0.16" top="0.39" bottom="0.35" header="0.3" footer="0.16"/>
  <pageSetup paperSize="9" scale="90" firstPageNumber="2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4"/>
  <dimension ref="A1"/>
  <sheetViews>
    <sheetView workbookViewId="0">
      <selection activeCell="J12" sqref="J12:J17"/>
    </sheetView>
  </sheetViews>
  <sheetFormatPr defaultRowHeight="15.75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workbookViewId="0">
      <selection activeCell="J12" sqref="J12:J17"/>
    </sheetView>
  </sheetViews>
  <sheetFormatPr defaultRowHeight="15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Plan aLL</vt:lpstr>
      <vt:lpstr>Plan GAXTNI</vt:lpstr>
      <vt:lpstr>5 (2)</vt:lpstr>
      <vt:lpstr>12</vt:lpstr>
      <vt:lpstr>5 ոչ գաղտնի</vt:lpstr>
      <vt:lpstr>12.</vt:lpstr>
      <vt:lpstr>Sheet2</vt:lpstr>
      <vt:lpstr>Sheet3</vt:lpstr>
      <vt:lpstr>'12'!Print_Titles</vt:lpstr>
      <vt:lpstr>'12.'!Print_Titles</vt:lpstr>
      <vt:lpstr>'Plan aLL'!Print_Titles</vt:lpstr>
      <vt:lpstr>'Plan GAXTNI'!Print_Titles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ASTGHIK</dc:creator>
  <cp:lastModifiedBy>User</cp:lastModifiedBy>
  <cp:lastPrinted>2017-12-01T12:19:09Z</cp:lastPrinted>
  <dcterms:created xsi:type="dcterms:W3CDTF">2017-02-07T08:32:44Z</dcterms:created>
  <dcterms:modified xsi:type="dcterms:W3CDTF">2017-12-01T12:30:37Z</dcterms:modified>
</cp:coreProperties>
</file>