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'1'!$A$9:$E$73</definedName>
    <definedName name="_xlnm._FilterDatabase" localSheetId="1" hidden="1">'2'!$A$9:$E$117</definedName>
    <definedName name="_xlnm._FilterDatabase" localSheetId="3" hidden="1">'4'!$B$10:$K$37</definedName>
  </definedNames>
  <calcPr calcId="145621"/>
</workbook>
</file>

<file path=xl/calcChain.xml><?xml version="1.0" encoding="utf-8"?>
<calcChain xmlns="http://schemas.openxmlformats.org/spreadsheetml/2006/main">
  <c r="E45" i="7" l="1"/>
  <c r="E31" i="7"/>
  <c r="J12" i="8" l="1"/>
  <c r="J11" i="8" s="1"/>
  <c r="J14" i="8"/>
  <c r="J36" i="8" l="1"/>
  <c r="J32" i="8" l="1"/>
  <c r="J31" i="8" s="1"/>
  <c r="J30" i="8" s="1"/>
  <c r="J29" i="8"/>
  <c r="J26" i="8"/>
  <c r="J25" i="8" s="1"/>
  <c r="J24" i="8" s="1"/>
  <c r="J22" i="8"/>
  <c r="J18" i="8"/>
  <c r="E14" i="7" l="1"/>
  <c r="E24" i="5" l="1"/>
  <c r="E64" i="5" l="1"/>
  <c r="E62" i="5" s="1"/>
  <c r="E60" i="5" s="1"/>
  <c r="E55" i="5"/>
  <c r="E54" i="5" s="1"/>
  <c r="E52" i="5" s="1"/>
  <c r="E48" i="5"/>
  <c r="E49" i="5"/>
  <c r="E41" i="5"/>
  <c r="E40" i="5" s="1"/>
  <c r="E33" i="5"/>
  <c r="E32" i="5" s="1"/>
  <c r="E30" i="5" s="1"/>
  <c r="E27" i="5"/>
  <c r="E26" i="5" s="1"/>
  <c r="E19" i="5"/>
  <c r="E18" i="5" s="1"/>
  <c r="E16" i="5" l="1"/>
  <c r="E14" i="5" s="1"/>
  <c r="E22" i="5"/>
  <c r="J17" i="8" l="1"/>
  <c r="J16" i="8" s="1"/>
  <c r="J15" i="8" s="1"/>
  <c r="J35" i="8" l="1"/>
  <c r="E58" i="5" l="1"/>
  <c r="C61" i="6" l="1"/>
  <c r="C59" i="6"/>
  <c r="J34" i="8" l="1"/>
  <c r="J33" i="8" s="1"/>
  <c r="E45" i="5"/>
  <c r="E44" i="5" l="1"/>
  <c r="E38" i="5" s="1"/>
  <c r="E36" i="5" s="1"/>
  <c r="E12" i="5" s="1"/>
  <c r="J28" i="8"/>
  <c r="J27" i="8" s="1"/>
  <c r="J23" i="8" s="1"/>
  <c r="J21" i="8" l="1"/>
  <c r="J20" i="8" s="1"/>
  <c r="J19" i="8" s="1"/>
  <c r="E10" i="5"/>
</calcChain>
</file>

<file path=xl/sharedStrings.xml><?xml version="1.0" encoding="utf-8"?>
<sst xmlns="http://schemas.openxmlformats.org/spreadsheetml/2006/main" count="404" uniqueCount="186">
  <si>
    <t>Հավելված N 1</t>
  </si>
  <si>
    <t>Հայաստանի Հանրապետության</t>
  </si>
  <si>
    <t>կառավարության աշխատակազմի</t>
  </si>
  <si>
    <t>Հավելված N 2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</si>
  <si>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</si>
  <si>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</si>
  <si>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</si>
  <si>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</si>
  <si>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</si>
  <si>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</si>
  <si>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</si>
  <si>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</si>
  <si>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</si>
  <si>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</si>
  <si>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</si>
  <si>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</si>
  <si>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</si>
  <si>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</si>
  <si>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</si>
  <si>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X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</si>
  <si>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</si>
  <si>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</si>
  <si>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</si>
  <si>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</si>
  <si>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</si>
  <si>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</si>
  <si>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</si>
  <si>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</si>
  <si>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</si>
  <si>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</si>
  <si>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Մատուցվող ծառայության վրա կատարվող ծախսը (հազար դրամ)</t>
  </si>
  <si>
    <t>Մատուցվող ծառայության նկարագրությունը</t>
  </si>
  <si>
    <t>Քանակական</t>
  </si>
  <si>
    <t>Որակական</t>
  </si>
  <si>
    <t>Մշակված չէ</t>
  </si>
  <si>
    <t>Ժամկետայնության</t>
  </si>
  <si>
    <t>Աղյուսակ  2</t>
  </si>
  <si>
    <t>03</t>
  </si>
  <si>
    <t>ԾՏ01</t>
  </si>
  <si>
    <t>2017 թվականի ----- N ----Ն որոշման</t>
  </si>
  <si>
    <t>Բյուջետային ծախսերի գործառական դասակարգման բաժինների, խմբերի և դասերի անվանումները</t>
  </si>
  <si>
    <t>02</t>
  </si>
  <si>
    <t>Արտահիվանդանոցային ծառայություններ</t>
  </si>
  <si>
    <t>Մասնագիտացված բժշկական ծառայություններ</t>
  </si>
  <si>
    <t>Ընդհանուր բնույթի այլ ծառայություններ</t>
  </si>
  <si>
    <t>Հիվանդանոցային ծառայություններ</t>
  </si>
  <si>
    <t>Մասնագիտացված հիվանդանոցային ծառայություններ</t>
  </si>
  <si>
    <t>Առողջապահական հարակից ծառայություններ և ծրագրեր</t>
  </si>
  <si>
    <t>Բնակչության առողջության պահպանում և բարելավում</t>
  </si>
  <si>
    <t>1.2.Տրանսֆերտներ</t>
  </si>
  <si>
    <t>Շահառուների քանակը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</si>
  <si>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</si>
  <si>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</si>
  <si>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</si>
  <si>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</si>
  <si>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1099 Արտահիվանդանոցային բուժօգնության ծառայություններ</t>
  </si>
  <si>
    <t>Ծառայություն մատուցողի (մատուցողների) անվանումը</t>
  </si>
  <si>
    <t>ԱԾ04</t>
  </si>
  <si>
    <t>Ծրագրի նկարագրությունը</t>
  </si>
  <si>
    <t>Վերջնական արդյունքի նկարագրությունը</t>
  </si>
  <si>
    <t>Ծառայություն մատուցողի անվանումը</t>
  </si>
  <si>
    <t>Քաղաքականության միջոցառումներ. Ծառայություններ</t>
  </si>
  <si>
    <t xml:space="preserve">Արտահիվանդանոցային բուժօգնության ծառայություններ </t>
  </si>
  <si>
    <t xml:space="preserve">Հանրապետության բնակչության համար արտահիվանդանոցային բժշկական օգնության և ծառայությունների իրականացում, այդ թվում անվճար ամբուլատոր-պոլիկլինիկական բուժօգնության կազմակերպում առաջնային  (ամբուլատոր-պոլիկլինիկական ) օղակի բոլոր մակարդակներում, արտահիվանդանոցային անհետաձգելի բժշկական օգնության  և սպասարկում (շտապ բժշկական օգնություն), ստոմատոլոգիական բժշկական օգնության (բնակչության սոցիալապես անապահով  ու առանձին (հատուկ)  խմբերի համար) և արտահիվանդանոցային հարբժշկական այլ ծառայություններ: </t>
  </si>
  <si>
    <t xml:space="preserve">Բնակչության առողջության պահպանում և  բարելավում, արտահիվանդանոցային բուժօգնության  ծառայություններից օգտվելու իրավունքի ապահովում, հիվանդությունների վաղ հայտնաբերման և կանխարգելման ցուցանիշների աճ, բժշկական օգնության  որակի բարելավում, հիվանդանոցային դեպքերի աստիճանաբար կրճատում </t>
  </si>
  <si>
    <t>Քաղաքականության միջոցառումներ. Տրանսֆերտներ</t>
  </si>
  <si>
    <t>Տրանսֆերտի նկարագրությունը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</si>
  <si>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</si>
  <si>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</si>
  <si>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Հիվանդացության և մահացության կրճատում</t>
  </si>
  <si>
    <t>Հոգեկան և նարկոլոգիական հիվանդների բժշկական օգնության ծառայություններ</t>
  </si>
  <si>
    <t>Հոգեկան և նարկոլոգիական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</t>
  </si>
  <si>
    <t>Առողջապահական կազմակերպություններ (հիվանդանոցներ)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</si>
  <si>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</si>
  <si>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</si>
  <si>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</si>
  <si>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</si>
  <si>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</si>
  <si>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</si>
  <si>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</si>
  <si>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ԲԸԱՀ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</si>
  <si>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</si>
  <si>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</si>
  <si>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Խումբ 02</t>
  </si>
  <si>
    <t xml:space="preserve">Դաս 02   </t>
  </si>
  <si>
    <t>ՄԱՍ III.ԾԱՌԱՅՈՒԹՅՈՒՆՆԵՐ</t>
  </si>
  <si>
    <t>դրամ</t>
  </si>
  <si>
    <t>Խումբ 03</t>
  </si>
  <si>
    <t xml:space="preserve">Դաս 02 </t>
  </si>
  <si>
    <t>85111120/1</t>
  </si>
  <si>
    <t>հիվանդանոցների կողմից մատուցվող բժշկական ծառայություններ</t>
  </si>
  <si>
    <t>85111170/1</t>
  </si>
  <si>
    <t>հոգեբուժական հիվանդանոցների կողմից մատուցվող ծառայություններ</t>
  </si>
  <si>
    <t>5.Հոգեկան և նարկոլոգիական հիվանդների բժշկական օգնության ծառայություններ</t>
  </si>
  <si>
    <t>որից`</t>
  </si>
  <si>
    <t>ֆինանսական ցուցանիշներ</t>
  </si>
  <si>
    <t>ՄԱՍ Գ: Նախարարի պատասխանատվության ներքո իրականացվող քաղաքականության միջոցառումների և ֆինանսական կառավարման արդյունքների ցուցանիշները </t>
  </si>
  <si>
    <t>1. Քաղաքականության միջոցառումներ </t>
  </si>
  <si>
    <t>1.1. Ծառայություններ</t>
  </si>
  <si>
    <t>Անվանումը </t>
  </si>
  <si>
    <t>Նկարագրությունը </t>
  </si>
  <si>
    <t>Ծրագիրը (ծրագրերը), որի (որոնց) շրջանակներում իրականացվում է քաղաքականության միջոցառումը </t>
  </si>
  <si>
    <t>Գումարը (հազար դրամ)</t>
  </si>
  <si>
    <t>1150 Հիվանդանոցային բուժօգնության ծրագիր</t>
  </si>
  <si>
    <t>ԱԾ17</t>
  </si>
  <si>
    <t>04. Հոգեկան և նարկոլոգիական հիվանդների բժշկական օգնության ծառայություններ</t>
  </si>
  <si>
    <t>Հոգեկան և նարկոլոգիական հիվանդների բժշկական օգնության ծառայություններից օգտվելու դեպքերի թիվը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</si>
  <si>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</si>
  <si>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</si>
  <si>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</si>
  <si>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</si>
  <si>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</si>
  <si>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</si>
  <si>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Խումբ 01</t>
  </si>
  <si>
    <t>ՄԱՍ I. ԱՊՐԱՆՔՆԵՐ</t>
  </si>
  <si>
    <t>Վ. Ստեփանյան</t>
  </si>
  <si>
    <t>Հավելված N 3</t>
  </si>
  <si>
    <t>ղեկավար</t>
  </si>
  <si>
    <t>ՀԱՅԱՍՏԱՆԻ ՀԱՆՐԱՊԵՏՈՒԹՅԱՆ ԿԱՌԱՎԱՐՈՒԹՅԱՆ 2016 ԹՎԱԿԱՆԻ ԴԵԿՏԵՄԲԵՐԻ 29-Ի N 1313-Ն ՈՐՈՇՄԱՆ N 11 ՀԱՎԵԼՎԱԾԻ N 11.9 ԱՂՅՈՒՍԱԿՈՒՄ ԿԱՏԱՐՎՈՂ ՓՈՓՈԽՈՒԹՅՈՒՆՆԵՐԸ ԵՎ ԼՐԱՑՈՒՄՆԵՐԸ</t>
  </si>
  <si>
    <t>ՀԱՅԱՍՏԱՆԻ ՀԱՆՐԱՊԵՏՈՒԹՅԱՆ ԿԱՌԱՎԱՐՈՒԹՅԱՆ 2016 ԹՎԱԿԱՆԻ ԴԵԿՏԵՄԲԵՐԻ 29-Ի N 1313-Ն ՈՐՈՇՄԱՆ N 11 ՀԱՎԵԼՎԱԾԻ N 12 ԱՂՅՈՒՍԱԿՈՒՄ ԿԱՏԱՐՎՈՂ ՓՈՓՈԽՈՒԹՅՈՒՆՆԵՐԸ ԵՎ ԼՐԱՑՈՒՄՆԵՐԸ</t>
  </si>
  <si>
    <t>ՀԱՅԱՍՏԱՆԻ ՀԱՆՐԱՊԵՏՈՒԹՅԱՆ ԿԱՌԱՎԱՐՈՒԹՅԱՆ 2016 ԹՎԱԿԱՆԻ ԴԵԿՏԵՄԲԵՐԻ 29-Ի N 1313-Ն ՈՐՈՇՄԱՆ N 12 ՀԱՎԵԼՎԱԾՈՒՄ ԿԱՏԱՐՎՈՂ ՓՈՓՈԽՈՒԹՅՈՒՆՆԵՐԸ ԵՎ ԼՐԱՑՈՒՄՆԵՐԸ</t>
  </si>
  <si>
    <t>Բժշկական ապրանքներ, սարքեր և սարքավորումներ</t>
  </si>
  <si>
    <t xml:space="preserve">Տարի </t>
  </si>
  <si>
    <t>Դեղագործական ապրանքներ</t>
  </si>
  <si>
    <t>01.Դեղորայքի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</si>
  <si>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07. Շարունակական հսկողություն պահանջող և առանձին հիվանդությունների բուժման ծառայություններ</t>
  </si>
  <si>
    <t xml:space="preserve">Առողջապահական և լաբորատոր նյութեր </t>
  </si>
  <si>
    <t xml:space="preserve">Ստոմատոլոգիական ծառայություններ </t>
  </si>
  <si>
    <t xml:space="preserve">01. Ստոմատոլոգիական բժշկական օգնության ծառայություններ </t>
  </si>
  <si>
    <t>07. Վերականգնողական բժշկական օգնության ծառայություններ</t>
  </si>
  <si>
    <t>Մոր և մանկան բժշկական ծառայություններ</t>
  </si>
  <si>
    <t>04. Անպտուղ զույգերի համար վերատադրողական օժանդակ տեխնոլոգիաների կիրառմամբ բժշկական օգնության ծառայություններ</t>
  </si>
  <si>
    <t>Շարունակական հսկողություն պահանջող և առանձին հիվանդությունների բուժման ծառայություններ</t>
  </si>
  <si>
    <t>Առանձին հիվանդությունների (քրոնիկ, դիսպանսեր հսկողություն պահանջող) բժշկական օգնության համալիր միջոցառումների իրականացում (հետազոտում, ախտորոշում, բուժում)</t>
  </si>
  <si>
    <t xml:space="preserve">Շարունակական հսկողություն պահանջող և առանձին հիվանդությունների բուժման գծով ծառայություններից օգտվելու դեպքերի թիվը </t>
  </si>
  <si>
    <t>Առողջապահական կազմակերպություններ (բժշկական միավորումներ, ամբուլատորիաներ, պոլիկլինիկաներ, դիսպանսերներ, ընտանեկան բժշկի գրասենյակներ)</t>
  </si>
  <si>
    <t>ԱԾ06</t>
  </si>
  <si>
    <t>Ստոմատոլոգիական բժշկական օգնության ծառայություններ</t>
  </si>
  <si>
    <t>Ստոմատոլոգիական բժշկական օգնության համալիր միջոցառումների (հետազոտում, ախտորոշում, բուժում) իրականացում մինչև 8 տարեկան, ինչպես նաև 12 տարեկան երեխաներին, 65 տարեկան և ավելի բարձր տարիքի անձանց և ոցիալապես անապահով խմբերում ընդգրկվածներին</t>
  </si>
  <si>
    <t>Ստոմատոլոգիական բժշկական օգնության գծով ծառայություններից օգտվելու դեպքերի թիվը</t>
  </si>
  <si>
    <t>Առողջապահական կազմակերպություններ (պոլիկլինիկաներ, մասնագիտացված ստոմատոլոգիական պոլիկլինիկաներ)</t>
  </si>
  <si>
    <t>Սեռական ճանապարհով փոխանցվող հիվանդությունների բժշկական օգնության ծառայություններ</t>
  </si>
  <si>
    <t>Սեռական ճանապարհով փոխանցվող հիվանդությունների բժշկական օգնության գծով ծառայություններ</t>
  </si>
  <si>
    <t>ԱԾ03</t>
  </si>
  <si>
    <t>Սեռական ճանապարհով փոխանցվող հիվանդությունների բժշկական օգնության գծով ծառայություններից օգտվելու դեպքերի թիվը</t>
  </si>
  <si>
    <t>Վերականգնողական բժշկական օգնության ծառայություններ</t>
  </si>
  <si>
    <t xml:space="preserve">Վերականգնողական (ֆիզիկական, մտավոր) բժշկական օգնության գծով հիվանդների բուժում և շարունակական հսկողության համալիր միջոցառումների իրականացում </t>
  </si>
  <si>
    <t>Վերականգնողական բժշկական օգնության գծով ծառայություններից օգտվելու դեպքերի թիվը</t>
  </si>
  <si>
    <t>Անպտուղ զույգերի համար վերատադրողական օժանդակ տեխնոլոգիաների կիրառմամբ բժշկական օգնության ծառայություններ</t>
  </si>
  <si>
    <t xml:space="preserve">Ընտանեկան նպաստի համակարգում ընդգրկված 30.00 և ավելի բարձր անապահովության միավոր ունեցող նպաստառու ընտանիքների անպտուղ զույգերին օժանդակ տեխնոլոգիաների կիրառմամբ բժշկական օգնության իրականացում </t>
  </si>
  <si>
    <t>Բժշկական օգնության գծով ծառայություններից օգտվելու դեպքերի թիվը</t>
  </si>
  <si>
    <t>Հիվանդացության և մահացության կրճատում (մոր և մանկան առողջության պահպանում և բարելավում, ծառայությունների որակի և մատչելիության բարձրացում, ծնելիության աճ)</t>
  </si>
  <si>
    <t>Առողջապահական կազմակերպություններ (հիվանդանոցներ, ծննդատներ)</t>
  </si>
  <si>
    <t>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</si>
  <si>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Կենտրոնացված կարգով դեղորայքի ձեռքբերում հիվանդանոցային բուժօգնություն ստացողներին և հատուկ խմբերում ընդգրկված ֆիզիկական անձանց տրամադրելու նպատակով</t>
  </si>
  <si>
    <t>Ամբուլատոր-պոլիկլինիկական, դիսպանսերային և հիվնդանոցային բժշկական հստատությունների միջոցով անվճար դեղորայք ստացող հիվանդների թիվը</t>
  </si>
  <si>
    <t>Ըստ դիմելիության</t>
  </si>
  <si>
    <t>ՀՀ կառավարության 2006թ, նոյեմբերի 23-ի թիվ 1717-Ն որոշման համաձայն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</si>
  <si>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</si>
  <si>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</si>
  <si>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 xml:space="preserve">Նվիրատվություն «Էլեկտրոնային առողջապահության ազգային օպերատոր» փակ բաժնետիրական ընկերությանը </t>
  </si>
  <si>
    <t xml:space="preserve">էլեկտրոնային առողջապահության միասնական տեղեկատվական համակարգին միանալու ծառայությունների մատուցման ծախսերի փոխհատուցում </t>
  </si>
  <si>
    <t>միանվագ</t>
  </si>
  <si>
    <t>«Էլեկտրոնային առողջապահության համակարգը կոնցեսիոն պայմանագրով փոխանցելու համար անցկացված մրցույթի արդյունքները հաստատելու մասին» ՀՀ կառավարության 2017 թվականի հուլիսի 20-ի թիվ N866-Ն որոշում</t>
  </si>
  <si>
    <t xml:space="preserve">Դաս 01   </t>
  </si>
  <si>
    <t>1. 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</si>
  <si>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6. Շարունակական հսկողություն պահանջող և առանձին հիվանդությունների բուժման ծառայություններ</t>
  </si>
  <si>
    <t>85121100/1</t>
  </si>
  <si>
    <t xml:space="preserve">բժշկական ծառայություններ </t>
  </si>
  <si>
    <t xml:space="preserve">Դաս 03 </t>
  </si>
  <si>
    <t>Ստոմատոլոգիական ծառայություններ</t>
  </si>
  <si>
    <t>2.Ստոմատոլոգիական բժշկական օգնության ծառայություններ</t>
  </si>
  <si>
    <t>85131100/1</t>
  </si>
  <si>
    <t>ատամնաբուժական ծառայություններ</t>
  </si>
  <si>
    <t>4.Սեռական ճանապարհով փոխանցվող հիվանդությունների բժշկական օգնության ծառայություններ</t>
  </si>
  <si>
    <t>8.Վերականգնողական բժշկական օգնության ծառայություններ</t>
  </si>
  <si>
    <t>4. Անպտուղ զույգերի համար վերատադրողական օժանդակ տեխնոլոգիաների կիրառմամբ բժշկական օգնության ծառայություններ</t>
  </si>
  <si>
    <t>33611310/1</t>
  </si>
  <si>
    <t>ինսուլին</t>
  </si>
  <si>
    <t>սրվակ</t>
  </si>
  <si>
    <t>ՀՀ 2017 թվականի պետական բյուջե (հազար դրամ)</t>
  </si>
  <si>
    <t xml:space="preserve">03. Սեռական ճանապարհով փոխանցվող հիվանդությունների բժշկական օգնության ծառայություններ </t>
  </si>
  <si>
    <t>ԾՏ03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</si>
  <si>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</si>
  <si>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</si>
  <si>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«ՀԱՅԱՍՏԱՆԻ ՀԱՆՐԱՊԵՏՈՒԹՅԱՆ  2017 ԹՎԱԿԱՆԻ ՊԵՏԱԿԱՆ ԲՅՈՒՋԵԻ ՄԱՍԻՆ» ՀԱՅԱՍՏԱՆԻ ՀԱՆՐԱՊԵՏՈՒԹՅԱՆ ՕՐԵՆՔԻ N 1 ՀԱՎԵԼՎԱԾՈՒՄ ԿԱՏԱՐՎՈՂ ՎԵՐԱԲԱՇԽՈՒՄԸ ԵՎ ՀԱՅԱՍՏԱՆԻ ՀԱՆՐԱՊԵՏՈՒԹՅԱՆ ԿԱՌԱՎԱՐՈՒԹՅԱՆ 2016 ԹՎԱԿԱՆԻ ԴԵԿՏԵՄԲԵՐԻ 29-Ի N 1313-Ն ՈՐՈՇՄԱՆ N 5 ՀԱՎԵԼՎԱԾՈՒՄ ԿԱՏԱՐՎՈՂ ՓՈՓՈԽՈՒԹՅՈՒՆՆԵՐԸ ԵՎ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</si>
</sst>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_);\(#,##0.0\)"/>
    <numFmt numFmtId="166" formatCode="#,##0.0;\ \(#,##0.0\)"/>
    <numFmt numFmtId="167" formatCode="_-* #,##0_-;\-* #,##0_-;_-* &quot;-&quot;??_-;_-@_-"/>
    <numFmt numFmtId="168" formatCode="#,##0.0"/>
  </numFmts>
  <fonts count="17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u/>
      <sz val="12"/>
      <name val="GHEA Grapalat"/>
      <family val="3"/>
    </font>
    <font>
      <sz val="12"/>
      <color rgb="FFFF000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/>
    <xf numFmtId="164" fontId="8" fillId="0" borderId="0" applyFont="0" applyFill="0" applyBorder="0" applyAlignment="0" applyProtection="0"/>
  </cellStyleXfs>
  <cellXfs count="219">
    <xf numFmtId="0" fontId="0" fillId="0" borderId="0" xfId="0"/>
    <xf numFmtId="165" fontId="1" fillId="2" borderId="12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166" fontId="1" fillId="2" borderId="1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5" fillId="0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justify" vertical="center" wrapText="1"/>
    </xf>
    <xf numFmtId="4" fontId="5" fillId="3" borderId="12" xfId="0" applyNumberFormat="1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vertical="center" wrapText="1"/>
    </xf>
    <xf numFmtId="0" fontId="6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0" fontId="1" fillId="2" borderId="26" xfId="0" applyFont="1" applyFill="1" applyBorder="1" applyAlignment="1">
      <alignment horizontal="center" vertical="center" wrapText="1"/>
    </xf>
    <xf numFmtId="166" fontId="1" fillId="2" borderId="18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vertical="top" wrapText="1"/>
    </xf>
    <xf numFmtId="49" fontId="1" fillId="2" borderId="12" xfId="0" applyNumberFormat="1" applyFont="1" applyFill="1" applyBorder="1" applyAlignment="1">
      <alignment vertical="top" wrapText="1"/>
    </xf>
    <xf numFmtId="49" fontId="1" fillId="2" borderId="13" xfId="0" applyNumberFormat="1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12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5" fillId="2" borderId="0" xfId="2" applyFont="1" applyFill="1"/>
    <xf numFmtId="166" fontId="6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8" fontId="4" fillId="2" borderId="0" xfId="0" applyNumberFormat="1" applyFont="1" applyFill="1"/>
    <xf numFmtId="166" fontId="1" fillId="0" borderId="12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wrapText="1"/>
    </xf>
    <xf numFmtId="166" fontId="2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Fill="1" applyBorder="1" applyAlignment="1">
      <alignment horizontal="center" vertical="center" wrapText="1"/>
    </xf>
    <xf numFmtId="168" fontId="1" fillId="0" borderId="12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/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7" fontId="1" fillId="2" borderId="0" xfId="2" applyNumberFormat="1" applyFont="1" applyFill="1"/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166" fontId="1" fillId="0" borderId="29" xfId="0" applyNumberFormat="1" applyFont="1" applyFill="1" applyBorder="1" applyAlignment="1">
      <alignment wrapText="1"/>
    </xf>
    <xf numFmtId="168" fontId="1" fillId="2" borderId="0" xfId="0" applyNumberFormat="1" applyFont="1" applyFill="1"/>
    <xf numFmtId="0" fontId="15" fillId="3" borderId="12" xfId="0" applyFont="1" applyFill="1" applyBorder="1" applyAlignment="1">
      <alignment horizontal="justify" vertical="center" wrapText="1"/>
    </xf>
    <xf numFmtId="0" fontId="15" fillId="3" borderId="13" xfId="0" applyFont="1" applyFill="1" applyBorder="1" applyAlignment="1">
      <alignment horizontal="justify" vertical="center" wrapText="1"/>
    </xf>
    <xf numFmtId="4" fontId="15" fillId="3" borderId="1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/>
    <xf numFmtId="0" fontId="1" fillId="2" borderId="0" xfId="0" applyFont="1" applyFill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6" fontId="5" fillId="0" borderId="0" xfId="0" applyNumberFormat="1" applyFont="1" applyFill="1"/>
    <xf numFmtId="4" fontId="5" fillId="3" borderId="12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166" fontId="1" fillId="0" borderId="12" xfId="0" applyNumberFormat="1" applyFont="1" applyFill="1" applyBorder="1" applyAlignment="1">
      <alignment wrapText="1"/>
    </xf>
    <xf numFmtId="166" fontId="1" fillId="0" borderId="12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left" vertical="center" wrapText="1" indent="2"/>
    </xf>
    <xf numFmtId="0" fontId="1" fillId="2" borderId="12" xfId="0" applyFont="1" applyFill="1" applyBorder="1" applyAlignment="1">
      <alignment horizontal="left" vertical="center" wrapText="1" indent="5"/>
    </xf>
    <xf numFmtId="0" fontId="2" fillId="2" borderId="0" xfId="0" applyFont="1" applyFill="1"/>
    <xf numFmtId="168" fontId="6" fillId="2" borderId="0" xfId="0" applyNumberFormat="1" applyFont="1" applyFill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168" fontId="5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21" xfId="0" applyFont="1" applyFill="1" applyBorder="1" applyAlignment="1">
      <alignment wrapText="1"/>
    </xf>
    <xf numFmtId="0" fontId="1" fillId="2" borderId="20" xfId="0" applyFont="1" applyFill="1" applyBorder="1"/>
    <xf numFmtId="0" fontId="1" fillId="2" borderId="17" xfId="0" applyFont="1" applyFill="1" applyBorder="1"/>
    <xf numFmtId="0" fontId="1" fillId="2" borderId="21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13" fillId="2" borderId="13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13" fillId="2" borderId="15" xfId="0" applyFont="1" applyFill="1" applyBorder="1" applyAlignment="1">
      <alignment wrapText="1"/>
    </xf>
    <xf numFmtId="166" fontId="5" fillId="2" borderId="18" xfId="0" applyNumberFormat="1" applyFont="1" applyFill="1" applyBorder="1" applyAlignment="1">
      <alignment horizontal="center" vertical="center" wrapText="1"/>
    </xf>
    <xf numFmtId="166" fontId="5" fillId="2" borderId="26" xfId="0" applyNumberFormat="1" applyFont="1" applyFill="1" applyBorder="1" applyAlignment="1">
      <alignment horizontal="center" vertical="center" wrapText="1"/>
    </xf>
    <xf numFmtId="166" fontId="5" fillId="2" borderId="19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5" fillId="0" borderId="18" xfId="0" applyNumberFormat="1" applyFont="1" applyFill="1" applyBorder="1" applyAlignment="1">
      <alignment horizontal="center" vertical="center" wrapText="1"/>
    </xf>
    <xf numFmtId="166" fontId="5" fillId="0" borderId="26" xfId="0" applyNumberFormat="1" applyFont="1" applyFill="1" applyBorder="1" applyAlignment="1">
      <alignment horizontal="center" vertical="center" wrapText="1"/>
    </xf>
    <xf numFmtId="166" fontId="5" fillId="0" borderId="19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zoomScale="85" zoomScaleNormal="85" workbookViewId="0">
      <pane xSplit="4" ySplit="9" topLeftCell="E22" activePane="bottomRight" state="frozen"/>
      <selection pane="topRight" activeCell="E1" sqref="E1"/>
      <selection pane="bottomLeft" activeCell="A10" sqref="A10"/>
      <selection pane="bottomRight" activeCell="D23" sqref="D23"/>
    </sheetView>
  </sheetViews>
  <sheetFormatPr defaultRowHeight="17.25" x14ac:dyDescent="0.3"/>
  <cols>
    <col min="1" max="1" width="10.42578125" style="7" customWidth="1"/>
    <col min="2" max="3" width="9.140625" style="7"/>
    <col min="4" max="4" width="80.140625" style="7" customWidth="1"/>
    <col min="5" max="5" width="37.140625" style="7" customWidth="1"/>
    <col min="6" max="6" width="9.140625" style="52"/>
    <col min="7" max="7" width="10.5703125" style="52" bestFit="1" customWidth="1"/>
    <col min="8" max="8" width="13.7109375" style="52" bestFit="1" customWidth="1"/>
    <col min="9" max="9" width="12.7109375" style="52" bestFit="1" customWidth="1"/>
    <col min="10" max="16384" width="9.140625" style="52"/>
  </cols>
  <sheetData>
    <row r="1" spans="1:6" x14ac:dyDescent="0.3">
      <c r="A1" s="51"/>
      <c r="B1" s="52"/>
      <c r="C1" s="52"/>
      <c r="D1" s="53"/>
      <c r="E1" s="121" t="s">
        <v>0</v>
      </c>
      <c r="F1" s="121"/>
    </row>
    <row r="2" spans="1:6" x14ac:dyDescent="0.3">
      <c r="A2" s="51"/>
      <c r="B2" s="54"/>
      <c r="C2" s="52"/>
      <c r="D2" s="53"/>
      <c r="E2" s="121" t="s">
        <v>6</v>
      </c>
      <c r="F2" s="121"/>
    </row>
    <row r="3" spans="1:6" x14ac:dyDescent="0.3">
      <c r="A3" s="51"/>
      <c r="B3" s="54"/>
      <c r="C3" s="52"/>
      <c r="E3" s="120" t="s">
        <v>39</v>
      </c>
      <c r="F3" s="120"/>
    </row>
    <row r="4" spans="1:6" x14ac:dyDescent="0.3">
      <c r="A4" s="51"/>
      <c r="B4" s="54"/>
      <c r="C4" s="52"/>
      <c r="D4" s="55"/>
      <c r="E4" s="55"/>
    </row>
    <row r="5" spans="1:6" ht="54" customHeight="1" x14ac:dyDescent="0.3">
      <c r="A5" s="126" t="s">
        <v>185</v>
      </c>
      <c r="B5" s="126"/>
      <c r="C5" s="126"/>
      <c r="D5" s="126"/>
      <c r="E5" s="126"/>
    </row>
    <row r="6" spans="1:6" x14ac:dyDescent="0.3">
      <c r="A6" s="52"/>
      <c r="B6" s="52"/>
      <c r="C6" s="52"/>
      <c r="D6" s="52"/>
      <c r="E6" s="52"/>
    </row>
    <row r="7" spans="1:6" ht="92.25" customHeight="1" x14ac:dyDescent="0.3">
      <c r="A7" s="122" t="s">
        <v>7</v>
      </c>
      <c r="B7" s="122" t="s">
        <v>8</v>
      </c>
      <c r="C7" s="122" t="s">
        <v>9</v>
      </c>
      <c r="D7" s="124" t="s">
        <v>40</v>
      </c>
      <c r="E7" s="63" t="s">
        <v>29</v>
      </c>
    </row>
    <row r="8" spans="1:6" x14ac:dyDescent="0.3">
      <c r="A8" s="123"/>
      <c r="B8" s="123"/>
      <c r="C8" s="123"/>
      <c r="D8" s="125"/>
      <c r="E8" s="27" t="s">
        <v>122</v>
      </c>
    </row>
    <row r="9" spans="1:6" x14ac:dyDescent="0.3">
      <c r="A9" s="6">
        <v>1</v>
      </c>
      <c r="B9" s="6">
        <v>2</v>
      </c>
      <c r="C9" s="6">
        <v>3</v>
      </c>
      <c r="D9" s="28">
        <v>4</v>
      </c>
      <c r="E9" s="5">
        <v>5</v>
      </c>
    </row>
    <row r="10" spans="1:6" s="56" customFormat="1" ht="22.5" customHeight="1" x14ac:dyDescent="0.35">
      <c r="A10" s="91"/>
      <c r="B10" s="91"/>
      <c r="C10" s="91"/>
      <c r="D10" s="92" t="s">
        <v>10</v>
      </c>
      <c r="E10" s="67">
        <f>+ROUND(E12+E58,1)</f>
        <v>0</v>
      </c>
    </row>
    <row r="11" spans="1:6" x14ac:dyDescent="0.3">
      <c r="A11" s="29"/>
      <c r="B11" s="29"/>
      <c r="C11" s="30"/>
      <c r="D11" s="47" t="s">
        <v>5</v>
      </c>
      <c r="E11" s="66"/>
    </row>
    <row r="12" spans="1:6" x14ac:dyDescent="0.3">
      <c r="A12" s="42" t="s">
        <v>12</v>
      </c>
      <c r="B12" s="43"/>
      <c r="C12" s="44"/>
      <c r="D12" s="48" t="s">
        <v>11</v>
      </c>
      <c r="E12" s="67">
        <f>E14+E22+E36</f>
        <v>-233525.5</v>
      </c>
    </row>
    <row r="13" spans="1:6" x14ac:dyDescent="0.3">
      <c r="A13" s="32"/>
      <c r="B13" s="32"/>
      <c r="C13" s="33"/>
      <c r="D13" s="47" t="s">
        <v>5</v>
      </c>
      <c r="E13" s="95"/>
    </row>
    <row r="14" spans="1:6" x14ac:dyDescent="0.3">
      <c r="A14" s="32"/>
      <c r="B14" s="31" t="s">
        <v>13</v>
      </c>
      <c r="C14" s="34"/>
      <c r="D14" s="47" t="s">
        <v>121</v>
      </c>
      <c r="E14" s="65">
        <f>E16</f>
        <v>-125025.5</v>
      </c>
    </row>
    <row r="15" spans="1:6" x14ac:dyDescent="0.3">
      <c r="A15" s="32"/>
      <c r="B15" s="31"/>
      <c r="C15" s="34"/>
      <c r="D15" s="50" t="s">
        <v>5</v>
      </c>
      <c r="E15" s="112"/>
    </row>
    <row r="16" spans="1:6" x14ac:dyDescent="0.3">
      <c r="A16" s="32"/>
      <c r="B16" s="31"/>
      <c r="C16" s="34" t="s">
        <v>13</v>
      </c>
      <c r="D16" s="47" t="s">
        <v>123</v>
      </c>
      <c r="E16" s="113">
        <f>E18</f>
        <v>-125025.5</v>
      </c>
    </row>
    <row r="17" spans="1:5" x14ac:dyDescent="0.3">
      <c r="A17" s="32"/>
      <c r="B17" s="31"/>
      <c r="C17" s="34"/>
      <c r="D17" s="50" t="s">
        <v>5</v>
      </c>
      <c r="E17" s="112"/>
    </row>
    <row r="18" spans="1:5" ht="58.5" customHeight="1" x14ac:dyDescent="0.3">
      <c r="A18" s="32"/>
      <c r="B18" s="31"/>
      <c r="C18" s="34"/>
      <c r="D18" s="3" t="s">
        <v>124</v>
      </c>
      <c r="E18" s="65">
        <f>E19</f>
        <v>-125025.5</v>
      </c>
    </row>
    <row r="19" spans="1:5" x14ac:dyDescent="0.3">
      <c r="A19" s="32"/>
      <c r="B19" s="31"/>
      <c r="C19" s="34"/>
      <c r="D19" s="114" t="s">
        <v>14</v>
      </c>
      <c r="E19" s="65">
        <f>E21</f>
        <v>-125025.5</v>
      </c>
    </row>
    <row r="20" spans="1:5" x14ac:dyDescent="0.3">
      <c r="A20" s="32"/>
      <c r="B20" s="31"/>
      <c r="C20" s="34"/>
      <c r="D20" s="114" t="s">
        <v>94</v>
      </c>
      <c r="E20" s="65"/>
    </row>
    <row r="21" spans="1:5" x14ac:dyDescent="0.3">
      <c r="A21" s="32"/>
      <c r="B21" s="31"/>
      <c r="C21" s="34"/>
      <c r="D21" s="115" t="s">
        <v>126</v>
      </c>
      <c r="E21" s="65">
        <v>-125025.5</v>
      </c>
    </row>
    <row r="22" spans="1:5" x14ac:dyDescent="0.3">
      <c r="A22" s="32"/>
      <c r="B22" s="31" t="s">
        <v>41</v>
      </c>
      <c r="C22" s="33"/>
      <c r="D22" s="50" t="s">
        <v>42</v>
      </c>
      <c r="E22" s="65">
        <f>E24+E30</f>
        <v>-30000</v>
      </c>
    </row>
    <row r="23" spans="1:5" x14ac:dyDescent="0.3">
      <c r="A23" s="32"/>
      <c r="B23" s="32"/>
      <c r="C23" s="33"/>
      <c r="D23" s="50" t="s">
        <v>5</v>
      </c>
      <c r="E23" s="66"/>
    </row>
    <row r="24" spans="1:5" x14ac:dyDescent="0.3">
      <c r="A24" s="32"/>
      <c r="B24" s="32"/>
      <c r="C24" s="34" t="s">
        <v>41</v>
      </c>
      <c r="D24" s="47" t="s">
        <v>43</v>
      </c>
      <c r="E24" s="65">
        <f>E26</f>
        <v>-3600</v>
      </c>
    </row>
    <row r="25" spans="1:5" x14ac:dyDescent="0.3">
      <c r="A25" s="29"/>
      <c r="B25" s="29"/>
      <c r="C25" s="30"/>
      <c r="D25" s="50" t="s">
        <v>5</v>
      </c>
      <c r="E25" s="66"/>
    </row>
    <row r="26" spans="1:5" ht="34.5" x14ac:dyDescent="0.3">
      <c r="A26" s="35"/>
      <c r="B26" s="35"/>
      <c r="C26" s="36"/>
      <c r="D26" s="47" t="s">
        <v>125</v>
      </c>
      <c r="E26" s="65">
        <f>E27</f>
        <v>-3600</v>
      </c>
    </row>
    <row r="27" spans="1:5" x14ac:dyDescent="0.3">
      <c r="A27" s="35"/>
      <c r="B27" s="35"/>
      <c r="C27" s="36"/>
      <c r="D27" s="114" t="s">
        <v>14</v>
      </c>
      <c r="E27" s="65">
        <f>E29</f>
        <v>-3600</v>
      </c>
    </row>
    <row r="28" spans="1:5" x14ac:dyDescent="0.3">
      <c r="A28" s="37"/>
      <c r="B28" s="37"/>
      <c r="C28" s="37"/>
      <c r="D28" s="114" t="s">
        <v>94</v>
      </c>
      <c r="E28" s="65"/>
    </row>
    <row r="29" spans="1:5" x14ac:dyDescent="0.3">
      <c r="A29" s="21"/>
      <c r="B29" s="22"/>
      <c r="C29" s="38"/>
      <c r="D29" s="115" t="s">
        <v>44</v>
      </c>
      <c r="E29" s="65">
        <v>-3600</v>
      </c>
    </row>
    <row r="30" spans="1:5" x14ac:dyDescent="0.3">
      <c r="A30" s="21"/>
      <c r="B30" s="22"/>
      <c r="C30" s="38" t="s">
        <v>37</v>
      </c>
      <c r="D30" s="47" t="s">
        <v>127</v>
      </c>
      <c r="E30" s="65">
        <f>E32</f>
        <v>-26400</v>
      </c>
    </row>
    <row r="31" spans="1:5" x14ac:dyDescent="0.3">
      <c r="A31" s="21"/>
      <c r="B31" s="22"/>
      <c r="C31" s="38"/>
      <c r="D31" s="50" t="s">
        <v>5</v>
      </c>
      <c r="E31" s="65"/>
    </row>
    <row r="32" spans="1:5" x14ac:dyDescent="0.3">
      <c r="A32" s="21"/>
      <c r="B32" s="22"/>
      <c r="C32" s="38"/>
      <c r="D32" s="16" t="s">
        <v>128</v>
      </c>
      <c r="E32" s="65">
        <f>E33</f>
        <v>-26400</v>
      </c>
    </row>
    <row r="33" spans="1:5" x14ac:dyDescent="0.3">
      <c r="A33" s="22"/>
      <c r="B33" s="21"/>
      <c r="C33" s="38"/>
      <c r="D33" s="114" t="s">
        <v>14</v>
      </c>
      <c r="E33" s="65">
        <f>E35</f>
        <v>-26400</v>
      </c>
    </row>
    <row r="34" spans="1:5" x14ac:dyDescent="0.3">
      <c r="A34" s="22"/>
      <c r="B34" s="21"/>
      <c r="C34" s="38"/>
      <c r="D34" s="114" t="s">
        <v>94</v>
      </c>
      <c r="E34" s="65"/>
    </row>
    <row r="35" spans="1:5" x14ac:dyDescent="0.3">
      <c r="A35" s="22"/>
      <c r="B35" s="21"/>
      <c r="C35" s="38"/>
      <c r="D35" s="115" t="s">
        <v>44</v>
      </c>
      <c r="E35" s="65">
        <v>-26400</v>
      </c>
    </row>
    <row r="36" spans="1:5" x14ac:dyDescent="0.3">
      <c r="A36" s="26"/>
      <c r="B36" s="40" t="s">
        <v>37</v>
      </c>
      <c r="C36" s="39"/>
      <c r="D36" s="50" t="s">
        <v>45</v>
      </c>
      <c r="E36" s="65">
        <f>+E38+E52</f>
        <v>-78500</v>
      </c>
    </row>
    <row r="37" spans="1:5" x14ac:dyDescent="0.3">
      <c r="A37" s="26"/>
      <c r="B37" s="40"/>
      <c r="C37" s="39"/>
      <c r="D37" s="50" t="s">
        <v>5</v>
      </c>
      <c r="E37" s="65"/>
    </row>
    <row r="38" spans="1:5" x14ac:dyDescent="0.3">
      <c r="A38" s="26"/>
      <c r="B38" s="40"/>
      <c r="C38" s="21" t="s">
        <v>41</v>
      </c>
      <c r="D38" s="16" t="s">
        <v>46</v>
      </c>
      <c r="E38" s="65">
        <f>E40+E44+E48</f>
        <v>-15300</v>
      </c>
    </row>
    <row r="39" spans="1:5" x14ac:dyDescent="0.3">
      <c r="A39" s="26"/>
      <c r="B39" s="41"/>
      <c r="C39" s="105"/>
      <c r="D39" s="50" t="s">
        <v>5</v>
      </c>
      <c r="E39" s="65"/>
    </row>
    <row r="40" spans="1:5" ht="42.75" customHeight="1" x14ac:dyDescent="0.3">
      <c r="A40" s="26"/>
      <c r="B40" s="41"/>
      <c r="C40" s="105"/>
      <c r="D40" s="16" t="s">
        <v>181</v>
      </c>
      <c r="E40" s="65">
        <f>+E41</f>
        <v>-11600</v>
      </c>
    </row>
    <row r="41" spans="1:5" x14ac:dyDescent="0.3">
      <c r="A41" s="26"/>
      <c r="B41" s="41"/>
      <c r="C41" s="105"/>
      <c r="D41" s="114" t="s">
        <v>14</v>
      </c>
      <c r="E41" s="65">
        <f>+E43</f>
        <v>-11600</v>
      </c>
    </row>
    <row r="42" spans="1:5" x14ac:dyDescent="0.3">
      <c r="A42" s="26"/>
      <c r="B42" s="41"/>
      <c r="C42" s="105"/>
      <c r="D42" s="114" t="s">
        <v>94</v>
      </c>
      <c r="E42" s="65"/>
    </row>
    <row r="43" spans="1:5" x14ac:dyDescent="0.3">
      <c r="A43" s="26"/>
      <c r="B43" s="41"/>
      <c r="C43" s="105"/>
      <c r="D43" s="115" t="s">
        <v>44</v>
      </c>
      <c r="E43" s="65">
        <v>-11600</v>
      </c>
    </row>
    <row r="44" spans="1:5" ht="34.5" x14ac:dyDescent="0.3">
      <c r="A44" s="26"/>
      <c r="B44" s="41"/>
      <c r="C44" s="105"/>
      <c r="D44" s="16" t="s">
        <v>105</v>
      </c>
      <c r="E44" s="65">
        <f>+E45</f>
        <v>-2700</v>
      </c>
    </row>
    <row r="45" spans="1:5" x14ac:dyDescent="0.3">
      <c r="A45" s="26"/>
      <c r="B45" s="41"/>
      <c r="C45" s="105"/>
      <c r="D45" s="114" t="s">
        <v>14</v>
      </c>
      <c r="E45" s="65">
        <f>+E47</f>
        <v>-2700</v>
      </c>
    </row>
    <row r="46" spans="1:5" x14ac:dyDescent="0.3">
      <c r="A46" s="26"/>
      <c r="B46" s="41"/>
      <c r="C46" s="105"/>
      <c r="D46" s="114" t="s">
        <v>94</v>
      </c>
      <c r="E46" s="65"/>
    </row>
    <row r="47" spans="1:5" x14ac:dyDescent="0.3">
      <c r="A47" s="26"/>
      <c r="B47" s="41"/>
      <c r="C47" s="105"/>
      <c r="D47" s="115" t="s">
        <v>44</v>
      </c>
      <c r="E47" s="65">
        <v>-2700</v>
      </c>
    </row>
    <row r="48" spans="1:5" x14ac:dyDescent="0.3">
      <c r="A48" s="26"/>
      <c r="B48" s="41"/>
      <c r="C48" s="105"/>
      <c r="D48" s="16" t="s">
        <v>129</v>
      </c>
      <c r="E48" s="65">
        <f>E49</f>
        <v>-1000</v>
      </c>
    </row>
    <row r="49" spans="1:9" x14ac:dyDescent="0.3">
      <c r="A49" s="26"/>
      <c r="B49" s="41"/>
      <c r="C49" s="105"/>
      <c r="D49" s="114" t="s">
        <v>14</v>
      </c>
      <c r="E49" s="65">
        <f>E51</f>
        <v>-1000</v>
      </c>
    </row>
    <row r="50" spans="1:9" x14ac:dyDescent="0.3">
      <c r="A50" s="26"/>
      <c r="B50" s="41"/>
      <c r="C50" s="105"/>
      <c r="D50" s="114" t="s">
        <v>94</v>
      </c>
      <c r="E50" s="65"/>
    </row>
    <row r="51" spans="1:9" x14ac:dyDescent="0.3">
      <c r="A51" s="26"/>
      <c r="B51" s="41"/>
      <c r="C51" s="105"/>
      <c r="D51" s="115" t="s">
        <v>44</v>
      </c>
      <c r="E51" s="65">
        <v>-1000</v>
      </c>
    </row>
    <row r="52" spans="1:9" x14ac:dyDescent="0.3">
      <c r="A52" s="26"/>
      <c r="B52" s="41"/>
      <c r="C52" s="21" t="s">
        <v>37</v>
      </c>
      <c r="D52" s="16" t="s">
        <v>130</v>
      </c>
      <c r="E52" s="65">
        <f>E54</f>
        <v>-63200</v>
      </c>
    </row>
    <row r="53" spans="1:9" x14ac:dyDescent="0.3">
      <c r="A53" s="26"/>
      <c r="B53" s="41"/>
      <c r="C53" s="105"/>
      <c r="D53" s="50" t="s">
        <v>5</v>
      </c>
      <c r="E53" s="65"/>
      <c r="I53" s="96"/>
    </row>
    <row r="54" spans="1:9" ht="34.5" x14ac:dyDescent="0.3">
      <c r="A54" s="26"/>
      <c r="B54" s="41"/>
      <c r="C54" s="105"/>
      <c r="D54" s="16" t="s">
        <v>131</v>
      </c>
      <c r="E54" s="65">
        <f>E55</f>
        <v>-63200</v>
      </c>
    </row>
    <row r="55" spans="1:9" x14ac:dyDescent="0.3">
      <c r="A55" s="26"/>
      <c r="B55" s="41"/>
      <c r="C55" s="105"/>
      <c r="D55" s="114" t="s">
        <v>14</v>
      </c>
      <c r="E55" s="65">
        <f>E57</f>
        <v>-63200</v>
      </c>
    </row>
    <row r="56" spans="1:9" x14ac:dyDescent="0.3">
      <c r="A56" s="26"/>
      <c r="B56" s="41"/>
      <c r="C56" s="105"/>
      <c r="D56" s="114" t="s">
        <v>94</v>
      </c>
      <c r="E56" s="65"/>
    </row>
    <row r="57" spans="1:9" x14ac:dyDescent="0.3">
      <c r="A57" s="26"/>
      <c r="B57" s="41"/>
      <c r="C57" s="105"/>
      <c r="D57" s="115" t="s">
        <v>44</v>
      </c>
      <c r="E57" s="65">
        <v>-63200</v>
      </c>
    </row>
    <row r="58" spans="1:9" x14ac:dyDescent="0.3">
      <c r="A58" s="45" t="s">
        <v>107</v>
      </c>
      <c r="B58" s="46"/>
      <c r="C58" s="46"/>
      <c r="D58" s="48" t="s">
        <v>108</v>
      </c>
      <c r="E58" s="67">
        <f t="shared" ref="E58" si="0">E60</f>
        <v>233525.5</v>
      </c>
    </row>
    <row r="59" spans="1:9" x14ac:dyDescent="0.3">
      <c r="A59" s="21"/>
      <c r="B59" s="22"/>
      <c r="C59" s="22"/>
      <c r="D59" s="114" t="s">
        <v>94</v>
      </c>
      <c r="E59" s="68"/>
    </row>
    <row r="60" spans="1:9" x14ac:dyDescent="0.3">
      <c r="A60" s="22"/>
      <c r="B60" s="21" t="s">
        <v>13</v>
      </c>
      <c r="C60" s="22"/>
      <c r="D60" s="47" t="s">
        <v>109</v>
      </c>
      <c r="E60" s="65">
        <f>E62</f>
        <v>233525.5</v>
      </c>
    </row>
    <row r="61" spans="1:9" x14ac:dyDescent="0.3">
      <c r="A61" s="22"/>
      <c r="B61" s="21"/>
      <c r="C61" s="22"/>
      <c r="D61" s="114" t="s">
        <v>94</v>
      </c>
      <c r="E61" s="68"/>
    </row>
    <row r="62" spans="1:9" x14ac:dyDescent="0.3">
      <c r="A62" s="50"/>
      <c r="B62" s="50"/>
      <c r="C62" s="21" t="s">
        <v>13</v>
      </c>
      <c r="D62" s="50" t="s">
        <v>110</v>
      </c>
      <c r="E62" s="65">
        <f>E64</f>
        <v>233525.5</v>
      </c>
    </row>
    <row r="63" spans="1:9" x14ac:dyDescent="0.3">
      <c r="A63" s="23"/>
      <c r="B63" s="23"/>
      <c r="C63" s="23"/>
      <c r="D63" s="24" t="s">
        <v>5</v>
      </c>
      <c r="E63" s="68"/>
    </row>
    <row r="64" spans="1:9" x14ac:dyDescent="0.3">
      <c r="A64" s="26"/>
      <c r="B64" s="50"/>
      <c r="C64" s="50"/>
      <c r="D64" s="25" t="s">
        <v>111</v>
      </c>
      <c r="E64" s="69">
        <f>E65</f>
        <v>233525.5</v>
      </c>
    </row>
    <row r="65" spans="1:5" x14ac:dyDescent="0.3">
      <c r="A65" s="26"/>
      <c r="B65" s="50"/>
      <c r="C65" s="50"/>
      <c r="D65" s="50" t="s">
        <v>112</v>
      </c>
      <c r="E65" s="65">
        <v>233525.5</v>
      </c>
    </row>
    <row r="66" spans="1:5" x14ac:dyDescent="0.3">
      <c r="A66" s="54"/>
      <c r="B66" s="52"/>
      <c r="C66" s="52"/>
      <c r="D66" s="52"/>
      <c r="E66" s="52"/>
    </row>
    <row r="67" spans="1:5" x14ac:dyDescent="0.3">
      <c r="A67" s="52"/>
      <c r="B67" s="57"/>
      <c r="C67" s="49" t="s">
        <v>1</v>
      </c>
      <c r="D67" s="52"/>
      <c r="E67" s="52"/>
    </row>
    <row r="68" spans="1:5" x14ac:dyDescent="0.3">
      <c r="A68" s="52"/>
      <c r="B68" s="57"/>
      <c r="C68" s="49" t="s">
        <v>2</v>
      </c>
      <c r="D68" s="52"/>
      <c r="E68" s="52"/>
    </row>
    <row r="69" spans="1:5" x14ac:dyDescent="0.3">
      <c r="A69" s="52"/>
      <c r="B69" s="57"/>
      <c r="C69" s="49" t="s">
        <v>117</v>
      </c>
      <c r="D69" s="52"/>
      <c r="E69" s="58" t="s">
        <v>115</v>
      </c>
    </row>
    <row r="70" spans="1:5" x14ac:dyDescent="0.3">
      <c r="A70" s="52"/>
      <c r="B70" s="52"/>
      <c r="C70" s="52"/>
      <c r="D70" s="52"/>
      <c r="E70" s="52"/>
    </row>
    <row r="72" spans="1:5" x14ac:dyDescent="0.3">
      <c r="E72" s="64"/>
    </row>
    <row r="73" spans="1:5" x14ac:dyDescent="0.3">
      <c r="E73" s="64"/>
    </row>
    <row r="74" spans="1:5" x14ac:dyDescent="0.3">
      <c r="E74" s="64"/>
    </row>
  </sheetData>
  <autoFilter ref="A9:E73"/>
  <mergeCells count="8">
    <mergeCell ref="E3:F3"/>
    <mergeCell ref="E2:F2"/>
    <mergeCell ref="E1:F1"/>
    <mergeCell ref="B7:B8"/>
    <mergeCell ref="C7:C8"/>
    <mergeCell ref="D7:D8"/>
    <mergeCell ref="A5:E5"/>
    <mergeCell ref="A7:A8"/>
  </mergeCells>
  <pageMargins left="0.15748031496062992" right="0.15748031496062992" top="0.31496062992125984" bottom="0.15748031496062992" header="0.31496062992125984" footer="0.31496062992125984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7.25" x14ac:dyDescent="0.3"/>
  <cols>
    <col min="1" max="1" width="12.5703125" style="52" customWidth="1"/>
    <col min="2" max="2" width="17.42578125" style="52" customWidth="1"/>
    <col min="3" max="3" width="77.7109375" style="52" customWidth="1"/>
    <col min="4" max="5" width="26.42578125" style="52" customWidth="1"/>
    <col min="6" max="16384" width="9.140625" style="52"/>
  </cols>
  <sheetData>
    <row r="1" spans="1:5" x14ac:dyDescent="0.3">
      <c r="A1" s="165"/>
      <c r="E1" s="103" t="s">
        <v>3</v>
      </c>
    </row>
    <row r="2" spans="1:5" x14ac:dyDescent="0.3">
      <c r="A2" s="165"/>
      <c r="B2" s="54"/>
      <c r="E2" s="103" t="s">
        <v>6</v>
      </c>
    </row>
    <row r="3" spans="1:5" x14ac:dyDescent="0.3">
      <c r="A3" s="165"/>
      <c r="B3" s="54"/>
      <c r="E3" s="103" t="s">
        <v>39</v>
      </c>
    </row>
    <row r="4" spans="1:5" x14ac:dyDescent="0.3">
      <c r="A4" s="106"/>
      <c r="B4" s="54"/>
      <c r="E4" s="102" t="s">
        <v>27</v>
      </c>
    </row>
    <row r="5" spans="1:5" ht="35.25" customHeight="1" x14ac:dyDescent="0.3">
      <c r="A5" s="126" t="s">
        <v>118</v>
      </c>
      <c r="B5" s="126"/>
      <c r="C5" s="126"/>
      <c r="D5" s="126"/>
      <c r="E5" s="126"/>
    </row>
    <row r="6" spans="1:5" x14ac:dyDescent="0.3">
      <c r="A6" s="102"/>
      <c r="E6" s="84"/>
    </row>
    <row r="7" spans="1:5" ht="71.25" customHeight="1" x14ac:dyDescent="0.3">
      <c r="A7" s="166" t="s">
        <v>16</v>
      </c>
      <c r="B7" s="167"/>
      <c r="C7" s="168"/>
      <c r="D7" s="136" t="s">
        <v>15</v>
      </c>
      <c r="E7" s="137"/>
    </row>
    <row r="8" spans="1:5" ht="45.75" customHeight="1" x14ac:dyDescent="0.3">
      <c r="A8" s="169"/>
      <c r="B8" s="170"/>
      <c r="C8" s="141"/>
      <c r="D8" s="104" t="s">
        <v>17</v>
      </c>
      <c r="E8" s="63" t="s">
        <v>95</v>
      </c>
    </row>
    <row r="9" spans="1:5" x14ac:dyDescent="0.3">
      <c r="A9" s="171"/>
      <c r="B9" s="172"/>
      <c r="C9" s="143"/>
      <c r="D9" s="63" t="s">
        <v>4</v>
      </c>
      <c r="E9" s="63" t="s">
        <v>4</v>
      </c>
    </row>
    <row r="10" spans="1:5" ht="17.25" customHeight="1" x14ac:dyDescent="0.3">
      <c r="A10" s="173" t="s">
        <v>96</v>
      </c>
      <c r="B10" s="174"/>
      <c r="C10" s="174"/>
      <c r="D10" s="174"/>
      <c r="E10" s="175"/>
    </row>
    <row r="11" spans="1:5" ht="17.25" customHeight="1" x14ac:dyDescent="0.3">
      <c r="A11" s="176" t="s">
        <v>97</v>
      </c>
      <c r="B11" s="177"/>
      <c r="C11" s="177"/>
      <c r="D11" s="177"/>
      <c r="E11" s="178"/>
    </row>
    <row r="12" spans="1:5" s="116" customFormat="1" ht="17.25" customHeight="1" x14ac:dyDescent="0.3">
      <c r="A12" s="176" t="s">
        <v>98</v>
      </c>
      <c r="B12" s="177"/>
      <c r="C12" s="177"/>
      <c r="D12" s="177"/>
      <c r="E12" s="178"/>
    </row>
    <row r="13" spans="1:5" ht="17.25" customHeight="1" x14ac:dyDescent="0.3">
      <c r="A13" s="138" t="s">
        <v>18</v>
      </c>
      <c r="B13" s="139"/>
      <c r="C13" s="144" t="s">
        <v>99</v>
      </c>
      <c r="D13" s="145"/>
      <c r="E13" s="146"/>
    </row>
    <row r="14" spans="1:5" ht="17.25" customHeight="1" x14ac:dyDescent="0.3">
      <c r="A14" s="140"/>
      <c r="B14" s="141"/>
      <c r="C14" s="147" t="s">
        <v>132</v>
      </c>
      <c r="D14" s="148"/>
      <c r="E14" s="149"/>
    </row>
    <row r="15" spans="1:5" x14ac:dyDescent="0.3">
      <c r="A15" s="140"/>
      <c r="B15" s="141"/>
      <c r="C15" s="144" t="s">
        <v>100</v>
      </c>
      <c r="D15" s="145"/>
      <c r="E15" s="146"/>
    </row>
    <row r="16" spans="1:5" ht="43.5" customHeight="1" x14ac:dyDescent="0.3">
      <c r="A16" s="142"/>
      <c r="B16" s="143"/>
      <c r="C16" s="147" t="s">
        <v>133</v>
      </c>
      <c r="D16" s="148"/>
      <c r="E16" s="149"/>
    </row>
    <row r="17" spans="1:5" x14ac:dyDescent="0.3">
      <c r="A17" s="63">
        <v>1099</v>
      </c>
      <c r="B17" s="63" t="s">
        <v>57</v>
      </c>
      <c r="C17" s="147"/>
      <c r="D17" s="148"/>
      <c r="E17" s="149"/>
    </row>
    <row r="18" spans="1:5" ht="55.5" customHeight="1" x14ac:dyDescent="0.3">
      <c r="A18" s="136" t="s">
        <v>32</v>
      </c>
      <c r="B18" s="137"/>
      <c r="C18" s="3" t="s">
        <v>134</v>
      </c>
      <c r="D18" s="1">
        <v>-190</v>
      </c>
      <c r="E18" s="2"/>
    </row>
    <row r="19" spans="1:5" ht="17.25" customHeight="1" x14ac:dyDescent="0.3">
      <c r="A19" s="136" t="s">
        <v>33</v>
      </c>
      <c r="B19" s="137"/>
      <c r="C19" s="3" t="s">
        <v>34</v>
      </c>
      <c r="D19" s="2"/>
      <c r="E19" s="2"/>
    </row>
    <row r="20" spans="1:5" ht="17.25" customHeight="1" x14ac:dyDescent="0.3">
      <c r="A20" s="136" t="s">
        <v>35</v>
      </c>
      <c r="B20" s="137"/>
      <c r="C20" s="3" t="s">
        <v>34</v>
      </c>
      <c r="D20" s="2"/>
      <c r="E20" s="2"/>
    </row>
    <row r="21" spans="1:5" ht="17.25" customHeight="1" x14ac:dyDescent="0.3">
      <c r="A21" s="156" t="s">
        <v>30</v>
      </c>
      <c r="B21" s="157"/>
      <c r="C21" s="158"/>
      <c r="D21" s="19" t="s">
        <v>19</v>
      </c>
      <c r="E21" s="20">
        <v>-3600</v>
      </c>
    </row>
    <row r="22" spans="1:5" ht="17.25" customHeight="1" x14ac:dyDescent="0.3">
      <c r="A22" s="159" t="s">
        <v>101</v>
      </c>
      <c r="B22" s="160"/>
      <c r="C22" s="160"/>
      <c r="D22" s="160"/>
      <c r="E22" s="161"/>
    </row>
    <row r="23" spans="1:5" x14ac:dyDescent="0.3">
      <c r="A23" s="133" t="s">
        <v>55</v>
      </c>
      <c r="B23" s="134"/>
      <c r="C23" s="134"/>
      <c r="D23" s="134"/>
      <c r="E23" s="135"/>
    </row>
    <row r="24" spans="1:5" ht="17.25" customHeight="1" x14ac:dyDescent="0.3">
      <c r="A24" s="127" t="s">
        <v>54</v>
      </c>
      <c r="B24" s="128"/>
      <c r="C24" s="128"/>
      <c r="D24" s="128"/>
      <c r="E24" s="129"/>
    </row>
    <row r="25" spans="1:5" ht="17.25" customHeight="1" x14ac:dyDescent="0.3">
      <c r="A25" s="133" t="s">
        <v>48</v>
      </c>
      <c r="B25" s="134"/>
      <c r="C25" s="134"/>
      <c r="D25" s="134"/>
      <c r="E25" s="135"/>
    </row>
    <row r="26" spans="1:5" ht="17.25" customHeight="1" x14ac:dyDescent="0.3">
      <c r="A26" s="127" t="s">
        <v>56</v>
      </c>
      <c r="B26" s="128"/>
      <c r="C26" s="128"/>
      <c r="D26" s="128"/>
      <c r="E26" s="129"/>
    </row>
    <row r="27" spans="1:5" ht="33.75" customHeight="1" x14ac:dyDescent="0.3">
      <c r="A27" s="150" t="s">
        <v>135</v>
      </c>
      <c r="B27" s="151"/>
      <c r="C27" s="151"/>
      <c r="D27" s="151"/>
      <c r="E27" s="152"/>
    </row>
    <row r="28" spans="1:5" x14ac:dyDescent="0.3">
      <c r="A28" s="138" t="s">
        <v>18</v>
      </c>
      <c r="B28" s="139"/>
      <c r="C28" s="144" t="s">
        <v>99</v>
      </c>
      <c r="D28" s="145"/>
      <c r="E28" s="146"/>
    </row>
    <row r="29" spans="1:5" x14ac:dyDescent="0.3">
      <c r="A29" s="140"/>
      <c r="B29" s="141"/>
      <c r="C29" s="147" t="s">
        <v>137</v>
      </c>
      <c r="D29" s="148"/>
      <c r="E29" s="149"/>
    </row>
    <row r="30" spans="1:5" x14ac:dyDescent="0.3">
      <c r="A30" s="140"/>
      <c r="B30" s="141"/>
      <c r="C30" s="144" t="s">
        <v>100</v>
      </c>
      <c r="D30" s="145"/>
      <c r="E30" s="146"/>
    </row>
    <row r="31" spans="1:5" ht="67.5" customHeight="1" x14ac:dyDescent="0.3">
      <c r="A31" s="142"/>
      <c r="B31" s="143"/>
      <c r="C31" s="147" t="s">
        <v>138</v>
      </c>
      <c r="D31" s="148"/>
      <c r="E31" s="149"/>
    </row>
    <row r="32" spans="1:5" x14ac:dyDescent="0.3">
      <c r="A32" s="63">
        <v>1099</v>
      </c>
      <c r="B32" s="63" t="s">
        <v>136</v>
      </c>
      <c r="C32" s="147"/>
      <c r="D32" s="148"/>
      <c r="E32" s="149"/>
    </row>
    <row r="33" spans="1:5" ht="34.5" x14ac:dyDescent="0.3">
      <c r="A33" s="136" t="s">
        <v>32</v>
      </c>
      <c r="B33" s="137"/>
      <c r="C33" s="3" t="s">
        <v>139</v>
      </c>
      <c r="D33" s="1">
        <v>-9100</v>
      </c>
      <c r="E33" s="2"/>
    </row>
    <row r="34" spans="1:5" x14ac:dyDescent="0.3">
      <c r="A34" s="136" t="s">
        <v>33</v>
      </c>
      <c r="B34" s="137"/>
      <c r="C34" s="3" t="s">
        <v>34</v>
      </c>
      <c r="D34" s="2"/>
      <c r="E34" s="2"/>
    </row>
    <row r="35" spans="1:5" x14ac:dyDescent="0.3">
      <c r="A35" s="136" t="s">
        <v>35</v>
      </c>
      <c r="B35" s="137"/>
      <c r="C35" s="3" t="s">
        <v>34</v>
      </c>
      <c r="D35" s="2"/>
      <c r="E35" s="2"/>
    </row>
    <row r="36" spans="1:5" x14ac:dyDescent="0.3">
      <c r="A36" s="156" t="s">
        <v>30</v>
      </c>
      <c r="B36" s="157"/>
      <c r="C36" s="158"/>
      <c r="D36" s="19" t="s">
        <v>19</v>
      </c>
      <c r="E36" s="20">
        <v>-26400</v>
      </c>
    </row>
    <row r="37" spans="1:5" x14ac:dyDescent="0.3">
      <c r="A37" s="159" t="s">
        <v>101</v>
      </c>
      <c r="B37" s="160"/>
      <c r="C37" s="160"/>
      <c r="D37" s="160"/>
      <c r="E37" s="161"/>
    </row>
    <row r="38" spans="1:5" x14ac:dyDescent="0.3">
      <c r="A38" s="133" t="s">
        <v>55</v>
      </c>
      <c r="B38" s="134"/>
      <c r="C38" s="134"/>
      <c r="D38" s="134"/>
      <c r="E38" s="135"/>
    </row>
    <row r="39" spans="1:5" x14ac:dyDescent="0.3">
      <c r="A39" s="127" t="s">
        <v>54</v>
      </c>
      <c r="B39" s="128"/>
      <c r="C39" s="128"/>
      <c r="D39" s="128"/>
      <c r="E39" s="129"/>
    </row>
    <row r="40" spans="1:5" x14ac:dyDescent="0.3">
      <c r="A40" s="133" t="s">
        <v>48</v>
      </c>
      <c r="B40" s="134"/>
      <c r="C40" s="134"/>
      <c r="D40" s="134"/>
      <c r="E40" s="135"/>
    </row>
    <row r="41" spans="1:5" x14ac:dyDescent="0.3">
      <c r="A41" s="127" t="s">
        <v>56</v>
      </c>
      <c r="B41" s="128"/>
      <c r="C41" s="128"/>
      <c r="D41" s="128"/>
      <c r="E41" s="129"/>
    </row>
    <row r="42" spans="1:5" x14ac:dyDescent="0.3">
      <c r="A42" s="150" t="s">
        <v>140</v>
      </c>
      <c r="B42" s="151"/>
      <c r="C42" s="151"/>
      <c r="D42" s="151"/>
      <c r="E42" s="152"/>
    </row>
    <row r="43" spans="1:5" ht="17.25" customHeight="1" x14ac:dyDescent="0.3">
      <c r="A43" s="138" t="s">
        <v>18</v>
      </c>
      <c r="B43" s="139"/>
      <c r="C43" s="144" t="s">
        <v>99</v>
      </c>
      <c r="D43" s="145"/>
      <c r="E43" s="146"/>
    </row>
    <row r="44" spans="1:5" ht="17.25" customHeight="1" x14ac:dyDescent="0.3">
      <c r="A44" s="140"/>
      <c r="B44" s="141"/>
      <c r="C44" s="147" t="s">
        <v>141</v>
      </c>
      <c r="D44" s="148"/>
      <c r="E44" s="149"/>
    </row>
    <row r="45" spans="1:5" ht="17.25" customHeight="1" x14ac:dyDescent="0.3">
      <c r="A45" s="140"/>
      <c r="B45" s="141"/>
      <c r="C45" s="144" t="s">
        <v>100</v>
      </c>
      <c r="D45" s="145"/>
      <c r="E45" s="146"/>
    </row>
    <row r="46" spans="1:5" ht="17.25" customHeight="1" x14ac:dyDescent="0.3">
      <c r="A46" s="142"/>
      <c r="B46" s="143"/>
      <c r="C46" s="147" t="s">
        <v>142</v>
      </c>
      <c r="D46" s="148"/>
      <c r="E46" s="149"/>
    </row>
    <row r="47" spans="1:5" ht="17.25" customHeight="1" x14ac:dyDescent="0.3">
      <c r="A47" s="63">
        <v>1150</v>
      </c>
      <c r="B47" s="63" t="s">
        <v>143</v>
      </c>
      <c r="C47" s="147"/>
      <c r="D47" s="148"/>
      <c r="E47" s="149"/>
    </row>
    <row r="48" spans="1:5" ht="55.5" customHeight="1" x14ac:dyDescent="0.3">
      <c r="A48" s="136" t="s">
        <v>32</v>
      </c>
      <c r="B48" s="137"/>
      <c r="C48" s="3" t="s">
        <v>144</v>
      </c>
      <c r="D48" s="4">
        <v>-64</v>
      </c>
      <c r="E48" s="2"/>
    </row>
    <row r="49" spans="1:5" ht="17.25" customHeight="1" x14ac:dyDescent="0.3">
      <c r="A49" s="136" t="s">
        <v>33</v>
      </c>
      <c r="B49" s="137"/>
      <c r="C49" s="3" t="s">
        <v>34</v>
      </c>
      <c r="D49" s="2"/>
      <c r="E49" s="2"/>
    </row>
    <row r="50" spans="1:5" ht="17.25" customHeight="1" x14ac:dyDescent="0.3">
      <c r="A50" s="136" t="s">
        <v>35</v>
      </c>
      <c r="B50" s="137"/>
      <c r="C50" s="3" t="s">
        <v>34</v>
      </c>
      <c r="D50" s="2"/>
      <c r="E50" s="2"/>
    </row>
    <row r="51" spans="1:5" ht="17.25" customHeight="1" x14ac:dyDescent="0.3">
      <c r="A51" s="156" t="s">
        <v>30</v>
      </c>
      <c r="B51" s="157"/>
      <c r="C51" s="158"/>
      <c r="D51" s="2" t="s">
        <v>19</v>
      </c>
      <c r="E51" s="4">
        <v>-11600</v>
      </c>
    </row>
    <row r="52" spans="1:5" ht="17.25" customHeight="1" x14ac:dyDescent="0.3">
      <c r="A52" s="159" t="s">
        <v>101</v>
      </c>
      <c r="B52" s="160"/>
      <c r="C52" s="160"/>
      <c r="D52" s="160"/>
      <c r="E52" s="161"/>
    </row>
    <row r="53" spans="1:5" ht="17.25" customHeight="1" x14ac:dyDescent="0.3">
      <c r="A53" s="150" t="s">
        <v>103</v>
      </c>
      <c r="B53" s="151"/>
      <c r="C53" s="151"/>
      <c r="D53" s="151"/>
      <c r="E53" s="152"/>
    </row>
    <row r="54" spans="1:5" ht="17.25" customHeight="1" x14ac:dyDescent="0.3">
      <c r="A54" s="153" t="s">
        <v>54</v>
      </c>
      <c r="B54" s="154"/>
      <c r="C54" s="154"/>
      <c r="D54" s="154"/>
      <c r="E54" s="155"/>
    </row>
    <row r="55" spans="1:5" ht="17.25" customHeight="1" x14ac:dyDescent="0.3">
      <c r="A55" s="150" t="s">
        <v>69</v>
      </c>
      <c r="B55" s="151"/>
      <c r="C55" s="151"/>
      <c r="D55" s="151"/>
      <c r="E55" s="152"/>
    </row>
    <row r="56" spans="1:5" ht="17.25" customHeight="1" x14ac:dyDescent="0.3">
      <c r="A56" s="153" t="s">
        <v>56</v>
      </c>
      <c r="B56" s="154"/>
      <c r="C56" s="154"/>
      <c r="D56" s="154"/>
      <c r="E56" s="155"/>
    </row>
    <row r="57" spans="1:5" ht="17.25" customHeight="1" x14ac:dyDescent="0.3">
      <c r="A57" s="150" t="s">
        <v>72</v>
      </c>
      <c r="B57" s="151"/>
      <c r="C57" s="151"/>
      <c r="D57" s="151"/>
      <c r="E57" s="152"/>
    </row>
    <row r="58" spans="1:5" ht="17.25" customHeight="1" x14ac:dyDescent="0.3">
      <c r="A58" s="138" t="s">
        <v>18</v>
      </c>
      <c r="B58" s="139"/>
      <c r="C58" s="144" t="s">
        <v>99</v>
      </c>
      <c r="D58" s="145"/>
      <c r="E58" s="146"/>
    </row>
    <row r="59" spans="1:5" ht="17.25" customHeight="1" x14ac:dyDescent="0.3">
      <c r="A59" s="140"/>
      <c r="B59" s="141"/>
      <c r="C59" s="147" t="str">
        <f>+'3'!D56</f>
        <v>Հոգեկան և նարկոլոգիական հիվանդների բժշկական օգնության ծառայություններ</v>
      </c>
      <c r="D59" s="148"/>
      <c r="E59" s="149"/>
    </row>
    <row r="60" spans="1:5" x14ac:dyDescent="0.3">
      <c r="A60" s="140"/>
      <c r="B60" s="141"/>
      <c r="C60" s="144" t="s">
        <v>100</v>
      </c>
      <c r="D60" s="145"/>
      <c r="E60" s="146"/>
    </row>
    <row r="61" spans="1:5" ht="45.75" customHeight="1" x14ac:dyDescent="0.3">
      <c r="A61" s="142"/>
      <c r="B61" s="143"/>
      <c r="C61" s="147" t="str">
        <f>+'3'!D58</f>
        <v>Հոգեկան և նարկոլոգիական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</v>
      </c>
      <c r="D61" s="148"/>
      <c r="E61" s="149"/>
    </row>
    <row r="62" spans="1:5" x14ac:dyDescent="0.3">
      <c r="A62" s="63">
        <v>1150</v>
      </c>
      <c r="B62" s="63" t="s">
        <v>57</v>
      </c>
      <c r="C62" s="147"/>
      <c r="D62" s="148"/>
      <c r="E62" s="149"/>
    </row>
    <row r="63" spans="1:5" ht="38.25" customHeight="1" x14ac:dyDescent="0.3">
      <c r="A63" s="136" t="s">
        <v>32</v>
      </c>
      <c r="B63" s="137"/>
      <c r="C63" s="3" t="s">
        <v>106</v>
      </c>
      <c r="D63" s="4"/>
      <c r="E63" s="2"/>
    </row>
    <row r="64" spans="1:5" ht="17.25" customHeight="1" x14ac:dyDescent="0.3">
      <c r="A64" s="136" t="s">
        <v>33</v>
      </c>
      <c r="B64" s="137"/>
      <c r="C64" s="3" t="s">
        <v>34</v>
      </c>
      <c r="D64" s="2"/>
      <c r="E64" s="2"/>
    </row>
    <row r="65" spans="1:5" ht="17.25" customHeight="1" x14ac:dyDescent="0.3">
      <c r="A65" s="136" t="s">
        <v>35</v>
      </c>
      <c r="B65" s="137"/>
      <c r="C65" s="3" t="s">
        <v>34</v>
      </c>
      <c r="D65" s="2"/>
      <c r="E65" s="2"/>
    </row>
    <row r="66" spans="1:5" ht="17.25" customHeight="1" x14ac:dyDescent="0.3">
      <c r="A66" s="156" t="s">
        <v>30</v>
      </c>
      <c r="B66" s="157"/>
      <c r="C66" s="158"/>
      <c r="D66" s="2" t="s">
        <v>19</v>
      </c>
      <c r="E66" s="4">
        <v>-2700</v>
      </c>
    </row>
    <row r="67" spans="1:5" ht="17.25" customHeight="1" x14ac:dyDescent="0.3">
      <c r="A67" s="159" t="s">
        <v>101</v>
      </c>
      <c r="B67" s="160"/>
      <c r="C67" s="160"/>
      <c r="D67" s="160"/>
      <c r="E67" s="161"/>
    </row>
    <row r="68" spans="1:5" ht="17.25" customHeight="1" x14ac:dyDescent="0.3">
      <c r="A68" s="150" t="s">
        <v>103</v>
      </c>
      <c r="B68" s="151"/>
      <c r="C68" s="151"/>
      <c r="D68" s="151"/>
      <c r="E68" s="152"/>
    </row>
    <row r="69" spans="1:5" ht="17.25" customHeight="1" x14ac:dyDescent="0.3">
      <c r="A69" s="153" t="s">
        <v>54</v>
      </c>
      <c r="B69" s="154"/>
      <c r="C69" s="154"/>
      <c r="D69" s="154"/>
      <c r="E69" s="155"/>
    </row>
    <row r="70" spans="1:5" ht="17.25" customHeight="1" x14ac:dyDescent="0.3">
      <c r="A70" s="150" t="s">
        <v>69</v>
      </c>
      <c r="B70" s="151"/>
      <c r="C70" s="151"/>
      <c r="D70" s="151"/>
      <c r="E70" s="152"/>
    </row>
    <row r="71" spans="1:5" ht="17.25" customHeight="1" x14ac:dyDescent="0.3">
      <c r="A71" s="153" t="s">
        <v>56</v>
      </c>
      <c r="B71" s="154"/>
      <c r="C71" s="154"/>
      <c r="D71" s="154"/>
      <c r="E71" s="155"/>
    </row>
    <row r="72" spans="1:5" ht="17.25" customHeight="1" x14ac:dyDescent="0.3">
      <c r="A72" s="150" t="s">
        <v>72</v>
      </c>
      <c r="B72" s="151"/>
      <c r="C72" s="151"/>
      <c r="D72" s="151"/>
      <c r="E72" s="152"/>
    </row>
    <row r="73" spans="1:5" ht="17.25" customHeight="1" x14ac:dyDescent="0.3">
      <c r="A73" s="138" t="s">
        <v>18</v>
      </c>
      <c r="B73" s="139"/>
      <c r="C73" s="144" t="s">
        <v>99</v>
      </c>
      <c r="D73" s="145"/>
      <c r="E73" s="146"/>
    </row>
    <row r="74" spans="1:5" x14ac:dyDescent="0.3">
      <c r="A74" s="140"/>
      <c r="B74" s="141"/>
      <c r="C74" s="147" t="s">
        <v>145</v>
      </c>
      <c r="D74" s="148"/>
      <c r="E74" s="149"/>
    </row>
    <row r="75" spans="1:5" x14ac:dyDescent="0.3">
      <c r="A75" s="140"/>
      <c r="B75" s="141"/>
      <c r="C75" s="144" t="s">
        <v>100</v>
      </c>
      <c r="D75" s="145"/>
      <c r="E75" s="146"/>
    </row>
    <row r="76" spans="1:5" ht="39" customHeight="1" x14ac:dyDescent="0.3">
      <c r="A76" s="142"/>
      <c r="B76" s="143"/>
      <c r="C76" s="147" t="s">
        <v>146</v>
      </c>
      <c r="D76" s="148"/>
      <c r="E76" s="149"/>
    </row>
    <row r="77" spans="1:5" x14ac:dyDescent="0.3">
      <c r="A77" s="63">
        <v>1150</v>
      </c>
      <c r="B77" s="63" t="s">
        <v>136</v>
      </c>
      <c r="C77" s="147"/>
      <c r="D77" s="148"/>
      <c r="E77" s="149"/>
    </row>
    <row r="78" spans="1:5" ht="41.25" customHeight="1" x14ac:dyDescent="0.3">
      <c r="A78" s="136" t="s">
        <v>32</v>
      </c>
      <c r="B78" s="137"/>
      <c r="C78" s="3" t="s">
        <v>147</v>
      </c>
      <c r="D78" s="1"/>
      <c r="E78" s="2"/>
    </row>
    <row r="79" spans="1:5" ht="17.25" customHeight="1" x14ac:dyDescent="0.3">
      <c r="A79" s="136" t="s">
        <v>33</v>
      </c>
      <c r="B79" s="137"/>
      <c r="C79" s="3" t="s">
        <v>34</v>
      </c>
      <c r="D79" s="2"/>
      <c r="E79" s="2"/>
    </row>
    <row r="80" spans="1:5" ht="17.25" customHeight="1" x14ac:dyDescent="0.3">
      <c r="A80" s="136" t="s">
        <v>35</v>
      </c>
      <c r="B80" s="137"/>
      <c r="C80" s="3" t="s">
        <v>34</v>
      </c>
      <c r="D80" s="2"/>
      <c r="E80" s="2"/>
    </row>
    <row r="81" spans="1:5" ht="17.25" customHeight="1" x14ac:dyDescent="0.3">
      <c r="A81" s="156" t="s">
        <v>30</v>
      </c>
      <c r="B81" s="157"/>
      <c r="C81" s="158"/>
      <c r="D81" s="2" t="s">
        <v>19</v>
      </c>
      <c r="E81" s="4">
        <v>-1000</v>
      </c>
    </row>
    <row r="82" spans="1:5" ht="17.25" customHeight="1" x14ac:dyDescent="0.3">
      <c r="A82" s="159" t="s">
        <v>101</v>
      </c>
      <c r="B82" s="160"/>
      <c r="C82" s="160"/>
      <c r="D82" s="160"/>
      <c r="E82" s="161"/>
    </row>
    <row r="83" spans="1:5" ht="17.25" customHeight="1" x14ac:dyDescent="0.3">
      <c r="A83" s="150" t="s">
        <v>103</v>
      </c>
      <c r="B83" s="151"/>
      <c r="C83" s="151"/>
      <c r="D83" s="151"/>
      <c r="E83" s="152"/>
    </row>
    <row r="84" spans="1:5" ht="17.25" customHeight="1" x14ac:dyDescent="0.3">
      <c r="A84" s="153" t="s">
        <v>54</v>
      </c>
      <c r="B84" s="154"/>
      <c r="C84" s="154"/>
      <c r="D84" s="154"/>
      <c r="E84" s="155"/>
    </row>
    <row r="85" spans="1:5" ht="17.25" customHeight="1" x14ac:dyDescent="0.3">
      <c r="A85" s="150" t="s">
        <v>69</v>
      </c>
      <c r="B85" s="151"/>
      <c r="C85" s="151"/>
      <c r="D85" s="151"/>
      <c r="E85" s="152"/>
    </row>
    <row r="86" spans="1:5" ht="17.25" customHeight="1" x14ac:dyDescent="0.3">
      <c r="A86" s="153" t="s">
        <v>56</v>
      </c>
      <c r="B86" s="154"/>
      <c r="C86" s="154"/>
      <c r="D86" s="154"/>
      <c r="E86" s="155"/>
    </row>
    <row r="87" spans="1:5" ht="17.25" customHeight="1" x14ac:dyDescent="0.3">
      <c r="A87" s="150" t="s">
        <v>72</v>
      </c>
      <c r="B87" s="151"/>
      <c r="C87" s="151"/>
      <c r="D87" s="151"/>
      <c r="E87" s="152"/>
    </row>
    <row r="88" spans="1:5" ht="17.25" customHeight="1" x14ac:dyDescent="0.3">
      <c r="A88" s="138" t="s">
        <v>18</v>
      </c>
      <c r="B88" s="139"/>
      <c r="C88" s="144" t="s">
        <v>99</v>
      </c>
      <c r="D88" s="145"/>
      <c r="E88" s="146"/>
    </row>
    <row r="89" spans="1:5" ht="37.5" customHeight="1" x14ac:dyDescent="0.3">
      <c r="A89" s="140"/>
      <c r="B89" s="141"/>
      <c r="C89" s="147" t="s">
        <v>148</v>
      </c>
      <c r="D89" s="148"/>
      <c r="E89" s="149"/>
    </row>
    <row r="90" spans="1:5" ht="17.25" customHeight="1" x14ac:dyDescent="0.3">
      <c r="A90" s="140"/>
      <c r="B90" s="141"/>
      <c r="C90" s="144" t="s">
        <v>100</v>
      </c>
      <c r="D90" s="145"/>
      <c r="E90" s="146"/>
    </row>
    <row r="91" spans="1:5" ht="59.25" customHeight="1" x14ac:dyDescent="0.3">
      <c r="A91" s="142"/>
      <c r="B91" s="143"/>
      <c r="C91" s="147" t="s">
        <v>149</v>
      </c>
      <c r="D91" s="148"/>
      <c r="E91" s="149"/>
    </row>
    <row r="92" spans="1:5" ht="17.25" customHeight="1" x14ac:dyDescent="0.3">
      <c r="A92" s="63">
        <v>1150</v>
      </c>
      <c r="B92" s="63" t="s">
        <v>104</v>
      </c>
      <c r="C92" s="147"/>
      <c r="D92" s="148"/>
      <c r="E92" s="149"/>
    </row>
    <row r="93" spans="1:5" ht="38.25" customHeight="1" x14ac:dyDescent="0.3">
      <c r="A93" s="136" t="s">
        <v>32</v>
      </c>
      <c r="B93" s="137"/>
      <c r="C93" s="3" t="s">
        <v>150</v>
      </c>
      <c r="D93" s="1">
        <v>-650</v>
      </c>
      <c r="E93" s="2"/>
    </row>
    <row r="94" spans="1:5" ht="17.25" customHeight="1" x14ac:dyDescent="0.3">
      <c r="A94" s="136" t="s">
        <v>33</v>
      </c>
      <c r="B94" s="137"/>
      <c r="C94" s="3" t="s">
        <v>34</v>
      </c>
      <c r="D94" s="2"/>
      <c r="E94" s="2"/>
    </row>
    <row r="95" spans="1:5" ht="17.25" customHeight="1" x14ac:dyDescent="0.3">
      <c r="A95" s="136" t="s">
        <v>35</v>
      </c>
      <c r="B95" s="137"/>
      <c r="C95" s="3" t="s">
        <v>34</v>
      </c>
      <c r="D95" s="2"/>
      <c r="E95" s="2"/>
    </row>
    <row r="96" spans="1:5" ht="17.25" customHeight="1" x14ac:dyDescent="0.3">
      <c r="A96" s="156" t="s">
        <v>30</v>
      </c>
      <c r="B96" s="157"/>
      <c r="C96" s="158"/>
      <c r="D96" s="2" t="s">
        <v>19</v>
      </c>
      <c r="E96" s="4">
        <v>-63200</v>
      </c>
    </row>
    <row r="97" spans="1:5" ht="17.25" customHeight="1" x14ac:dyDescent="0.3">
      <c r="A97" s="159" t="s">
        <v>101</v>
      </c>
      <c r="B97" s="160"/>
      <c r="C97" s="160"/>
      <c r="D97" s="160"/>
      <c r="E97" s="161"/>
    </row>
    <row r="98" spans="1:5" ht="17.25" customHeight="1" x14ac:dyDescent="0.3">
      <c r="A98" s="150" t="s">
        <v>103</v>
      </c>
      <c r="B98" s="151"/>
      <c r="C98" s="151"/>
      <c r="D98" s="151"/>
      <c r="E98" s="152"/>
    </row>
    <row r="99" spans="1:5" ht="17.25" customHeight="1" x14ac:dyDescent="0.3">
      <c r="A99" s="153" t="s">
        <v>54</v>
      </c>
      <c r="B99" s="154"/>
      <c r="C99" s="154"/>
      <c r="D99" s="154"/>
      <c r="E99" s="155"/>
    </row>
    <row r="100" spans="1:5" ht="39.75" customHeight="1" x14ac:dyDescent="0.3">
      <c r="A100" s="150" t="s">
        <v>151</v>
      </c>
      <c r="B100" s="151"/>
      <c r="C100" s="151"/>
      <c r="D100" s="151"/>
      <c r="E100" s="152"/>
    </row>
    <row r="101" spans="1:5" ht="17.25" customHeight="1" x14ac:dyDescent="0.3">
      <c r="A101" s="153" t="s">
        <v>56</v>
      </c>
      <c r="B101" s="154"/>
      <c r="C101" s="154"/>
      <c r="D101" s="154"/>
      <c r="E101" s="155"/>
    </row>
    <row r="102" spans="1:5" ht="17.25" customHeight="1" x14ac:dyDescent="0.3">
      <c r="A102" s="150" t="s">
        <v>152</v>
      </c>
      <c r="B102" s="151"/>
      <c r="C102" s="151"/>
      <c r="D102" s="151"/>
      <c r="E102" s="152"/>
    </row>
    <row r="103" spans="1:5" ht="17.25" customHeight="1" x14ac:dyDescent="0.3">
      <c r="A103" s="162" t="s">
        <v>49</v>
      </c>
      <c r="B103" s="163"/>
      <c r="C103" s="163"/>
      <c r="D103" s="163"/>
      <c r="E103" s="164"/>
    </row>
    <row r="104" spans="1:5" ht="17.25" customHeight="1" x14ac:dyDescent="0.3">
      <c r="A104" s="138" t="s">
        <v>18</v>
      </c>
      <c r="B104" s="139"/>
      <c r="C104" s="144" t="s">
        <v>99</v>
      </c>
      <c r="D104" s="145"/>
      <c r="E104" s="146"/>
    </row>
    <row r="105" spans="1:5" ht="37.5" customHeight="1" x14ac:dyDescent="0.3">
      <c r="A105" s="140"/>
      <c r="B105" s="141"/>
      <c r="C105" s="147" t="s">
        <v>153</v>
      </c>
      <c r="D105" s="148"/>
      <c r="E105" s="149"/>
    </row>
    <row r="106" spans="1:5" x14ac:dyDescent="0.3">
      <c r="A106" s="140"/>
      <c r="B106" s="141"/>
      <c r="C106" s="144" t="s">
        <v>100</v>
      </c>
      <c r="D106" s="145"/>
      <c r="E106" s="146"/>
    </row>
    <row r="107" spans="1:5" ht="38.25" customHeight="1" x14ac:dyDescent="0.3">
      <c r="A107" s="142"/>
      <c r="B107" s="143"/>
      <c r="C107" s="147" t="s">
        <v>154</v>
      </c>
      <c r="D107" s="148"/>
      <c r="E107" s="149"/>
    </row>
    <row r="108" spans="1:5" x14ac:dyDescent="0.3">
      <c r="A108" s="63">
        <v>1142</v>
      </c>
      <c r="B108" s="63" t="s">
        <v>38</v>
      </c>
      <c r="C108" s="147"/>
      <c r="D108" s="148"/>
      <c r="E108" s="149"/>
    </row>
    <row r="109" spans="1:5" ht="58.5" customHeight="1" x14ac:dyDescent="0.3">
      <c r="A109" s="136" t="s">
        <v>50</v>
      </c>
      <c r="B109" s="137"/>
      <c r="C109" s="47" t="s">
        <v>155</v>
      </c>
      <c r="D109" s="1"/>
      <c r="E109" s="2"/>
    </row>
    <row r="110" spans="1:5" ht="17.25" customHeight="1" x14ac:dyDescent="0.3">
      <c r="A110" s="136" t="s">
        <v>102</v>
      </c>
      <c r="B110" s="137"/>
      <c r="C110" s="3"/>
      <c r="D110" s="2"/>
      <c r="E110" s="4">
        <v>-125025.5</v>
      </c>
    </row>
    <row r="111" spans="1:5" ht="36.75" customHeight="1" x14ac:dyDescent="0.3">
      <c r="A111" s="136" t="s">
        <v>51</v>
      </c>
      <c r="B111" s="137"/>
      <c r="C111" s="3"/>
      <c r="D111" s="2" t="s">
        <v>156</v>
      </c>
      <c r="E111" s="2"/>
    </row>
    <row r="112" spans="1:5" ht="17.25" customHeight="1" x14ac:dyDescent="0.3">
      <c r="A112" s="127" t="s">
        <v>52</v>
      </c>
      <c r="B112" s="128"/>
      <c r="C112" s="128"/>
      <c r="D112" s="128"/>
      <c r="E112" s="129"/>
    </row>
    <row r="113" spans="1:5" x14ac:dyDescent="0.3">
      <c r="A113" s="133" t="s">
        <v>157</v>
      </c>
      <c r="B113" s="134"/>
      <c r="C113" s="134"/>
      <c r="D113" s="134"/>
      <c r="E113" s="135"/>
    </row>
    <row r="114" spans="1:5" ht="17.25" customHeight="1" x14ac:dyDescent="0.3">
      <c r="A114" s="127" t="s">
        <v>53</v>
      </c>
      <c r="B114" s="128"/>
      <c r="C114" s="128"/>
      <c r="D114" s="128"/>
      <c r="E114" s="129"/>
    </row>
    <row r="115" spans="1:5" ht="17.25" customHeight="1" x14ac:dyDescent="0.3">
      <c r="A115" s="133" t="s">
        <v>158</v>
      </c>
      <c r="B115" s="134"/>
      <c r="C115" s="134"/>
      <c r="D115" s="134"/>
      <c r="E115" s="135"/>
    </row>
    <row r="116" spans="1:5" ht="17.25" customHeight="1" x14ac:dyDescent="0.3">
      <c r="A116" s="127" t="s">
        <v>54</v>
      </c>
      <c r="B116" s="128"/>
      <c r="C116" s="128"/>
      <c r="D116" s="128"/>
      <c r="E116" s="129"/>
    </row>
    <row r="117" spans="1:5" ht="36.75" customHeight="1" x14ac:dyDescent="0.3">
      <c r="A117" s="130" t="s">
        <v>159</v>
      </c>
      <c r="B117" s="131"/>
      <c r="C117" s="131"/>
      <c r="D117" s="131"/>
      <c r="E117" s="132"/>
    </row>
    <row r="118" spans="1:5" x14ac:dyDescent="0.3">
      <c r="A118" s="138" t="s">
        <v>18</v>
      </c>
      <c r="B118" s="139"/>
      <c r="C118" s="144" t="s">
        <v>99</v>
      </c>
      <c r="D118" s="145"/>
      <c r="E118" s="146"/>
    </row>
    <row r="119" spans="1:5" x14ac:dyDescent="0.3">
      <c r="A119" s="140"/>
      <c r="B119" s="141"/>
      <c r="C119" s="147" t="s">
        <v>160</v>
      </c>
      <c r="D119" s="148"/>
      <c r="E119" s="149"/>
    </row>
    <row r="120" spans="1:5" x14ac:dyDescent="0.3">
      <c r="A120" s="140"/>
      <c r="B120" s="141"/>
      <c r="C120" s="144" t="s">
        <v>100</v>
      </c>
      <c r="D120" s="145"/>
      <c r="E120" s="146"/>
    </row>
    <row r="121" spans="1:5" ht="42" customHeight="1" x14ac:dyDescent="0.3">
      <c r="A121" s="142"/>
      <c r="B121" s="143"/>
      <c r="C121" s="147" t="s">
        <v>161</v>
      </c>
      <c r="D121" s="148"/>
      <c r="E121" s="149"/>
    </row>
    <row r="122" spans="1:5" x14ac:dyDescent="0.3">
      <c r="A122" s="63">
        <v>1142</v>
      </c>
      <c r="B122" s="63" t="s">
        <v>182</v>
      </c>
      <c r="C122" s="147"/>
      <c r="D122" s="148"/>
      <c r="E122" s="149"/>
    </row>
    <row r="123" spans="1:5" ht="23.25" customHeight="1" x14ac:dyDescent="0.3">
      <c r="A123" s="136" t="s">
        <v>50</v>
      </c>
      <c r="B123" s="137"/>
      <c r="C123" s="47"/>
      <c r="D123" s="1"/>
      <c r="E123" s="2"/>
    </row>
    <row r="124" spans="1:5" ht="17.25" customHeight="1" x14ac:dyDescent="0.3">
      <c r="A124" s="136" t="s">
        <v>102</v>
      </c>
      <c r="B124" s="137"/>
      <c r="C124" s="3"/>
      <c r="D124" s="2"/>
      <c r="E124" s="4">
        <v>233525.5</v>
      </c>
    </row>
    <row r="125" spans="1:5" ht="33.75" customHeight="1" x14ac:dyDescent="0.3">
      <c r="A125" s="136" t="s">
        <v>51</v>
      </c>
      <c r="B125" s="137"/>
      <c r="C125" s="3"/>
      <c r="D125" s="2" t="s">
        <v>162</v>
      </c>
      <c r="E125" s="2"/>
    </row>
    <row r="126" spans="1:5" ht="17.25" customHeight="1" x14ac:dyDescent="0.3">
      <c r="A126" s="127" t="s">
        <v>52</v>
      </c>
      <c r="B126" s="128"/>
      <c r="C126" s="128"/>
      <c r="D126" s="128"/>
      <c r="E126" s="129"/>
    </row>
    <row r="127" spans="1:5" ht="31.5" customHeight="1" x14ac:dyDescent="0.3">
      <c r="A127" s="130" t="s">
        <v>163</v>
      </c>
      <c r="B127" s="131"/>
      <c r="C127" s="131"/>
      <c r="D127" s="131"/>
      <c r="E127" s="132"/>
    </row>
    <row r="128" spans="1:5" ht="17.25" customHeight="1" x14ac:dyDescent="0.3">
      <c r="A128" s="127" t="s">
        <v>53</v>
      </c>
      <c r="B128" s="128"/>
      <c r="C128" s="128"/>
      <c r="D128" s="128"/>
      <c r="E128" s="129"/>
    </row>
    <row r="129" spans="1:5" ht="17.25" customHeight="1" x14ac:dyDescent="0.3">
      <c r="A129" s="133" t="s">
        <v>158</v>
      </c>
      <c r="B129" s="134"/>
      <c r="C129" s="134"/>
      <c r="D129" s="134"/>
      <c r="E129" s="135"/>
    </row>
    <row r="130" spans="1:5" ht="17.25" customHeight="1" x14ac:dyDescent="0.3">
      <c r="A130" s="127" t="s">
        <v>54</v>
      </c>
      <c r="B130" s="128"/>
      <c r="C130" s="128"/>
      <c r="D130" s="128"/>
      <c r="E130" s="129"/>
    </row>
    <row r="131" spans="1:5" ht="36" customHeight="1" x14ac:dyDescent="0.3">
      <c r="A131" s="130" t="s">
        <v>159</v>
      </c>
      <c r="B131" s="131"/>
      <c r="C131" s="131"/>
      <c r="D131" s="131"/>
      <c r="E131" s="132"/>
    </row>
  </sheetData>
  <autoFilter ref="A9:E117">
    <filterColumn colId="0" showButton="0"/>
    <filterColumn colId="1" showButton="0"/>
  </autoFilter>
  <mergeCells count="134">
    <mergeCell ref="A100:E100"/>
    <mergeCell ref="A101:E101"/>
    <mergeCell ref="A102:E102"/>
    <mergeCell ref="A56:E56"/>
    <mergeCell ref="A57:E57"/>
    <mergeCell ref="A88:B91"/>
    <mergeCell ref="C88:E88"/>
    <mergeCell ref="C89:E89"/>
    <mergeCell ref="C90:E90"/>
    <mergeCell ref="C91:E91"/>
    <mergeCell ref="C92:E92"/>
    <mergeCell ref="A93:B93"/>
    <mergeCell ref="A64:B64"/>
    <mergeCell ref="A65:B65"/>
    <mergeCell ref="A66:C66"/>
    <mergeCell ref="A67:E67"/>
    <mergeCell ref="A68:E68"/>
    <mergeCell ref="A69:E69"/>
    <mergeCell ref="A70:E70"/>
    <mergeCell ref="A71:E71"/>
    <mergeCell ref="A72:E72"/>
    <mergeCell ref="A80:B80"/>
    <mergeCell ref="C73:E73"/>
    <mergeCell ref="C74:E74"/>
    <mergeCell ref="C75:E75"/>
    <mergeCell ref="C76:E76"/>
    <mergeCell ref="C62:E62"/>
    <mergeCell ref="C47:E47"/>
    <mergeCell ref="A48:B48"/>
    <mergeCell ref="A49:B49"/>
    <mergeCell ref="A50:B50"/>
    <mergeCell ref="A51:C51"/>
    <mergeCell ref="A52:E52"/>
    <mergeCell ref="A53:E53"/>
    <mergeCell ref="A54:E54"/>
    <mergeCell ref="A55:E55"/>
    <mergeCell ref="A63:B63"/>
    <mergeCell ref="C61:E61"/>
    <mergeCell ref="A58:B61"/>
    <mergeCell ref="C58:E58"/>
    <mergeCell ref="C59:E59"/>
    <mergeCell ref="C60:E60"/>
    <mergeCell ref="A38:E38"/>
    <mergeCell ref="A39:E39"/>
    <mergeCell ref="A40:E40"/>
    <mergeCell ref="A41:E41"/>
    <mergeCell ref="A42:E42"/>
    <mergeCell ref="A43:B46"/>
    <mergeCell ref="C43:E43"/>
    <mergeCell ref="C44:E44"/>
    <mergeCell ref="C45:E45"/>
    <mergeCell ref="C46:E46"/>
    <mergeCell ref="A1:A3"/>
    <mergeCell ref="A7:C9"/>
    <mergeCell ref="A10:E10"/>
    <mergeCell ref="A11:E11"/>
    <mergeCell ref="A12:E12"/>
    <mergeCell ref="A5:E5"/>
    <mergeCell ref="D7:E7"/>
    <mergeCell ref="A28:B31"/>
    <mergeCell ref="C28:E28"/>
    <mergeCell ref="C29:E29"/>
    <mergeCell ref="C30:E30"/>
    <mergeCell ref="C31:E31"/>
    <mergeCell ref="A21:C21"/>
    <mergeCell ref="A22:E22"/>
    <mergeCell ref="A23:E23"/>
    <mergeCell ref="A116:E116"/>
    <mergeCell ref="A114:E114"/>
    <mergeCell ref="A115:E115"/>
    <mergeCell ref="A117:E117"/>
    <mergeCell ref="A110:B110"/>
    <mergeCell ref="A111:B111"/>
    <mergeCell ref="A112:E112"/>
    <mergeCell ref="C108:E108"/>
    <mergeCell ref="A109:B109"/>
    <mergeCell ref="A113:E113"/>
    <mergeCell ref="A103:E103"/>
    <mergeCell ref="A104:B107"/>
    <mergeCell ref="A13:B16"/>
    <mergeCell ref="C13:E13"/>
    <mergeCell ref="C14:E14"/>
    <mergeCell ref="C15:E15"/>
    <mergeCell ref="C16:E16"/>
    <mergeCell ref="C17:E17"/>
    <mergeCell ref="A18:B18"/>
    <mergeCell ref="A19:B19"/>
    <mergeCell ref="A20:B20"/>
    <mergeCell ref="C77:E77"/>
    <mergeCell ref="A78:B78"/>
    <mergeCell ref="A79:B79"/>
    <mergeCell ref="A73:B76"/>
    <mergeCell ref="A94:B94"/>
    <mergeCell ref="A95:B95"/>
    <mergeCell ref="A96:C96"/>
    <mergeCell ref="A97:E97"/>
    <mergeCell ref="A98:E98"/>
    <mergeCell ref="A24:E24"/>
    <mergeCell ref="A35:B35"/>
    <mergeCell ref="A36:C36"/>
    <mergeCell ref="A37:E37"/>
    <mergeCell ref="A118:B121"/>
    <mergeCell ref="C118:E118"/>
    <mergeCell ref="C119:E119"/>
    <mergeCell ref="C120:E120"/>
    <mergeCell ref="C121:E121"/>
    <mergeCell ref="C122:E122"/>
    <mergeCell ref="A25:E25"/>
    <mergeCell ref="A26:E26"/>
    <mergeCell ref="A27:E27"/>
    <mergeCell ref="C104:E104"/>
    <mergeCell ref="C105:E105"/>
    <mergeCell ref="C106:E106"/>
    <mergeCell ref="C107:E107"/>
    <mergeCell ref="A87:E87"/>
    <mergeCell ref="A86:E86"/>
    <mergeCell ref="A81:C81"/>
    <mergeCell ref="A82:E82"/>
    <mergeCell ref="A83:E83"/>
    <mergeCell ref="A84:E84"/>
    <mergeCell ref="A85:E85"/>
    <mergeCell ref="A99:E99"/>
    <mergeCell ref="C32:E32"/>
    <mergeCell ref="A33:B33"/>
    <mergeCell ref="A34:B34"/>
    <mergeCell ref="A130:E130"/>
    <mergeCell ref="A131:E131"/>
    <mergeCell ref="A126:E126"/>
    <mergeCell ref="A127:E127"/>
    <mergeCell ref="A128:E128"/>
    <mergeCell ref="A129:E129"/>
    <mergeCell ref="A123:B123"/>
    <mergeCell ref="A124:B124"/>
    <mergeCell ref="A125:B125"/>
  </mergeCells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workbookViewId="0">
      <selection activeCell="D32" sqref="D32"/>
    </sheetView>
  </sheetViews>
  <sheetFormatPr defaultRowHeight="13.5" x14ac:dyDescent="0.25"/>
  <cols>
    <col min="1" max="3" width="14" style="8" customWidth="1"/>
    <col min="4" max="4" width="89.42578125" style="8" customWidth="1"/>
    <col min="5" max="5" width="27.42578125" style="8" customWidth="1"/>
    <col min="6" max="16384" width="9.140625" style="8"/>
  </cols>
  <sheetData>
    <row r="1" spans="1:11" s="86" customFormat="1" ht="17.25" x14ac:dyDescent="0.3">
      <c r="A1" s="85"/>
      <c r="B1" s="85"/>
      <c r="C1" s="85"/>
      <c r="D1" s="85"/>
      <c r="E1" s="78" t="s">
        <v>3</v>
      </c>
      <c r="I1" s="17"/>
      <c r="K1" s="17"/>
    </row>
    <row r="2" spans="1:11" s="86" customFormat="1" ht="17.25" x14ac:dyDescent="0.3">
      <c r="A2" s="85"/>
      <c r="B2" s="85"/>
      <c r="C2" s="85"/>
      <c r="D2" s="85"/>
      <c r="E2" s="78" t="s">
        <v>6</v>
      </c>
      <c r="I2" s="17"/>
      <c r="K2" s="17"/>
    </row>
    <row r="3" spans="1:11" s="86" customFormat="1" ht="17.25" x14ac:dyDescent="0.3">
      <c r="A3" s="85"/>
      <c r="B3" s="85"/>
      <c r="C3" s="85"/>
      <c r="D3" s="85"/>
      <c r="E3" s="78" t="s">
        <v>39</v>
      </c>
      <c r="K3" s="18"/>
    </row>
    <row r="4" spans="1:11" x14ac:dyDescent="0.25">
      <c r="A4" s="60"/>
      <c r="B4" s="60"/>
      <c r="C4" s="60"/>
      <c r="D4" s="60"/>
      <c r="E4" s="70"/>
    </row>
    <row r="5" spans="1:11" ht="14.25" x14ac:dyDescent="0.25">
      <c r="A5" s="59"/>
      <c r="B5" s="60"/>
      <c r="C5" s="60"/>
      <c r="D5" s="60"/>
      <c r="E5" s="81" t="s">
        <v>36</v>
      </c>
    </row>
    <row r="6" spans="1:11" ht="33" customHeight="1" x14ac:dyDescent="0.25">
      <c r="A6" s="192" t="s">
        <v>119</v>
      </c>
      <c r="B6" s="192"/>
      <c r="C6" s="192"/>
      <c r="D6" s="192"/>
      <c r="E6" s="192"/>
    </row>
    <row r="7" spans="1:11" x14ac:dyDescent="0.25">
      <c r="A7" s="59"/>
      <c r="B7" s="60"/>
      <c r="C7" s="60"/>
      <c r="D7" s="60"/>
      <c r="E7" s="61"/>
    </row>
    <row r="8" spans="1:11" ht="14.25" x14ac:dyDescent="0.25">
      <c r="A8" s="193" t="s">
        <v>14</v>
      </c>
      <c r="B8" s="193"/>
      <c r="C8" s="193"/>
      <c r="D8" s="193"/>
      <c r="E8" s="193"/>
    </row>
    <row r="9" spans="1:11" ht="14.25" x14ac:dyDescent="0.25">
      <c r="A9" s="193" t="s">
        <v>20</v>
      </c>
      <c r="B9" s="193"/>
      <c r="C9" s="193"/>
      <c r="D9" s="193"/>
      <c r="E9" s="193"/>
    </row>
    <row r="10" spans="1:11" ht="14.25" x14ac:dyDescent="0.25">
      <c r="A10" s="194" t="s">
        <v>21</v>
      </c>
      <c r="B10" s="194"/>
      <c r="C10" s="194"/>
      <c r="D10" s="194"/>
      <c r="E10" s="195"/>
    </row>
    <row r="11" spans="1:11" ht="27" x14ac:dyDescent="0.25">
      <c r="A11" s="198" t="s">
        <v>18</v>
      </c>
      <c r="B11" s="199"/>
      <c r="C11" s="196" t="s">
        <v>25</v>
      </c>
      <c r="D11" s="200" t="s">
        <v>22</v>
      </c>
      <c r="E11" s="79" t="s">
        <v>180</v>
      </c>
    </row>
    <row r="12" spans="1:11" ht="81" x14ac:dyDescent="0.25">
      <c r="A12" s="82" t="s">
        <v>23</v>
      </c>
      <c r="B12" s="82" t="s">
        <v>24</v>
      </c>
      <c r="C12" s="197"/>
      <c r="D12" s="201"/>
      <c r="E12" s="80" t="s">
        <v>26</v>
      </c>
    </row>
    <row r="13" spans="1:11" x14ac:dyDescent="0.25">
      <c r="A13" s="12">
        <v>1099</v>
      </c>
      <c r="B13" s="13"/>
      <c r="C13" s="14"/>
      <c r="D13" s="12" t="s">
        <v>28</v>
      </c>
      <c r="E13" s="15"/>
      <c r="H13" s="109"/>
    </row>
    <row r="14" spans="1:11" x14ac:dyDescent="0.25">
      <c r="A14" s="183"/>
      <c r="B14" s="185"/>
      <c r="C14" s="185"/>
      <c r="D14" s="9" t="s">
        <v>62</v>
      </c>
      <c r="E14" s="179">
        <f>E20+E25</f>
        <v>-30000</v>
      </c>
    </row>
    <row r="15" spans="1:11" x14ac:dyDescent="0.25">
      <c r="A15" s="184"/>
      <c r="B15" s="186"/>
      <c r="C15" s="186"/>
      <c r="D15" s="10" t="s">
        <v>58</v>
      </c>
      <c r="E15" s="180"/>
    </row>
    <row r="16" spans="1:11" ht="94.5" x14ac:dyDescent="0.25">
      <c r="A16" s="184"/>
      <c r="B16" s="186"/>
      <c r="C16" s="186"/>
      <c r="D16" s="11" t="s">
        <v>63</v>
      </c>
      <c r="E16" s="180"/>
      <c r="H16" s="119"/>
    </row>
    <row r="17" spans="1:5" x14ac:dyDescent="0.25">
      <c r="A17" s="184"/>
      <c r="B17" s="186"/>
      <c r="C17" s="186"/>
      <c r="D17" s="10" t="s">
        <v>59</v>
      </c>
      <c r="E17" s="180"/>
    </row>
    <row r="18" spans="1:5" ht="54" x14ac:dyDescent="0.25">
      <c r="A18" s="184"/>
      <c r="B18" s="187"/>
      <c r="C18" s="187"/>
      <c r="D18" s="11" t="s">
        <v>64</v>
      </c>
      <c r="E18" s="181"/>
    </row>
    <row r="19" spans="1:5" x14ac:dyDescent="0.25">
      <c r="A19" s="184"/>
      <c r="B19" s="13"/>
      <c r="C19" s="14"/>
      <c r="D19" s="12" t="s">
        <v>61</v>
      </c>
      <c r="E19" s="15"/>
    </row>
    <row r="20" spans="1:5" ht="18" customHeight="1" x14ac:dyDescent="0.25">
      <c r="A20" s="184"/>
      <c r="B20" s="185" t="s">
        <v>57</v>
      </c>
      <c r="C20" s="185"/>
      <c r="D20" s="11" t="s">
        <v>132</v>
      </c>
      <c r="E20" s="179">
        <v>-3600</v>
      </c>
    </row>
    <row r="21" spans="1:5" x14ac:dyDescent="0.25">
      <c r="A21" s="184"/>
      <c r="B21" s="186"/>
      <c r="C21" s="186"/>
      <c r="D21" s="10" t="s">
        <v>31</v>
      </c>
      <c r="E21" s="180"/>
    </row>
    <row r="22" spans="1:5" ht="27" x14ac:dyDescent="0.25">
      <c r="A22" s="184"/>
      <c r="B22" s="186"/>
      <c r="C22" s="186"/>
      <c r="D22" s="11" t="s">
        <v>133</v>
      </c>
      <c r="E22" s="180"/>
    </row>
    <row r="23" spans="1:5" x14ac:dyDescent="0.25">
      <c r="A23" s="184"/>
      <c r="B23" s="186"/>
      <c r="C23" s="186"/>
      <c r="D23" s="10" t="s">
        <v>60</v>
      </c>
      <c r="E23" s="180"/>
    </row>
    <row r="24" spans="1:5" ht="27" x14ac:dyDescent="0.25">
      <c r="A24" s="184"/>
      <c r="B24" s="187"/>
      <c r="C24" s="187"/>
      <c r="D24" s="11" t="s">
        <v>135</v>
      </c>
      <c r="E24" s="181"/>
    </row>
    <row r="25" spans="1:5" x14ac:dyDescent="0.25">
      <c r="A25" s="184"/>
      <c r="B25" s="185" t="s">
        <v>136</v>
      </c>
      <c r="C25" s="185"/>
      <c r="D25" s="11" t="s">
        <v>137</v>
      </c>
      <c r="E25" s="179">
        <v>-26400</v>
      </c>
    </row>
    <row r="26" spans="1:5" x14ac:dyDescent="0.25">
      <c r="A26" s="184"/>
      <c r="B26" s="186"/>
      <c r="C26" s="186"/>
      <c r="D26" s="10" t="s">
        <v>31</v>
      </c>
      <c r="E26" s="180"/>
    </row>
    <row r="27" spans="1:5" ht="40.5" x14ac:dyDescent="0.25">
      <c r="A27" s="184"/>
      <c r="B27" s="186"/>
      <c r="C27" s="186"/>
      <c r="D27" s="11" t="s">
        <v>138</v>
      </c>
      <c r="E27" s="180"/>
    </row>
    <row r="28" spans="1:5" x14ac:dyDescent="0.25">
      <c r="A28" s="184"/>
      <c r="B28" s="186"/>
      <c r="C28" s="186"/>
      <c r="D28" s="10" t="s">
        <v>60</v>
      </c>
      <c r="E28" s="180"/>
    </row>
    <row r="29" spans="1:5" ht="27" x14ac:dyDescent="0.25">
      <c r="A29" s="184"/>
      <c r="B29" s="187"/>
      <c r="C29" s="187"/>
      <c r="D29" s="11" t="s">
        <v>140</v>
      </c>
      <c r="E29" s="181"/>
    </row>
    <row r="30" spans="1:5" x14ac:dyDescent="0.25">
      <c r="A30" s="12">
        <v>1142</v>
      </c>
      <c r="B30" s="97"/>
      <c r="C30" s="98"/>
      <c r="D30" s="101" t="s">
        <v>65</v>
      </c>
      <c r="E30" s="99"/>
    </row>
    <row r="31" spans="1:5" ht="15" customHeight="1" x14ac:dyDescent="0.25">
      <c r="A31" s="183"/>
      <c r="B31" s="185"/>
      <c r="C31" s="185"/>
      <c r="D31" s="11" t="s">
        <v>28</v>
      </c>
      <c r="E31" s="179">
        <f>E38+E41</f>
        <v>108500</v>
      </c>
    </row>
    <row r="32" spans="1:5" x14ac:dyDescent="0.25">
      <c r="A32" s="184"/>
      <c r="B32" s="186"/>
      <c r="C32" s="186"/>
      <c r="D32" s="11" t="s">
        <v>183</v>
      </c>
      <c r="E32" s="180"/>
    </row>
    <row r="33" spans="1:5" x14ac:dyDescent="0.25">
      <c r="A33" s="184"/>
      <c r="B33" s="186"/>
      <c r="C33" s="186"/>
      <c r="D33" s="11" t="s">
        <v>58</v>
      </c>
      <c r="E33" s="180"/>
    </row>
    <row r="34" spans="1:5" ht="54" x14ac:dyDescent="0.25">
      <c r="A34" s="184"/>
      <c r="B34" s="186"/>
      <c r="C34" s="186"/>
      <c r="D34" s="11" t="s">
        <v>184</v>
      </c>
      <c r="E34" s="180"/>
    </row>
    <row r="35" spans="1:5" x14ac:dyDescent="0.25">
      <c r="A35" s="184"/>
      <c r="B35" s="186"/>
      <c r="C35" s="186"/>
      <c r="D35" s="11" t="s">
        <v>59</v>
      </c>
      <c r="E35" s="180"/>
    </row>
    <row r="36" spans="1:5" ht="27" x14ac:dyDescent="0.25">
      <c r="A36" s="184"/>
      <c r="B36" s="187"/>
      <c r="C36" s="187"/>
      <c r="D36" s="11" t="s">
        <v>159</v>
      </c>
      <c r="E36" s="181"/>
    </row>
    <row r="37" spans="1:5" x14ac:dyDescent="0.25">
      <c r="A37" s="184"/>
      <c r="B37" s="97"/>
      <c r="C37" s="98"/>
      <c r="D37" s="101" t="s">
        <v>65</v>
      </c>
      <c r="E37" s="99"/>
    </row>
    <row r="38" spans="1:5" ht="27" x14ac:dyDescent="0.25">
      <c r="A38" s="184"/>
      <c r="B38" s="185" t="s">
        <v>38</v>
      </c>
      <c r="C38" s="185"/>
      <c r="D38" s="11" t="s">
        <v>153</v>
      </c>
      <c r="E38" s="188">
        <v>-125025.5</v>
      </c>
    </row>
    <row r="39" spans="1:5" x14ac:dyDescent="0.25">
      <c r="A39" s="184"/>
      <c r="B39" s="186"/>
      <c r="C39" s="186"/>
      <c r="D39" s="10" t="s">
        <v>66</v>
      </c>
      <c r="E39" s="189"/>
    </row>
    <row r="40" spans="1:5" ht="27" x14ac:dyDescent="0.25">
      <c r="A40" s="184"/>
      <c r="B40" s="187"/>
      <c r="C40" s="187"/>
      <c r="D40" s="11" t="s">
        <v>154</v>
      </c>
      <c r="E40" s="190"/>
    </row>
    <row r="41" spans="1:5" ht="27" x14ac:dyDescent="0.25">
      <c r="A41" s="184"/>
      <c r="B41" s="185" t="s">
        <v>182</v>
      </c>
      <c r="C41" s="118"/>
      <c r="D41" s="11" t="s">
        <v>160</v>
      </c>
      <c r="E41" s="188">
        <v>233525.5</v>
      </c>
    </row>
    <row r="42" spans="1:5" x14ac:dyDescent="0.25">
      <c r="A42" s="184"/>
      <c r="B42" s="186"/>
      <c r="C42" s="118"/>
      <c r="D42" s="10" t="s">
        <v>66</v>
      </c>
      <c r="E42" s="189"/>
    </row>
    <row r="43" spans="1:5" ht="27" x14ac:dyDescent="0.25">
      <c r="A43" s="191"/>
      <c r="B43" s="187"/>
      <c r="C43" s="118"/>
      <c r="D43" s="11" t="s">
        <v>161</v>
      </c>
      <c r="E43" s="190"/>
    </row>
    <row r="44" spans="1:5" x14ac:dyDescent="0.25">
      <c r="A44" s="12">
        <v>1150</v>
      </c>
      <c r="B44" s="13"/>
      <c r="C44" s="14"/>
      <c r="D44" s="101" t="s">
        <v>28</v>
      </c>
      <c r="E44" s="110"/>
    </row>
    <row r="45" spans="1:5" x14ac:dyDescent="0.25">
      <c r="A45" s="182"/>
      <c r="B45" s="185"/>
      <c r="C45" s="185"/>
      <c r="D45" s="11" t="s">
        <v>67</v>
      </c>
      <c r="E45" s="179">
        <f>E51+E56+E61+E66</f>
        <v>-78500</v>
      </c>
    </row>
    <row r="46" spans="1:5" x14ac:dyDescent="0.25">
      <c r="A46" s="182"/>
      <c r="B46" s="186"/>
      <c r="C46" s="186"/>
      <c r="D46" s="10" t="s">
        <v>58</v>
      </c>
      <c r="E46" s="180"/>
    </row>
    <row r="47" spans="1:5" ht="40.5" x14ac:dyDescent="0.25">
      <c r="A47" s="182"/>
      <c r="B47" s="186"/>
      <c r="C47" s="186"/>
      <c r="D47" s="11" t="s">
        <v>68</v>
      </c>
      <c r="E47" s="180"/>
    </row>
    <row r="48" spans="1:5" x14ac:dyDescent="0.25">
      <c r="A48" s="182"/>
      <c r="B48" s="186"/>
      <c r="C48" s="186"/>
      <c r="D48" s="10" t="s">
        <v>59</v>
      </c>
      <c r="E48" s="180"/>
    </row>
    <row r="49" spans="1:5" x14ac:dyDescent="0.25">
      <c r="A49" s="182"/>
      <c r="B49" s="187"/>
      <c r="C49" s="187"/>
      <c r="D49" s="11" t="s">
        <v>69</v>
      </c>
      <c r="E49" s="181"/>
    </row>
    <row r="50" spans="1:5" x14ac:dyDescent="0.25">
      <c r="A50" s="182"/>
      <c r="B50" s="13"/>
      <c r="C50" s="14"/>
      <c r="D50" s="12" t="s">
        <v>61</v>
      </c>
      <c r="E50" s="15"/>
    </row>
    <row r="51" spans="1:5" x14ac:dyDescent="0.25">
      <c r="A51" s="182"/>
      <c r="B51" s="185" t="s">
        <v>143</v>
      </c>
      <c r="C51" s="185"/>
      <c r="D51" s="11" t="s">
        <v>141</v>
      </c>
      <c r="E51" s="179">
        <v>-11600</v>
      </c>
    </row>
    <row r="52" spans="1:5" x14ac:dyDescent="0.25">
      <c r="A52" s="182"/>
      <c r="B52" s="186"/>
      <c r="C52" s="186"/>
      <c r="D52" s="10" t="s">
        <v>31</v>
      </c>
      <c r="E52" s="180"/>
    </row>
    <row r="53" spans="1:5" ht="27" x14ac:dyDescent="0.25">
      <c r="A53" s="182"/>
      <c r="B53" s="186"/>
      <c r="C53" s="186"/>
      <c r="D53" s="11" t="s">
        <v>142</v>
      </c>
      <c r="E53" s="180"/>
    </row>
    <row r="54" spans="1:5" x14ac:dyDescent="0.25">
      <c r="A54" s="182"/>
      <c r="B54" s="186"/>
      <c r="C54" s="186"/>
      <c r="D54" s="10" t="s">
        <v>60</v>
      </c>
      <c r="E54" s="180"/>
    </row>
    <row r="55" spans="1:5" x14ac:dyDescent="0.25">
      <c r="A55" s="182"/>
      <c r="B55" s="187"/>
      <c r="C55" s="187"/>
      <c r="D55" s="11" t="s">
        <v>72</v>
      </c>
      <c r="E55" s="181"/>
    </row>
    <row r="56" spans="1:5" x14ac:dyDescent="0.25">
      <c r="A56" s="182"/>
      <c r="B56" s="185" t="s">
        <v>57</v>
      </c>
      <c r="C56" s="185"/>
      <c r="D56" s="11" t="s">
        <v>70</v>
      </c>
      <c r="E56" s="179">
        <v>-2700</v>
      </c>
    </row>
    <row r="57" spans="1:5" x14ac:dyDescent="0.25">
      <c r="A57" s="182"/>
      <c r="B57" s="186"/>
      <c r="C57" s="186"/>
      <c r="D57" s="10" t="s">
        <v>31</v>
      </c>
      <c r="E57" s="180"/>
    </row>
    <row r="58" spans="1:5" ht="40.5" x14ac:dyDescent="0.25">
      <c r="A58" s="182"/>
      <c r="B58" s="186"/>
      <c r="C58" s="186"/>
      <c r="D58" s="11" t="s">
        <v>71</v>
      </c>
      <c r="E58" s="180"/>
    </row>
    <row r="59" spans="1:5" x14ac:dyDescent="0.25">
      <c r="A59" s="182"/>
      <c r="B59" s="186"/>
      <c r="C59" s="186"/>
      <c r="D59" s="10" t="s">
        <v>60</v>
      </c>
      <c r="E59" s="180"/>
    </row>
    <row r="60" spans="1:5" x14ac:dyDescent="0.25">
      <c r="A60" s="182"/>
      <c r="B60" s="187"/>
      <c r="C60" s="187"/>
      <c r="D60" s="11" t="s">
        <v>72</v>
      </c>
      <c r="E60" s="181"/>
    </row>
    <row r="61" spans="1:5" x14ac:dyDescent="0.25">
      <c r="A61" s="182"/>
      <c r="B61" s="185" t="s">
        <v>136</v>
      </c>
      <c r="C61" s="185"/>
      <c r="D61" s="11" t="s">
        <v>145</v>
      </c>
      <c r="E61" s="179">
        <v>-1000</v>
      </c>
    </row>
    <row r="62" spans="1:5" x14ac:dyDescent="0.25">
      <c r="A62" s="182"/>
      <c r="B62" s="186"/>
      <c r="C62" s="186"/>
      <c r="D62" s="10" t="s">
        <v>31</v>
      </c>
      <c r="E62" s="180"/>
    </row>
    <row r="63" spans="1:5" ht="27" x14ac:dyDescent="0.25">
      <c r="A63" s="182"/>
      <c r="B63" s="186"/>
      <c r="C63" s="186"/>
      <c r="D63" s="11" t="s">
        <v>146</v>
      </c>
      <c r="E63" s="180"/>
    </row>
    <row r="64" spans="1:5" x14ac:dyDescent="0.25">
      <c r="A64" s="182"/>
      <c r="B64" s="186"/>
      <c r="C64" s="186"/>
      <c r="D64" s="10" t="s">
        <v>60</v>
      </c>
      <c r="E64" s="180"/>
    </row>
    <row r="65" spans="1:5" x14ac:dyDescent="0.25">
      <c r="A65" s="182"/>
      <c r="B65" s="187"/>
      <c r="C65" s="187"/>
      <c r="D65" s="11" t="s">
        <v>72</v>
      </c>
      <c r="E65" s="181"/>
    </row>
    <row r="66" spans="1:5" ht="27" x14ac:dyDescent="0.25">
      <c r="A66" s="182"/>
      <c r="B66" s="185" t="s">
        <v>104</v>
      </c>
      <c r="C66" s="185"/>
      <c r="D66" s="11" t="s">
        <v>148</v>
      </c>
      <c r="E66" s="179">
        <v>-63200</v>
      </c>
    </row>
    <row r="67" spans="1:5" x14ac:dyDescent="0.25">
      <c r="A67" s="182"/>
      <c r="B67" s="186"/>
      <c r="C67" s="186"/>
      <c r="D67" s="10" t="s">
        <v>31</v>
      </c>
      <c r="E67" s="180"/>
    </row>
    <row r="68" spans="1:5" ht="40.5" x14ac:dyDescent="0.25">
      <c r="A68" s="182"/>
      <c r="B68" s="186"/>
      <c r="C68" s="186"/>
      <c r="D68" s="11" t="s">
        <v>149</v>
      </c>
      <c r="E68" s="180"/>
    </row>
    <row r="69" spans="1:5" x14ac:dyDescent="0.25">
      <c r="A69" s="182"/>
      <c r="B69" s="186"/>
      <c r="C69" s="186"/>
      <c r="D69" s="10" t="s">
        <v>60</v>
      </c>
      <c r="E69" s="180"/>
    </row>
    <row r="70" spans="1:5" x14ac:dyDescent="0.25">
      <c r="A70" s="182"/>
      <c r="B70" s="187"/>
      <c r="C70" s="187"/>
      <c r="D70" s="11" t="s">
        <v>152</v>
      </c>
      <c r="E70" s="181"/>
    </row>
  </sheetData>
  <mergeCells count="42">
    <mergeCell ref="A31:A43"/>
    <mergeCell ref="A6:E6"/>
    <mergeCell ref="A8:E8"/>
    <mergeCell ref="A9:E9"/>
    <mergeCell ref="A10:E10"/>
    <mergeCell ref="C11:C12"/>
    <mergeCell ref="A11:B11"/>
    <mergeCell ref="D11:D12"/>
    <mergeCell ref="C31:C36"/>
    <mergeCell ref="B31:B36"/>
    <mergeCell ref="E31:E36"/>
    <mergeCell ref="B41:B43"/>
    <mergeCell ref="E41:E43"/>
    <mergeCell ref="B45:B49"/>
    <mergeCell ref="C45:C49"/>
    <mergeCell ref="E45:E49"/>
    <mergeCell ref="B56:B60"/>
    <mergeCell ref="C56:C60"/>
    <mergeCell ref="E56:E60"/>
    <mergeCell ref="C66:C70"/>
    <mergeCell ref="B61:B65"/>
    <mergeCell ref="C61:C65"/>
    <mergeCell ref="E61:E65"/>
    <mergeCell ref="B51:B55"/>
    <mergeCell ref="C51:C55"/>
    <mergeCell ref="E51:E55"/>
    <mergeCell ref="E66:E70"/>
    <mergeCell ref="A45:A70"/>
    <mergeCell ref="A14:A29"/>
    <mergeCell ref="B38:B40"/>
    <mergeCell ref="E38:E40"/>
    <mergeCell ref="C38:C40"/>
    <mergeCell ref="B25:B29"/>
    <mergeCell ref="C25:C29"/>
    <mergeCell ref="E25:E29"/>
    <mergeCell ref="B14:B18"/>
    <mergeCell ref="C14:C18"/>
    <mergeCell ref="E14:E18"/>
    <mergeCell ref="B20:B24"/>
    <mergeCell ref="C20:C24"/>
    <mergeCell ref="E20:E24"/>
    <mergeCell ref="B66:B70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63 D58 D45 D47 D49 D16 D60:D61 D55:D56 D18 D20 D22 D24:D25 D68 D27 D53 D51 D65:D66 D31:D36 D70 D29 D38:D43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7"/>
  <sheetViews>
    <sheetView zoomScaleNormal="100" workbookViewId="0">
      <pane ySplit="10" topLeftCell="A11" activePane="bottomLeft" state="frozen"/>
      <selection pane="bottomLeft" activeCell="F10" sqref="F10"/>
    </sheetView>
  </sheetViews>
  <sheetFormatPr defaultRowHeight="16.5" x14ac:dyDescent="0.25"/>
  <cols>
    <col min="1" max="1" width="5.85546875" style="71" customWidth="1"/>
    <col min="2" max="9" width="17.42578125" style="71" customWidth="1"/>
    <col min="10" max="10" width="35.28515625" style="71" customWidth="1"/>
    <col min="11" max="11" width="11.7109375" style="71" bestFit="1" customWidth="1"/>
    <col min="12" max="12" width="12.28515625" style="71" bestFit="1" customWidth="1"/>
    <col min="13" max="16384" width="9.140625" style="71"/>
  </cols>
  <sheetData>
    <row r="1" spans="2:12" x14ac:dyDescent="0.25">
      <c r="J1" s="72" t="s">
        <v>116</v>
      </c>
    </row>
    <row r="2" spans="2:12" x14ac:dyDescent="0.25">
      <c r="J2" s="72" t="s">
        <v>6</v>
      </c>
    </row>
    <row r="3" spans="2:12" x14ac:dyDescent="0.25">
      <c r="J3" s="72" t="s">
        <v>39</v>
      </c>
      <c r="K3" s="73"/>
    </row>
    <row r="5" spans="2:12" ht="38.25" customHeight="1" x14ac:dyDescent="0.25">
      <c r="B5" s="215" t="s">
        <v>120</v>
      </c>
      <c r="C5" s="215"/>
      <c r="D5" s="215"/>
      <c r="E5" s="215"/>
      <c r="F5" s="215"/>
      <c r="G5" s="215"/>
      <c r="H5" s="215"/>
      <c r="I5" s="215"/>
      <c r="J5" s="215"/>
    </row>
    <row r="6" spans="2:12" x14ac:dyDescent="0.25">
      <c r="B6" s="216" t="s">
        <v>14</v>
      </c>
      <c r="C6" s="216"/>
      <c r="D6" s="216"/>
      <c r="E6" s="216"/>
      <c r="F6" s="216"/>
      <c r="G6" s="216"/>
      <c r="H6" s="216"/>
      <c r="I6" s="216"/>
      <c r="J6" s="216"/>
    </row>
    <row r="7" spans="2:12" x14ac:dyDescent="0.25">
      <c r="B7" s="87"/>
      <c r="J7" s="88"/>
      <c r="K7" s="88"/>
    </row>
    <row r="8" spans="2:12" x14ac:dyDescent="0.25">
      <c r="B8" s="208" t="s">
        <v>73</v>
      </c>
      <c r="C8" s="208"/>
      <c r="D8" s="208"/>
      <c r="E8" s="208"/>
      <c r="F8" s="208" t="s">
        <v>74</v>
      </c>
      <c r="G8" s="208" t="s">
        <v>75</v>
      </c>
      <c r="H8" s="208" t="s">
        <v>76</v>
      </c>
      <c r="I8" s="208" t="s">
        <v>77</v>
      </c>
      <c r="J8" s="217" t="s">
        <v>81</v>
      </c>
      <c r="K8" s="89"/>
    </row>
    <row r="9" spans="2:12" ht="66.75" customHeight="1" x14ac:dyDescent="0.25">
      <c r="B9" s="83" t="s">
        <v>78</v>
      </c>
      <c r="C9" s="208" t="s">
        <v>79</v>
      </c>
      <c r="D9" s="208"/>
      <c r="E9" s="208"/>
      <c r="F9" s="208"/>
      <c r="G9" s="208"/>
      <c r="H9" s="208"/>
      <c r="I9" s="208"/>
      <c r="J9" s="218"/>
    </row>
    <row r="10" spans="2:12" x14ac:dyDescent="0.25">
      <c r="B10" s="83">
        <v>1</v>
      </c>
      <c r="C10" s="202">
        <v>2</v>
      </c>
      <c r="D10" s="203"/>
      <c r="E10" s="204"/>
      <c r="F10" s="83">
        <v>3</v>
      </c>
      <c r="G10" s="83">
        <v>4</v>
      </c>
      <c r="H10" s="83">
        <v>5</v>
      </c>
      <c r="I10" s="83">
        <v>6</v>
      </c>
      <c r="J10" s="83">
        <v>7</v>
      </c>
    </row>
    <row r="11" spans="2:12" x14ac:dyDescent="0.25">
      <c r="B11" s="93" t="s">
        <v>82</v>
      </c>
      <c r="C11" s="93" t="s">
        <v>113</v>
      </c>
      <c r="D11" s="93" t="s">
        <v>164</v>
      </c>
      <c r="E11" s="209" t="s">
        <v>123</v>
      </c>
      <c r="F11" s="210"/>
      <c r="G11" s="210"/>
      <c r="H11" s="210"/>
      <c r="I11" s="211"/>
      <c r="J11" s="94">
        <f>+J12</f>
        <v>-125025.49800000001</v>
      </c>
    </row>
    <row r="12" spans="2:12" ht="32.25" customHeight="1" x14ac:dyDescent="0.25">
      <c r="B12" s="212" t="s">
        <v>165</v>
      </c>
      <c r="C12" s="213"/>
      <c r="D12" s="213"/>
      <c r="E12" s="213"/>
      <c r="F12" s="213"/>
      <c r="G12" s="213"/>
      <c r="H12" s="213"/>
      <c r="I12" s="214"/>
      <c r="J12" s="62">
        <f>J14</f>
        <v>-125025.49800000001</v>
      </c>
    </row>
    <row r="13" spans="2:12" x14ac:dyDescent="0.25">
      <c r="B13" s="107"/>
      <c r="C13" s="208" t="s">
        <v>114</v>
      </c>
      <c r="D13" s="208"/>
      <c r="E13" s="208"/>
      <c r="F13" s="108"/>
      <c r="G13" s="108"/>
      <c r="H13" s="108"/>
      <c r="I13" s="108"/>
      <c r="J13" s="108"/>
    </row>
    <row r="14" spans="2:12" x14ac:dyDescent="0.25">
      <c r="B14" s="90" t="s">
        <v>177</v>
      </c>
      <c r="C14" s="202" t="s">
        <v>178</v>
      </c>
      <c r="D14" s="203"/>
      <c r="E14" s="204"/>
      <c r="F14" s="108" t="s">
        <v>80</v>
      </c>
      <c r="G14" s="108" t="s">
        <v>179</v>
      </c>
      <c r="H14" s="62">
        <v>2217</v>
      </c>
      <c r="I14" s="77">
        <v>-56394</v>
      </c>
      <c r="J14" s="62">
        <f>H14*I14/1000</f>
        <v>-125025.49800000001</v>
      </c>
      <c r="L14" s="117"/>
    </row>
    <row r="15" spans="2:12" s="73" customFormat="1" ht="24.75" customHeight="1" x14ac:dyDescent="0.25">
      <c r="B15" s="93" t="s">
        <v>82</v>
      </c>
      <c r="C15" s="93" t="s">
        <v>83</v>
      </c>
      <c r="D15" s="93" t="s">
        <v>84</v>
      </c>
      <c r="E15" s="209" t="s">
        <v>43</v>
      </c>
      <c r="F15" s="210"/>
      <c r="G15" s="210"/>
      <c r="H15" s="210"/>
      <c r="I15" s="211"/>
      <c r="J15" s="94">
        <f>+J16</f>
        <v>-3600</v>
      </c>
    </row>
    <row r="16" spans="2:12" x14ac:dyDescent="0.25">
      <c r="B16" s="205" t="s">
        <v>166</v>
      </c>
      <c r="C16" s="206"/>
      <c r="D16" s="206"/>
      <c r="E16" s="206"/>
      <c r="F16" s="206"/>
      <c r="G16" s="206"/>
      <c r="H16" s="206"/>
      <c r="I16" s="207"/>
      <c r="J16" s="62">
        <f>J17</f>
        <v>-3600</v>
      </c>
    </row>
    <row r="17" spans="2:10" x14ac:dyDescent="0.25">
      <c r="B17" s="74"/>
      <c r="C17" s="208" t="s">
        <v>85</v>
      </c>
      <c r="D17" s="208"/>
      <c r="E17" s="208"/>
      <c r="F17" s="75"/>
      <c r="G17" s="75"/>
      <c r="H17" s="75"/>
      <c r="I17" s="76"/>
      <c r="J17" s="62">
        <f>J18</f>
        <v>-3600</v>
      </c>
    </row>
    <row r="18" spans="2:10" ht="23.25" customHeight="1" x14ac:dyDescent="0.25">
      <c r="B18" s="90" t="s">
        <v>167</v>
      </c>
      <c r="C18" s="202" t="s">
        <v>168</v>
      </c>
      <c r="D18" s="203"/>
      <c r="E18" s="204"/>
      <c r="F18" s="100" t="s">
        <v>80</v>
      </c>
      <c r="G18" s="100" t="s">
        <v>86</v>
      </c>
      <c r="H18" s="62">
        <v>-3600000</v>
      </c>
      <c r="I18" s="77">
        <v>1</v>
      </c>
      <c r="J18" s="62">
        <f>+H18/1000</f>
        <v>-3600</v>
      </c>
    </row>
    <row r="19" spans="2:10" s="73" customFormat="1" ht="24.75" customHeight="1" x14ac:dyDescent="0.25">
      <c r="B19" s="93" t="s">
        <v>82</v>
      </c>
      <c r="C19" s="93" t="s">
        <v>83</v>
      </c>
      <c r="D19" s="93" t="s">
        <v>169</v>
      </c>
      <c r="E19" s="209" t="s">
        <v>170</v>
      </c>
      <c r="F19" s="210"/>
      <c r="G19" s="210"/>
      <c r="H19" s="210"/>
      <c r="I19" s="211"/>
      <c r="J19" s="94">
        <f>+J20</f>
        <v>-26400</v>
      </c>
    </row>
    <row r="20" spans="2:10" x14ac:dyDescent="0.25">
      <c r="B20" s="205" t="s">
        <v>171</v>
      </c>
      <c r="C20" s="206"/>
      <c r="D20" s="206"/>
      <c r="E20" s="206"/>
      <c r="F20" s="206"/>
      <c r="G20" s="206"/>
      <c r="H20" s="206"/>
      <c r="I20" s="207"/>
      <c r="J20" s="62">
        <f t="shared" ref="J20:J31" si="0">+J21</f>
        <v>-26400</v>
      </c>
    </row>
    <row r="21" spans="2:10" x14ac:dyDescent="0.25">
      <c r="B21" s="76"/>
      <c r="C21" s="202" t="s">
        <v>85</v>
      </c>
      <c r="D21" s="203"/>
      <c r="E21" s="204"/>
      <c r="F21" s="76"/>
      <c r="G21" s="76"/>
      <c r="H21" s="76"/>
      <c r="I21" s="76"/>
      <c r="J21" s="62">
        <f t="shared" si="0"/>
        <v>-26400</v>
      </c>
    </row>
    <row r="22" spans="2:10" ht="25.5" customHeight="1" x14ac:dyDescent="0.25">
      <c r="B22" s="90" t="s">
        <v>172</v>
      </c>
      <c r="C22" s="202" t="s">
        <v>173</v>
      </c>
      <c r="D22" s="203"/>
      <c r="E22" s="204"/>
      <c r="F22" s="100" t="s">
        <v>80</v>
      </c>
      <c r="G22" s="100" t="s">
        <v>86</v>
      </c>
      <c r="H22" s="62">
        <v>-26400000</v>
      </c>
      <c r="I22" s="77">
        <v>1</v>
      </c>
      <c r="J22" s="62">
        <f>+H22/1000</f>
        <v>-26400</v>
      </c>
    </row>
    <row r="23" spans="2:10" ht="25.5" customHeight="1" x14ac:dyDescent="0.25">
      <c r="B23" s="93" t="s">
        <v>82</v>
      </c>
      <c r="C23" s="93" t="s">
        <v>87</v>
      </c>
      <c r="D23" s="93" t="s">
        <v>88</v>
      </c>
      <c r="E23" s="209" t="s">
        <v>46</v>
      </c>
      <c r="F23" s="210"/>
      <c r="G23" s="210"/>
      <c r="H23" s="210"/>
      <c r="I23" s="211"/>
      <c r="J23" s="94">
        <f>J24+J27+J30</f>
        <v>-15300</v>
      </c>
    </row>
    <row r="24" spans="2:10" ht="25.5" customHeight="1" x14ac:dyDescent="0.25">
      <c r="B24" s="212" t="s">
        <v>174</v>
      </c>
      <c r="C24" s="213"/>
      <c r="D24" s="213"/>
      <c r="E24" s="213"/>
      <c r="F24" s="213"/>
      <c r="G24" s="213"/>
      <c r="H24" s="213"/>
      <c r="I24" s="214"/>
      <c r="J24" s="62">
        <f t="shared" si="0"/>
        <v>-11600</v>
      </c>
    </row>
    <row r="25" spans="2:10" ht="25.5" customHeight="1" x14ac:dyDescent="0.25">
      <c r="B25" s="76"/>
      <c r="C25" s="202" t="s">
        <v>85</v>
      </c>
      <c r="D25" s="203"/>
      <c r="E25" s="204"/>
      <c r="F25" s="76"/>
      <c r="G25" s="76"/>
      <c r="H25" s="76"/>
      <c r="I25" s="76"/>
      <c r="J25" s="62">
        <f t="shared" si="0"/>
        <v>-11600</v>
      </c>
    </row>
    <row r="26" spans="2:10" ht="30.75" customHeight="1" x14ac:dyDescent="0.25">
      <c r="B26" s="90" t="s">
        <v>89</v>
      </c>
      <c r="C26" s="202" t="s">
        <v>90</v>
      </c>
      <c r="D26" s="203"/>
      <c r="E26" s="204"/>
      <c r="F26" s="100" t="s">
        <v>80</v>
      </c>
      <c r="G26" s="100" t="s">
        <v>86</v>
      </c>
      <c r="H26" s="62">
        <v>-11600000</v>
      </c>
      <c r="I26" s="77">
        <v>1</v>
      </c>
      <c r="J26" s="62">
        <f>+H26/1000</f>
        <v>-11600</v>
      </c>
    </row>
    <row r="27" spans="2:10" ht="16.5" customHeight="1" x14ac:dyDescent="0.25">
      <c r="B27" s="212" t="s">
        <v>93</v>
      </c>
      <c r="C27" s="213"/>
      <c r="D27" s="213"/>
      <c r="E27" s="213"/>
      <c r="F27" s="213"/>
      <c r="G27" s="213"/>
      <c r="H27" s="213"/>
      <c r="I27" s="214"/>
      <c r="J27" s="62">
        <f>J28</f>
        <v>-2700</v>
      </c>
    </row>
    <row r="28" spans="2:10" x14ac:dyDescent="0.25">
      <c r="B28" s="76"/>
      <c r="C28" s="202" t="s">
        <v>85</v>
      </c>
      <c r="D28" s="203"/>
      <c r="E28" s="204"/>
      <c r="F28" s="76"/>
      <c r="G28" s="76"/>
      <c r="H28" s="76"/>
      <c r="I28" s="76"/>
      <c r="J28" s="62">
        <f t="shared" si="0"/>
        <v>-2700</v>
      </c>
    </row>
    <row r="29" spans="2:10" ht="33.75" customHeight="1" x14ac:dyDescent="0.25">
      <c r="B29" s="90" t="s">
        <v>91</v>
      </c>
      <c r="C29" s="202" t="s">
        <v>92</v>
      </c>
      <c r="D29" s="203"/>
      <c r="E29" s="204"/>
      <c r="F29" s="100" t="s">
        <v>80</v>
      </c>
      <c r="G29" s="100" t="s">
        <v>86</v>
      </c>
      <c r="H29" s="62">
        <v>-2700000</v>
      </c>
      <c r="I29" s="77">
        <v>1</v>
      </c>
      <c r="J29" s="62">
        <f>+H29/1000</f>
        <v>-2700</v>
      </c>
    </row>
    <row r="30" spans="2:10" ht="24" customHeight="1" x14ac:dyDescent="0.25">
      <c r="B30" s="212" t="s">
        <v>175</v>
      </c>
      <c r="C30" s="213"/>
      <c r="D30" s="213"/>
      <c r="E30" s="213"/>
      <c r="F30" s="213"/>
      <c r="G30" s="213"/>
      <c r="H30" s="213"/>
      <c r="I30" s="214"/>
      <c r="J30" s="62">
        <f>J31</f>
        <v>-1000</v>
      </c>
    </row>
    <row r="31" spans="2:10" ht="21.75" customHeight="1" x14ac:dyDescent="0.25">
      <c r="B31" s="76"/>
      <c r="C31" s="202" t="s">
        <v>85</v>
      </c>
      <c r="D31" s="203"/>
      <c r="E31" s="204"/>
      <c r="F31" s="76"/>
      <c r="G31" s="76"/>
      <c r="H31" s="76"/>
      <c r="I31" s="76"/>
      <c r="J31" s="62">
        <f t="shared" si="0"/>
        <v>-1000</v>
      </c>
    </row>
    <row r="32" spans="2:10" ht="33.75" customHeight="1" x14ac:dyDescent="0.25">
      <c r="B32" s="90" t="s">
        <v>89</v>
      </c>
      <c r="C32" s="202" t="s">
        <v>90</v>
      </c>
      <c r="D32" s="203"/>
      <c r="E32" s="204"/>
      <c r="F32" s="100" t="s">
        <v>80</v>
      </c>
      <c r="G32" s="100" t="s">
        <v>86</v>
      </c>
      <c r="H32" s="62">
        <v>-1000000</v>
      </c>
      <c r="I32" s="77">
        <v>1</v>
      </c>
      <c r="J32" s="62">
        <f>+H32/1000</f>
        <v>-1000</v>
      </c>
    </row>
    <row r="33" spans="2:10" s="73" customFormat="1" ht="24.75" customHeight="1" x14ac:dyDescent="0.25">
      <c r="B33" s="93" t="s">
        <v>82</v>
      </c>
      <c r="C33" s="93" t="s">
        <v>87</v>
      </c>
      <c r="D33" s="93" t="s">
        <v>169</v>
      </c>
      <c r="E33" s="209" t="s">
        <v>47</v>
      </c>
      <c r="F33" s="210"/>
      <c r="G33" s="210"/>
      <c r="H33" s="210"/>
      <c r="I33" s="211"/>
      <c r="J33" s="94">
        <f>+J34</f>
        <v>-63200</v>
      </c>
    </row>
    <row r="34" spans="2:10" ht="16.5" customHeight="1" x14ac:dyDescent="0.25">
      <c r="B34" s="205" t="s">
        <v>176</v>
      </c>
      <c r="C34" s="206"/>
      <c r="D34" s="206"/>
      <c r="E34" s="206"/>
      <c r="F34" s="206"/>
      <c r="G34" s="206"/>
      <c r="H34" s="206"/>
      <c r="I34" s="207"/>
      <c r="J34" s="62">
        <f t="shared" ref="J34" si="1">+J35</f>
        <v>-63200</v>
      </c>
    </row>
    <row r="35" spans="2:10" ht="16.5" customHeight="1" x14ac:dyDescent="0.25">
      <c r="B35" s="76"/>
      <c r="C35" s="202" t="s">
        <v>85</v>
      </c>
      <c r="D35" s="203"/>
      <c r="E35" s="204"/>
      <c r="F35" s="76"/>
      <c r="G35" s="76"/>
      <c r="H35" s="76"/>
      <c r="I35" s="76"/>
      <c r="J35" s="62">
        <f>+J36</f>
        <v>-63200</v>
      </c>
    </row>
    <row r="36" spans="2:10" ht="33.75" customHeight="1" x14ac:dyDescent="0.25">
      <c r="B36" s="90" t="s">
        <v>89</v>
      </c>
      <c r="C36" s="202" t="s">
        <v>90</v>
      </c>
      <c r="D36" s="203"/>
      <c r="E36" s="204"/>
      <c r="F36" s="100" t="s">
        <v>80</v>
      </c>
      <c r="G36" s="100" t="s">
        <v>86</v>
      </c>
      <c r="H36" s="62">
        <v>-63200000</v>
      </c>
      <c r="I36" s="77">
        <v>1</v>
      </c>
      <c r="J36" s="62">
        <f>+H36/1000</f>
        <v>-63200</v>
      </c>
    </row>
    <row r="37" spans="2:10" s="111" customFormat="1" x14ac:dyDescent="0.25"/>
  </sheetData>
  <autoFilter ref="B10:K37">
    <filterColumn colId="1" showButton="0"/>
    <filterColumn colId="2" showButton="0"/>
  </autoFilter>
  <mergeCells count="36">
    <mergeCell ref="C10:E10"/>
    <mergeCell ref="E23:I23"/>
    <mergeCell ref="C25:E25"/>
    <mergeCell ref="C26:E26"/>
    <mergeCell ref="B24:I24"/>
    <mergeCell ref="E19:I19"/>
    <mergeCell ref="E15:I15"/>
    <mergeCell ref="E11:I11"/>
    <mergeCell ref="B12:I12"/>
    <mergeCell ref="C13:E13"/>
    <mergeCell ref="C14:E14"/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C36:E36"/>
    <mergeCell ref="B34:I34"/>
    <mergeCell ref="C35:E35"/>
    <mergeCell ref="B16:I16"/>
    <mergeCell ref="C17:E17"/>
    <mergeCell ref="C18:E18"/>
    <mergeCell ref="E33:I33"/>
    <mergeCell ref="B20:I20"/>
    <mergeCell ref="C21:E21"/>
    <mergeCell ref="C22:E22"/>
    <mergeCell ref="C28:E28"/>
    <mergeCell ref="C29:E29"/>
    <mergeCell ref="B27:I27"/>
    <mergeCell ref="B30:I30"/>
    <mergeCell ref="C31:E31"/>
    <mergeCell ref="C32:E32"/>
  </mergeCells>
  <pageMargins left="0.19685039370078741" right="0.19685039370078741" top="0.19685039370078741" bottom="0.19685039370078741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2017-11-03T09:11:51Z</dcterms:modified>
</cp:coreProperties>
</file>