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240" windowWidth="12120" windowHeight="9000" activeTab="4"/>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C10" i="80"/>
  <c r="C20" i="79"/>
  <c r="C13"/>
  <c r="C11"/>
  <c r="C12" i="78"/>
  <c r="C13"/>
  <c r="C11"/>
  <c r="H30" i="76"/>
  <c r="H26" l="1"/>
  <c r="H35" l="1"/>
  <c r="H18"/>
  <c r="H19"/>
  <c r="H20"/>
  <c r="H21"/>
  <c r="H22"/>
  <c r="H23"/>
  <c r="H24"/>
  <c r="H25"/>
  <c r="H27"/>
  <c r="H28"/>
  <c r="H17"/>
  <c r="C9" i="79" l="1"/>
  <c r="C17" s="1"/>
  <c r="C14" i="78"/>
  <c r="H33" i="76" l="1"/>
  <c r="H15" l="1"/>
  <c r="H14" s="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<sst xmlns="http://schemas.openxmlformats.org/spreadsheetml/2006/main" count="277" uniqueCount="163">
  <si>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</si>
  <si>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</si>
  <si>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</si>
  <si>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</si>
  <si>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</si>
  <si>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</si>
  <si>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</si>
  <si>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</si>
  <si>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</si>
  <si>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</si>
  <si>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</si>
  <si>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</si>
  <si>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</si>
  <si>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</si>
  <si>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</si>
  <si>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</si>
  <si>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</si>
  <si>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</si>
  <si>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</si>
  <si>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</si>
  <si>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</si>
  <si>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</si>
  <si>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</si>
  <si>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</si>
  <si>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</si>
  <si>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</si>
  <si>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</si>
  <si>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</si>
  <si>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</si>
  <si>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</si>
  <si>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</si>
  <si>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</si>
  <si>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</si>
  <si>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</si>
  <si>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</si>
  <si>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</si>
  <si>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</si>
  <si>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</si>
  <si>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</si>
  <si>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</si>
  <si>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</si>
  <si>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</si>
  <si>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</si>
  <si>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</si>
  <si>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</si>
  <si>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</si>
  <si>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</si>
  <si>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</si>
  <si>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</si>
  <si>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</si>
  <si>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</si>
  <si>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</si>
  <si>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</si>
  <si>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</si>
  <si>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</si>
  <si>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</si>
  <si>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</si>
  <si>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</si>
  <si>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</si>
  <si>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</si>
  <si>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</si>
  <si>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</si>
  <si>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</si>
  <si>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</si>
  <si>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</si>
  <si>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</si>
  <si>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</si>
  <si>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</si>
  <si>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</si>
  <si>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</si>
  <si>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</si>
  <si>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</si>
  <si>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</si>
  <si>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</si>
  <si>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</si>
  <si>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</si>
  <si>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</si>
  <si>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</si>
  <si>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</si>
  <si>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</si>
  <si>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</si>
  <si>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</si>
  <si>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</si>
  <si>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</si>
  <si>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</si>
  <si>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</si>
  <si>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</si>
  <si>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</si>
  <si>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</si>
  <si>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</si>
  <si>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</si>
  <si>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</si>
  <si>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</si>
  <si>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</si>
  <si>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սեղանի հաշվիչներ</t>
  </si>
  <si>
    <t>մատիտ, գրաֆիտե միջուկով, 2</t>
  </si>
  <si>
    <t>թուղթ A4 ֆորմատի 1 /21×29.7/</t>
  </si>
  <si>
    <t>քանոններ</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</si>
  <si>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</si>
  <si>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</si>
  <si>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</si>
  <si>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</si>
  <si>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</si>
  <si>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</si>
  <si>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</si>
  <si>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</si>
  <si>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</si>
  <si>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</si>
  <si>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</si>
  <si>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</si>
  <si>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</si>
  <si>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</si>
  <si>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</si>
  <si>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 xml:space="preserve">2014 Բյուջե </t>
  </si>
  <si>
    <t>թուղթ A4 ֆորմատի 2 /21×29.7/</t>
  </si>
  <si>
    <t xml:space="preserve"> հատ</t>
  </si>
  <si>
    <t>Գումարը (հազար դրամով)</t>
  </si>
  <si>
    <t>արտադրանք` չվուլկանացված կաուչուկից</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</si>
  <si>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</si>
  <si>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</si>
  <si>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</si>
  <si>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</si>
  <si>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</si>
  <si>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</si>
  <si>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 ՀԱՅԱՍՏԱՆԻ ՀԱՆՐԱՊԵՏՈՒԹՅԱՆ  ԿԱՌԱՎԱՐՈՒԹՅԱՆ 2013 ԹՎԱԿԱՆԻ ԴԵԿՏԵՄԲԵՐԻ 19-Ի N 1414-Ն ՈՐՈՇՄԱՆ N 11 ՀԱՎԵԼՎԱԾԻ  N 11.40  ԱՂՅՈՒՍԱԿՈՒՄ  ԿԱՏԱՐՎՈՂ  ԼՐԱՑՈՒՄՆԵՐԸ         </t>
  </si>
  <si>
    <t>ՀՀ կառավարության 2014 թվականի                                                                                                                                                       -------------------- N ----- - Ն որոշման</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</si>
  <si>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</si>
  <si>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</si>
  <si>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 xml:space="preserve">Ոչ ֆինանսական ցուցանիշներ 
</t>
  </si>
  <si>
    <t xml:space="preserve"> ՀԱՅԱՍՏԱՆԻ ՀԱՆՐԱՊԵՏՈՒԹՅԱՆ ԿԱՌԱՎԱՐՈՒԹՅԱՆ 2013 ԹՎԱԿԱՆԻ ԴԵԿՏԵՄԲԵՐԻ 19-Ի N 1414-Ն ՈՐՈՇՄԱՆ N 11 ՀԱՎԵԼՎԱԾԻ N 11.29 ԱՂՅՈՒՍԱԿՈՒՄ  ԿԱՏԱՐՎՈՂ  ԼՐԱՑՈՒՄՆԵՐԸ       </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</si>
  <si>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</si>
  <si>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</si>
  <si>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 xml:space="preserve">  ՀԱՅԱՍՏԱՆԻ ՀԱՆՐԱՊԵՏՈՒԹՅԱՆ  ԿԱՌԱՎԱՐՈՒԹՅԱՆ 2013 ԹՎԱԿԱՆԻ ԴԵԿՏԵՄԲԵՐԻ 19-Ի N 1414 -Ն ՈՐՈՇՄԱՆ N 11 ՀԱՎԵԼՎԱԾԻ  N 12   ԱՂՅՈՒՍԱԿՈՒՄ ԿԱՏԱՐՎՈՂ  ԼՐԱՑՈՒՄՆԵՐԸ  </t>
  </si>
  <si>
    <t>ՀՀ կառավարության   2014 թվականի                                                                                                                                                       -------------------- N ----- - Ն որոշման</t>
  </si>
  <si>
    <t>09132200/1</t>
  </si>
  <si>
    <t>09221200/1</t>
  </si>
  <si>
    <t>19435110/1</t>
  </si>
  <si>
    <t>30141200/1</t>
  </si>
  <si>
    <t>30192111/1</t>
  </si>
  <si>
    <t>30192121/1</t>
  </si>
  <si>
    <t>30192137/1</t>
  </si>
  <si>
    <t>30192210/1</t>
  </si>
  <si>
    <t>30192710/1</t>
  </si>
  <si>
    <t>30197121/1</t>
  </si>
  <si>
    <t>30197632/1</t>
  </si>
  <si>
    <t>30199232/1</t>
  </si>
  <si>
    <t>39241210/1</t>
  </si>
  <si>
    <t>39292500/1</t>
  </si>
  <si>
    <t>19512000/1</t>
  </si>
  <si>
    <t>22458000/1</t>
  </si>
  <si>
    <t>64211200/1</t>
  </si>
  <si>
    <t>30197631/1</t>
  </si>
  <si>
    <t xml:space="preserve">3) հանձնաժողովի անդամների                                                                                                                 (6 անդամ × 66140 դրամ)                  </t>
  </si>
  <si>
    <t>կնիքների պատրաստում (1հատ  x 2000 դրամ)</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</si>
  <si>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</si>
  <si>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</si>
  <si>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 xml:space="preserve">ՀՀ կառավարությանն առընթեր ոստիկանություն, </t>
  </si>
  <si>
    <t>ԸՆՏՐԱՏԱՐԱԾՔԱՅԻՆ ԸՆՏՐԱԿԱՆ ՀԱՆՁՆԱԺՈՂՈՎԻ ԾԱԽՍԵՐԻ` ԿԱՊՎԱԾ ՀԱՅԱՍՏԱՆԻ ՀԱՆՐԱՊԵՏՈՒԹՅԱՆ ԱՐՄԱՎԻՐԻ ՄԱՐԶԻ ԲԱՂՐԱՄՅԱՆԻ ԳՅՈՒՂԱԿԱՆ ՀԱՄԱՅՆՔԻ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</si>
  <si>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ԱՐՄԱՎԻՐԻ ՄԱՐԶԻ ԲԱՂՐԱՄՅԱՆԻ  ԳՅՈՒՂԱԿԱՆ ՀԱՄԱՅՆՔԻ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</si>
  <si>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ԱՐՄԱՎԻՐԻ ՄԱՐԶԻ ԲԱՂՐԱՄՅԱՆԻ  ԳՅՈՒՂԱԿԱՆ ՀԱՄԱՅՆՔԻ  ԱՎԱԳԱՆՈՒ ԱՆԴԱՄՆԵՐԻ ԱՐՏԱՀԵՐԹ ԸՆՏՐՈՒԹՅԱՆ ՆԱԽԱՊԱՏՐԱՍՏՄԱՆ ՈՒ ԱՆՑԿԱՑՄԱՆ ՀԵՏ </t>
  </si>
  <si>
    <r>
      <t>Այլ ծախսեր` քվեաթերթիկների տպագրություն`                                   (781 ընտրող + 781</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</si>
  <si>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781 ընտրող × 3.9 դրամ)</t>
  </si>
  <si>
    <t>Ցուցանիշների փոփոխությունը (ավելացումները նշված են դրական նշանով) 2014 բյուջե /հազ. դրամ/</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</si>
</sst>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4">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7">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5" borderId="6" xfId="0" applyFont="1" applyFill="1" applyBorder="1" applyAlignment="1">
      <alignment vertical="center" wrapText="1"/>
    </xf>
    <xf numFmtId="0" fontId="15" fillId="2" borderId="1" xfId="0" applyFont="1" applyFill="1" applyBorder="1" applyAlignment="1">
      <alignment horizontal="left" vertical="center"/>
    </xf>
    <xf numFmtId="0" fontId="10" fillId="5"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5" borderId="1" xfId="0" applyFont="1" applyFill="1" applyBorder="1" applyAlignment="1">
      <alignment horizontal="left" vertical="center"/>
    </xf>
    <xf numFmtId="0" fontId="10" fillId="5" borderId="9" xfId="0" applyFont="1" applyFill="1" applyBorder="1" applyAlignment="1">
      <alignment horizontal="center" vertical="center"/>
    </xf>
    <xf numFmtId="0" fontId="10" fillId="5" borderId="6" xfId="0" applyFont="1" applyFill="1" applyBorder="1" applyAlignment="1">
      <alignment horizontal="justify" vertical="center" wrapText="1"/>
    </xf>
    <xf numFmtId="0" fontId="10" fillId="5" borderId="1" xfId="0" applyFont="1" applyFill="1" applyBorder="1"/>
    <xf numFmtId="0" fontId="10" fillId="5" borderId="1" xfId="0" applyFont="1" applyFill="1" applyBorder="1" applyAlignment="1">
      <alignment horizontal="justify" vertical="top" wrapText="1"/>
    </xf>
    <xf numFmtId="0" fontId="10" fillId="5" borderId="6" xfId="0" applyFont="1" applyFill="1" applyBorder="1" applyAlignment="1">
      <alignment horizontal="justify" vertical="top" wrapText="1"/>
    </xf>
    <xf numFmtId="0" fontId="10" fillId="5"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1" fontId="9"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4" xfId="1" applyFont="1" applyBorder="1" applyAlignment="1">
      <alignment vertical="center" wrapText="1"/>
    </xf>
    <xf numFmtId="167" fontId="3" fillId="0" borderId="4" xfId="1"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3" fillId="3" borderId="1" xfId="0" applyFont="1" applyFill="1" applyBorder="1" applyAlignment="1">
      <alignment horizontal="center" vertical="top" wrapText="1"/>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Continuous" vertical="center"/>
    </xf>
    <xf numFmtId="0" fontId="3" fillId="3" borderId="1" xfId="0" applyFont="1" applyFill="1" applyBorder="1" applyAlignment="1">
      <alignment horizontal="centerContinuous" vertical="center"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3" fillId="3"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3" fillId="0" borderId="3" xfId="0" applyFont="1" applyFill="1" applyBorder="1"/>
    <xf numFmtId="0" fontId="7" fillId="0" borderId="13" xfId="0" applyFont="1" applyFill="1" applyBorder="1" applyAlignment="1"/>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5" fillId="0" borderId="0" xfId="0" applyFont="1" applyFill="1" applyAlignment="1">
      <alignment horizontal="center" vertical="center" wrapText="1"/>
    </xf>
    <xf numFmtId="0" fontId="7" fillId="0" borderId="0" xfId="0" applyFont="1" applyFill="1" applyBorder="1" applyAlignment="1">
      <alignment horizontal="center" wrapText="1"/>
    </xf>
    <xf numFmtId="0" fontId="3" fillId="0" borderId="0" xfId="1"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0" fontId="7" fillId="0" borderId="0" xfId="0" applyFont="1" applyFill="1" applyBorder="1" applyAlignment="1"/>
    <xf numFmtId="0" fontId="7" fillId="0" borderId="14" xfId="0" applyFont="1" applyFill="1" applyBorder="1" applyAlignment="1"/>
    <xf numFmtId="0" fontId="3" fillId="0" borderId="4" xfId="0" applyFont="1" applyFill="1" applyBorder="1"/>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D16" sqref="D16"/>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5"/>
      <c r="C1" s="54" t="s">
        <v>75</v>
      </c>
    </row>
    <row r="2" spans="1:4" ht="37.5" customHeight="1">
      <c r="B2" s="124" t="s">
        <v>119</v>
      </c>
      <c r="C2" s="124"/>
    </row>
    <row r="3" spans="1:4" ht="27.75" customHeight="1"/>
    <row r="4" spans="1:4" ht="19.5" customHeight="1">
      <c r="A4" s="125" t="s">
        <v>2</v>
      </c>
      <c r="B4" s="125"/>
      <c r="C4" s="125"/>
    </row>
    <row r="5" spans="1:4" ht="60.75" customHeight="1">
      <c r="A5" s="126" t="s">
        <v>157</v>
      </c>
      <c r="B5" s="126"/>
      <c r="C5" s="126"/>
    </row>
    <row r="8" spans="1:4" ht="33.75" customHeight="1">
      <c r="A8" s="52" t="s">
        <v>74</v>
      </c>
      <c r="B8" s="53" t="s">
        <v>0</v>
      </c>
      <c r="C8" s="52" t="s">
        <v>73</v>
      </c>
    </row>
    <row r="9" spans="1:4" ht="25.5" customHeight="1">
      <c r="A9" s="50">
        <v>1</v>
      </c>
      <c r="B9" s="49" t="s">
        <v>72</v>
      </c>
      <c r="C9" s="51"/>
    </row>
    <row r="10" spans="1:4" ht="22.5" customHeight="1">
      <c r="A10" s="50"/>
      <c r="B10" s="49" t="s">
        <v>71</v>
      </c>
      <c r="C10" s="48"/>
    </row>
    <row r="11" spans="1:4" ht="24" customHeight="1">
      <c r="A11" s="44"/>
      <c r="B11" s="46" t="s">
        <v>70</v>
      </c>
      <c r="C11" s="45">
        <f>66140*2</f>
        <v>132280</v>
      </c>
      <c r="D11" s="47"/>
    </row>
    <row r="12" spans="1:4" ht="21.75" customHeight="1">
      <c r="A12" s="44"/>
      <c r="B12" s="46" t="s">
        <v>69</v>
      </c>
      <c r="C12" s="45">
        <f t="shared" ref="C12:C13" si="0">66140*2</f>
        <v>132280</v>
      </c>
    </row>
    <row r="13" spans="1:4" ht="24.75" customHeight="1" thickBot="1">
      <c r="A13" s="44"/>
      <c r="B13" s="43" t="s">
        <v>68</v>
      </c>
      <c r="C13" s="42">
        <f t="shared" si="0"/>
        <v>132280</v>
      </c>
    </row>
    <row r="14" spans="1:4" ht="24" customHeight="1">
      <c r="A14" s="41"/>
      <c r="B14" s="41" t="s">
        <v>6</v>
      </c>
      <c r="C14" s="40">
        <f>SUM(C11:C13)</f>
        <v>396840</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4"/>
  <sheetViews>
    <sheetView topLeftCell="A4" zoomScale="110" zoomScaleNormal="110" workbookViewId="0">
      <selection activeCell="D20" sqref="D20"/>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5"/>
      <c r="C1" s="64" t="s">
        <v>83</v>
      </c>
    </row>
    <row r="2" spans="1:5" ht="37.5" customHeight="1">
      <c r="B2" s="124" t="s">
        <v>119</v>
      </c>
      <c r="C2" s="124"/>
    </row>
    <row r="3" spans="1:5" ht="27.75" customHeight="1"/>
    <row r="4" spans="1:5" ht="19.5" customHeight="1">
      <c r="A4" s="125" t="s">
        <v>2</v>
      </c>
      <c r="B4" s="125"/>
      <c r="C4" s="125"/>
    </row>
    <row r="5" spans="1:5" ht="60.75" customHeight="1">
      <c r="A5" s="126" t="s">
        <v>158</v>
      </c>
      <c r="B5" s="126"/>
      <c r="C5" s="126"/>
    </row>
    <row r="8" spans="1:5" ht="33.75" customHeight="1" thickBot="1">
      <c r="A8" s="62" t="s">
        <v>82</v>
      </c>
      <c r="B8" s="63" t="s">
        <v>0</v>
      </c>
      <c r="C8" s="62" t="s">
        <v>81</v>
      </c>
    </row>
    <row r="9" spans="1:5" ht="25.5" customHeight="1">
      <c r="A9" s="50">
        <v>1</v>
      </c>
      <c r="B9" s="49" t="s">
        <v>80</v>
      </c>
      <c r="C9" s="61">
        <f>SUM(C11:C13)</f>
        <v>595260</v>
      </c>
    </row>
    <row r="10" spans="1:5" ht="17.25" customHeight="1">
      <c r="A10" s="50"/>
      <c r="B10" s="49" t="s">
        <v>79</v>
      </c>
      <c r="C10" s="48"/>
    </row>
    <row r="11" spans="1:5" ht="22.5" customHeight="1">
      <c r="A11" s="44"/>
      <c r="B11" s="46" t="s">
        <v>3</v>
      </c>
      <c r="C11" s="59">
        <f>66140*2</f>
        <v>132280</v>
      </c>
    </row>
    <row r="12" spans="1:5" ht="23.25" customHeight="1">
      <c r="A12" s="44"/>
      <c r="B12" s="46" t="s">
        <v>5</v>
      </c>
      <c r="C12" s="59">
        <v>66140</v>
      </c>
      <c r="E12" s="66"/>
    </row>
    <row r="13" spans="1:5" ht="33.75" customHeight="1">
      <c r="A13" s="44"/>
      <c r="B13" s="46" t="s">
        <v>152</v>
      </c>
      <c r="C13" s="59">
        <f>6*66140</f>
        <v>396840</v>
      </c>
    </row>
    <row r="14" spans="1:5" ht="23.25" customHeight="1">
      <c r="A14" s="60">
        <v>2</v>
      </c>
      <c r="B14" s="41" t="s">
        <v>4</v>
      </c>
      <c r="C14" s="59">
        <v>5000</v>
      </c>
    </row>
    <row r="15" spans="1:5" ht="22.5" customHeight="1">
      <c r="A15" s="60">
        <v>3</v>
      </c>
      <c r="B15" s="41" t="s">
        <v>78</v>
      </c>
      <c r="C15" s="59">
        <v>1000</v>
      </c>
    </row>
    <row r="16" spans="1:5" ht="22.5" customHeight="1" thickBot="1">
      <c r="A16" s="58">
        <v>4</v>
      </c>
      <c r="B16" s="57" t="s">
        <v>1</v>
      </c>
      <c r="C16" s="42">
        <v>3000</v>
      </c>
      <c r="E16" s="66"/>
    </row>
    <row r="17" spans="1:3" ht="22.5" customHeight="1">
      <c r="A17" s="56"/>
      <c r="B17" s="41" t="s">
        <v>77</v>
      </c>
      <c r="C17" s="40">
        <f>SUM(C9,C14:C16)</f>
        <v>604260</v>
      </c>
    </row>
    <row r="18" spans="1:3" ht="39" customHeight="1">
      <c r="A18" s="56"/>
      <c r="B18" s="46" t="s">
        <v>160</v>
      </c>
      <c r="C18" s="40">
        <v>4020</v>
      </c>
    </row>
    <row r="19" spans="1:3" ht="18.75" customHeight="1">
      <c r="A19" s="56"/>
      <c r="B19" s="95" t="s">
        <v>153</v>
      </c>
      <c r="C19" s="96">
        <v>2000</v>
      </c>
    </row>
    <row r="20" spans="1:3" ht="22.5" customHeight="1">
      <c r="A20" s="56"/>
      <c r="B20" s="56" t="s">
        <v>76</v>
      </c>
      <c r="C20" s="39">
        <f>SUM(C17:C19)</f>
        <v>610280</v>
      </c>
    </row>
    <row r="22" spans="1:3">
      <c r="C22" s="38"/>
    </row>
    <row r="23" spans="1:3">
      <c r="C23" s="39"/>
    </row>
    <row r="24" spans="1:3">
      <c r="C24"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4" sqref="C14"/>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5"/>
      <c r="C1" s="64" t="s">
        <v>86</v>
      </c>
    </row>
    <row r="2" spans="1:3" ht="45" customHeight="1">
      <c r="B2" s="124" t="s">
        <v>119</v>
      </c>
      <c r="C2" s="124"/>
    </row>
    <row r="3" spans="1:3" ht="29.25" customHeight="1"/>
    <row r="4" spans="1:3" ht="19.5" customHeight="1">
      <c r="A4" s="125" t="s">
        <v>2</v>
      </c>
      <c r="B4" s="125"/>
      <c r="C4" s="125"/>
    </row>
    <row r="5" spans="1:3" ht="76.5" customHeight="1">
      <c r="A5" s="126" t="s">
        <v>159</v>
      </c>
      <c r="B5" s="126"/>
      <c r="C5" s="126"/>
    </row>
    <row r="6" spans="1:3" ht="19.5" customHeight="1">
      <c r="A6" s="65"/>
      <c r="B6" s="65"/>
      <c r="C6" s="65"/>
    </row>
    <row r="7" spans="1:3" ht="33.75" customHeight="1" thickBot="1">
      <c r="A7" s="62" t="s">
        <v>82</v>
      </c>
      <c r="B7" s="63" t="s">
        <v>0</v>
      </c>
      <c r="C7" s="62" t="s">
        <v>81</v>
      </c>
    </row>
    <row r="8" spans="1:3" ht="25.5" customHeight="1">
      <c r="A8" s="50">
        <v>1</v>
      </c>
      <c r="B8" s="49" t="s">
        <v>85</v>
      </c>
      <c r="C8" s="48"/>
    </row>
    <row r="9" spans="1:3" ht="23.25" customHeight="1" thickBot="1">
      <c r="A9" s="50"/>
      <c r="B9" s="118" t="s">
        <v>161</v>
      </c>
      <c r="C9" s="119">
        <v>3045.9</v>
      </c>
    </row>
    <row r="10" spans="1:3" ht="22.5" customHeight="1">
      <c r="A10" s="56"/>
      <c r="B10" s="56" t="s">
        <v>84</v>
      </c>
      <c r="C10" s="45">
        <f>SUM(C9)</f>
        <v>3045.9</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9"/>
  <sheetViews>
    <sheetView topLeftCell="A4" workbookViewId="0">
      <selection activeCell="G39" sqref="G39"/>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36" t="s">
        <v>93</v>
      </c>
      <c r="H2" s="136"/>
    </row>
    <row r="3" spans="1:8" s="37" customFormat="1" ht="13.5" customHeight="1">
      <c r="B3" s="93"/>
      <c r="C3" s="54" t="s">
        <v>75</v>
      </c>
    </row>
    <row r="4" spans="1:8" s="37" customFormat="1" ht="37.5" customHeight="1">
      <c r="B4" s="124" t="s">
        <v>119</v>
      </c>
      <c r="C4" s="124"/>
      <c r="D4" s="124"/>
      <c r="E4" s="124"/>
      <c r="F4" s="124"/>
      <c r="G4" s="124"/>
      <c r="H4" s="124"/>
    </row>
    <row r="6" spans="1:8" ht="9.75" customHeight="1">
      <c r="A6" s="131" t="s">
        <v>118</v>
      </c>
      <c r="B6" s="131"/>
      <c r="C6" s="131"/>
      <c r="D6" s="131"/>
      <c r="E6" s="131"/>
      <c r="F6" s="131"/>
      <c r="G6" s="131"/>
      <c r="H6" s="131"/>
    </row>
    <row r="7" spans="1:8" ht="40.5" customHeight="1">
      <c r="A7" s="131"/>
      <c r="B7" s="131"/>
      <c r="C7" s="131"/>
      <c r="D7" s="131"/>
      <c r="E7" s="131"/>
      <c r="F7" s="131"/>
      <c r="G7" s="131"/>
      <c r="H7" s="131"/>
    </row>
    <row r="8" spans="1:8" ht="35.25" hidden="1" customHeight="1">
      <c r="A8" s="4"/>
      <c r="B8" s="132" t="s">
        <v>22</v>
      </c>
      <c r="C8" s="132"/>
      <c r="D8" s="5"/>
      <c r="E8" s="6" t="s">
        <v>23</v>
      </c>
    </row>
    <row r="9" spans="1:8" ht="22.5" hidden="1" customHeight="1">
      <c r="A9" s="4"/>
      <c r="B9" s="132"/>
      <c r="C9" s="132"/>
      <c r="D9" s="5"/>
      <c r="E9" s="7"/>
    </row>
    <row r="10" spans="1:8" ht="69.75" customHeight="1">
      <c r="A10" s="132" t="s">
        <v>24</v>
      </c>
      <c r="B10" s="132" t="s">
        <v>22</v>
      </c>
      <c r="C10" s="132"/>
      <c r="D10" s="132" t="s">
        <v>25</v>
      </c>
      <c r="E10" s="132" t="s">
        <v>26</v>
      </c>
      <c r="F10" s="132" t="s">
        <v>27</v>
      </c>
      <c r="G10" s="132" t="s">
        <v>28</v>
      </c>
      <c r="H10" s="132" t="s">
        <v>116</v>
      </c>
    </row>
    <row r="11" spans="1:8" ht="13.5" hidden="1" customHeight="1">
      <c r="A11" s="132"/>
      <c r="B11" s="132"/>
      <c r="C11" s="132"/>
      <c r="D11" s="132"/>
      <c r="E11" s="132"/>
      <c r="F11" s="132"/>
      <c r="G11" s="132"/>
      <c r="H11" s="132"/>
    </row>
    <row r="12" spans="1:8" ht="17.25" customHeight="1">
      <c r="A12" s="133" t="s">
        <v>29</v>
      </c>
      <c r="B12" s="134"/>
      <c r="C12" s="133"/>
      <c r="D12" s="134"/>
      <c r="E12" s="134"/>
      <c r="F12" s="134"/>
      <c r="G12" s="134"/>
      <c r="H12" s="32">
        <v>15.02</v>
      </c>
    </row>
    <row r="13" spans="1:8" ht="18.75" customHeight="1">
      <c r="A13" s="94" t="s">
        <v>120</v>
      </c>
      <c r="B13" s="8" t="s">
        <v>30</v>
      </c>
      <c r="C13" s="9"/>
      <c r="D13" s="135" t="s">
        <v>31</v>
      </c>
      <c r="E13" s="135"/>
      <c r="F13" s="135"/>
      <c r="G13" s="135"/>
      <c r="H13" s="32">
        <v>15.02</v>
      </c>
    </row>
    <row r="14" spans="1:8" ht="36" customHeight="1">
      <c r="A14" s="127" t="s">
        <v>32</v>
      </c>
      <c r="B14" s="128"/>
      <c r="C14" s="129"/>
      <c r="D14" s="128"/>
      <c r="E14" s="128"/>
      <c r="F14" s="128"/>
      <c r="G14" s="130"/>
      <c r="H14" s="34">
        <f>H15+H30+H33</f>
        <v>15.020000000000001</v>
      </c>
    </row>
    <row r="15" spans="1:8" ht="15.75" customHeight="1">
      <c r="A15" s="10"/>
      <c r="B15" s="20" t="s">
        <v>33</v>
      </c>
      <c r="C15" s="11"/>
      <c r="D15" s="12"/>
      <c r="E15" s="12"/>
      <c r="F15" s="4"/>
      <c r="G15" s="13"/>
      <c r="H15" s="36">
        <f>H16+H17+H18+H19+H20+H21+H22+H23+H24+H25+H26+H27+H28+H29</f>
        <v>8.0000000000000018</v>
      </c>
    </row>
    <row r="16" spans="1:8">
      <c r="A16" s="81" t="s">
        <v>134</v>
      </c>
      <c r="B16" s="15" t="s">
        <v>34</v>
      </c>
      <c r="C16" s="16"/>
      <c r="D16" s="17" t="s">
        <v>35</v>
      </c>
      <c r="E16" s="17" t="s">
        <v>36</v>
      </c>
      <c r="F16" s="33">
        <v>460</v>
      </c>
      <c r="G16" s="33">
        <v>10.9</v>
      </c>
      <c r="H16" s="34">
        <v>5</v>
      </c>
    </row>
    <row r="17" spans="1:8">
      <c r="A17" s="81" t="s">
        <v>135</v>
      </c>
      <c r="B17" s="15" t="s">
        <v>37</v>
      </c>
      <c r="C17" s="16"/>
      <c r="D17" s="17" t="s">
        <v>35</v>
      </c>
      <c r="E17" s="17" t="s">
        <v>38</v>
      </c>
      <c r="F17" s="33">
        <v>30</v>
      </c>
      <c r="G17" s="33">
        <v>3</v>
      </c>
      <c r="H17" s="34">
        <f>F17*G17/1000</f>
        <v>0.09</v>
      </c>
    </row>
    <row r="18" spans="1:8">
      <c r="A18" s="14" t="s">
        <v>136</v>
      </c>
      <c r="B18" s="15" t="s">
        <v>39</v>
      </c>
      <c r="C18" s="16"/>
      <c r="D18" s="17" t="s">
        <v>35</v>
      </c>
      <c r="E18" s="17" t="s">
        <v>38</v>
      </c>
      <c r="F18" s="33">
        <v>60</v>
      </c>
      <c r="G18" s="33">
        <v>2</v>
      </c>
      <c r="H18" s="34">
        <f t="shared" ref="H18:H28" si="0">F18*G18/1000</f>
        <v>0.12</v>
      </c>
    </row>
    <row r="19" spans="1:8">
      <c r="A19" s="14" t="s">
        <v>137</v>
      </c>
      <c r="B19" s="15" t="s">
        <v>94</v>
      </c>
      <c r="C19" s="16"/>
      <c r="D19" s="17" t="s">
        <v>35</v>
      </c>
      <c r="E19" s="17" t="s">
        <v>38</v>
      </c>
      <c r="F19" s="33">
        <v>760</v>
      </c>
      <c r="G19" s="33">
        <v>1</v>
      </c>
      <c r="H19" s="34">
        <f t="shared" si="0"/>
        <v>0.76</v>
      </c>
    </row>
    <row r="20" spans="1:8">
      <c r="A20" s="14" t="s">
        <v>138</v>
      </c>
      <c r="B20" s="15" t="s">
        <v>100</v>
      </c>
      <c r="C20" s="16"/>
      <c r="D20" s="17" t="s">
        <v>35</v>
      </c>
      <c r="E20" s="17" t="s">
        <v>38</v>
      </c>
      <c r="F20" s="33">
        <v>215</v>
      </c>
      <c r="G20" s="33">
        <v>3</v>
      </c>
      <c r="H20" s="34">
        <f t="shared" si="0"/>
        <v>0.64500000000000002</v>
      </c>
    </row>
    <row r="21" spans="1:8">
      <c r="A21" s="14" t="s">
        <v>139</v>
      </c>
      <c r="B21" s="15" t="s">
        <v>101</v>
      </c>
      <c r="C21" s="16"/>
      <c r="D21" s="17" t="s">
        <v>35</v>
      </c>
      <c r="E21" s="17" t="s">
        <v>38</v>
      </c>
      <c r="F21" s="33">
        <v>25</v>
      </c>
      <c r="G21" s="33">
        <v>15</v>
      </c>
      <c r="H21" s="34">
        <f t="shared" si="0"/>
        <v>0.375</v>
      </c>
    </row>
    <row r="22" spans="1:8">
      <c r="A22" s="14" t="s">
        <v>140</v>
      </c>
      <c r="B22" s="15" t="s">
        <v>95</v>
      </c>
      <c r="C22" s="16"/>
      <c r="D22" s="17" t="s">
        <v>35</v>
      </c>
      <c r="E22" s="17" t="s">
        <v>38</v>
      </c>
      <c r="F22" s="33">
        <v>20</v>
      </c>
      <c r="G22" s="33">
        <v>4</v>
      </c>
      <c r="H22" s="34">
        <f t="shared" si="0"/>
        <v>0.08</v>
      </c>
    </row>
    <row r="23" spans="1:8" ht="27">
      <c r="A23" s="14" t="s">
        <v>141</v>
      </c>
      <c r="B23" s="15" t="s">
        <v>99</v>
      </c>
      <c r="C23" s="16"/>
      <c r="D23" s="17" t="s">
        <v>35</v>
      </c>
      <c r="E23" s="17" t="s">
        <v>38</v>
      </c>
      <c r="F23" s="33">
        <v>250</v>
      </c>
      <c r="G23" s="33">
        <v>1</v>
      </c>
      <c r="H23" s="34">
        <f t="shared" si="0"/>
        <v>0.25</v>
      </c>
    </row>
    <row r="24" spans="1:8">
      <c r="A24" s="14" t="s">
        <v>142</v>
      </c>
      <c r="B24" s="15" t="s">
        <v>102</v>
      </c>
      <c r="C24" s="16"/>
      <c r="D24" s="17" t="s">
        <v>35</v>
      </c>
      <c r="E24" s="17" t="s">
        <v>38</v>
      </c>
      <c r="F24" s="33">
        <v>150</v>
      </c>
      <c r="G24" s="33">
        <v>1</v>
      </c>
      <c r="H24" s="34">
        <f t="shared" si="0"/>
        <v>0.15</v>
      </c>
    </row>
    <row r="25" spans="1:8">
      <c r="A25" s="14" t="s">
        <v>143</v>
      </c>
      <c r="B25" s="15" t="s">
        <v>103</v>
      </c>
      <c r="C25" s="16"/>
      <c r="D25" s="17" t="s">
        <v>35</v>
      </c>
      <c r="E25" s="17" t="s">
        <v>40</v>
      </c>
      <c r="F25" s="33">
        <v>40</v>
      </c>
      <c r="G25" s="33">
        <v>2</v>
      </c>
      <c r="H25" s="34">
        <f t="shared" si="0"/>
        <v>0.08</v>
      </c>
    </row>
    <row r="26" spans="1:8">
      <c r="A26" s="14" t="s">
        <v>144</v>
      </c>
      <c r="B26" s="15" t="s">
        <v>114</v>
      </c>
      <c r="C26" s="16"/>
      <c r="D26" s="17" t="s">
        <v>35</v>
      </c>
      <c r="E26" s="17" t="s">
        <v>38</v>
      </c>
      <c r="F26" s="91">
        <v>3.1</v>
      </c>
      <c r="G26" s="92">
        <v>50</v>
      </c>
      <c r="H26" s="34">
        <f t="shared" si="0"/>
        <v>0.155</v>
      </c>
    </row>
    <row r="27" spans="1:8">
      <c r="A27" s="14" t="s">
        <v>145</v>
      </c>
      <c r="B27" s="15" t="s">
        <v>98</v>
      </c>
      <c r="C27" s="16"/>
      <c r="D27" s="17" t="s">
        <v>35</v>
      </c>
      <c r="E27" s="17" t="s">
        <v>38</v>
      </c>
      <c r="F27" s="33">
        <v>35</v>
      </c>
      <c r="G27" s="33">
        <v>1</v>
      </c>
      <c r="H27" s="34">
        <f t="shared" si="0"/>
        <v>3.5000000000000003E-2</v>
      </c>
    </row>
    <row r="28" spans="1:8">
      <c r="A28" s="14" t="s">
        <v>146</v>
      </c>
      <c r="B28" s="15" t="s">
        <v>41</v>
      </c>
      <c r="C28" s="16"/>
      <c r="D28" s="17" t="s">
        <v>35</v>
      </c>
      <c r="E28" s="17" t="s">
        <v>38</v>
      </c>
      <c r="F28" s="33">
        <v>160</v>
      </c>
      <c r="G28" s="33">
        <v>1</v>
      </c>
      <c r="H28" s="34">
        <f t="shared" si="0"/>
        <v>0.16</v>
      </c>
    </row>
    <row r="29" spans="1:8">
      <c r="A29" s="14" t="s">
        <v>147</v>
      </c>
      <c r="B29" s="15" t="s">
        <v>97</v>
      </c>
      <c r="C29" s="16"/>
      <c r="D29" s="17" t="s">
        <v>35</v>
      </c>
      <c r="E29" s="17" t="s">
        <v>38</v>
      </c>
      <c r="F29" s="33">
        <v>34</v>
      </c>
      <c r="G29" s="33">
        <v>3</v>
      </c>
      <c r="H29" s="34">
        <v>0.1</v>
      </c>
    </row>
    <row r="30" spans="1:8" ht="15.75" customHeight="1">
      <c r="A30" s="10"/>
      <c r="B30" s="20" t="s">
        <v>42</v>
      </c>
      <c r="C30" s="11"/>
      <c r="D30" s="12"/>
      <c r="E30" s="12"/>
      <c r="F30" s="33"/>
      <c r="G30" s="35"/>
      <c r="H30" s="34">
        <f>SUM(H31:H32)</f>
        <v>6.02</v>
      </c>
    </row>
    <row r="31" spans="1:8" ht="17.25" customHeight="1">
      <c r="A31" s="10" t="s">
        <v>148</v>
      </c>
      <c r="B31" s="18" t="s">
        <v>117</v>
      </c>
      <c r="C31" s="11"/>
      <c r="D31" s="17" t="s">
        <v>43</v>
      </c>
      <c r="E31" s="17" t="s">
        <v>38</v>
      </c>
      <c r="F31" s="97">
        <v>2000</v>
      </c>
      <c r="G31" s="97">
        <v>1</v>
      </c>
      <c r="H31" s="17">
        <v>2</v>
      </c>
    </row>
    <row r="32" spans="1:8" ht="14.25" customHeight="1">
      <c r="A32" s="14" t="s">
        <v>149</v>
      </c>
      <c r="B32" s="18" t="s">
        <v>104</v>
      </c>
      <c r="C32" s="17" t="s">
        <v>44</v>
      </c>
      <c r="D32" s="17" t="s">
        <v>44</v>
      </c>
      <c r="E32" s="17" t="s">
        <v>38</v>
      </c>
      <c r="F32" s="33">
        <v>5</v>
      </c>
      <c r="G32" s="33">
        <v>804</v>
      </c>
      <c r="H32" s="34">
        <v>4.0199999999999996</v>
      </c>
    </row>
    <row r="33" spans="1:8" ht="15.75" customHeight="1">
      <c r="A33" s="19"/>
      <c r="B33" s="20" t="s">
        <v>45</v>
      </c>
      <c r="C33" s="11"/>
      <c r="D33" s="12"/>
      <c r="E33" s="12"/>
      <c r="F33" s="33"/>
      <c r="G33" s="35"/>
      <c r="H33" s="36">
        <f>H34</f>
        <v>1</v>
      </c>
    </row>
    <row r="34" spans="1:8" ht="18" customHeight="1">
      <c r="A34" s="14" t="s">
        <v>150</v>
      </c>
      <c r="B34" s="18" t="s">
        <v>46</v>
      </c>
      <c r="C34" s="17" t="s">
        <v>43</v>
      </c>
      <c r="D34" s="17" t="s">
        <v>43</v>
      </c>
      <c r="E34" s="17" t="s">
        <v>47</v>
      </c>
      <c r="F34" s="90">
        <v>1000</v>
      </c>
      <c r="G34" s="33">
        <v>1</v>
      </c>
      <c r="H34" s="34">
        <v>1</v>
      </c>
    </row>
    <row r="35" spans="1:8" ht="17.25" customHeight="1">
      <c r="A35" s="133" t="s">
        <v>65</v>
      </c>
      <c r="B35" s="134"/>
      <c r="C35" s="133"/>
      <c r="D35" s="134"/>
      <c r="E35" s="134"/>
      <c r="F35" s="134"/>
      <c r="G35" s="134"/>
      <c r="H35" s="33">
        <f>H36</f>
        <v>0.874</v>
      </c>
    </row>
    <row r="36" spans="1:8" ht="21.75" customHeight="1">
      <c r="A36" s="94" t="s">
        <v>120</v>
      </c>
      <c r="B36" s="8" t="s">
        <v>30</v>
      </c>
      <c r="C36" s="9"/>
      <c r="D36" s="135" t="s">
        <v>31</v>
      </c>
      <c r="E36" s="135"/>
      <c r="F36" s="135"/>
      <c r="G36" s="135"/>
      <c r="H36" s="33">
        <v>0.874</v>
      </c>
    </row>
    <row r="37" spans="1:8" ht="31.5" customHeight="1">
      <c r="A37" s="127" t="s">
        <v>32</v>
      </c>
      <c r="B37" s="128"/>
      <c r="C37" s="129"/>
      <c r="D37" s="128"/>
      <c r="E37" s="128"/>
      <c r="F37" s="128"/>
      <c r="G37" s="130"/>
      <c r="H37" s="33">
        <v>0.72199999999999998</v>
      </c>
    </row>
    <row r="38" spans="1:8" ht="15.75" customHeight="1">
      <c r="A38" s="10"/>
      <c r="B38" s="20" t="s">
        <v>33</v>
      </c>
      <c r="C38" s="11"/>
      <c r="D38" s="12"/>
      <c r="E38" s="12"/>
      <c r="F38" s="4"/>
      <c r="G38" s="13"/>
      <c r="H38" s="33">
        <v>0.72199999999999998</v>
      </c>
    </row>
    <row r="39" spans="1:8" ht="18" customHeight="1">
      <c r="A39" s="14" t="s">
        <v>151</v>
      </c>
      <c r="B39" s="15" t="s">
        <v>96</v>
      </c>
      <c r="C39" s="16"/>
      <c r="D39" s="17" t="s">
        <v>35</v>
      </c>
      <c r="E39" s="17" t="s">
        <v>115</v>
      </c>
      <c r="F39" s="90">
        <v>3.1</v>
      </c>
      <c r="G39" s="32">
        <v>982</v>
      </c>
      <c r="H39" s="33">
        <v>3.0459999999999998</v>
      </c>
    </row>
  </sheetData>
  <mergeCells count="19">
    <mergeCell ref="B4:H4"/>
    <mergeCell ref="G2:H2"/>
    <mergeCell ref="A14:G14"/>
    <mergeCell ref="A35:G35"/>
    <mergeCell ref="D36:G36"/>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H53"/>
  <sheetViews>
    <sheetView tabSelected="1" workbookViewId="0">
      <selection activeCell="E11" sqref="E11:H12"/>
    </sheetView>
  </sheetViews>
  <sheetFormatPr defaultRowHeight="13.5"/>
  <cols>
    <col min="1" max="1" width="17.5703125" style="1" customWidth="1"/>
    <col min="2" max="2" width="18" style="1" customWidth="1"/>
    <col min="3" max="3" width="57.5703125" style="1" customWidth="1"/>
    <col min="4" max="4" width="0.28515625" style="1" customWidth="1"/>
    <col min="5" max="5" width="14.5703125" style="1" customWidth="1"/>
    <col min="6" max="6" width="0.140625" style="2" customWidth="1"/>
    <col min="7" max="7" width="15.7109375" style="2" customWidth="1"/>
    <col min="8" max="8" width="3.140625" style="2" hidden="1" customWidth="1"/>
    <col min="9"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8" s="1" customFormat="1"/>
    <row r="5" spans="1:8" s="82" customFormat="1">
      <c r="F5" s="144" t="s">
        <v>91</v>
      </c>
      <c r="G5" s="144"/>
    </row>
    <row r="6" spans="1:8" s="82" customFormat="1" ht="14.25" customHeight="1">
      <c r="F6" s="83"/>
      <c r="G6" s="83"/>
    </row>
    <row r="7" spans="1:8" s="82" customFormat="1">
      <c r="E7" s="83"/>
      <c r="F7" s="144" t="s">
        <v>105</v>
      </c>
      <c r="G7" s="144"/>
    </row>
    <row r="8" spans="1:8" s="84" customFormat="1" ht="37.5" customHeight="1">
      <c r="D8" s="99"/>
      <c r="E8" s="99"/>
      <c r="F8" s="146" t="s">
        <v>125</v>
      </c>
      <c r="G8" s="146"/>
    </row>
    <row r="9" spans="1:8" s="84" customFormat="1" ht="23.25" customHeight="1">
      <c r="D9" s="99"/>
      <c r="E9" s="99"/>
      <c r="G9" s="99"/>
    </row>
    <row r="10" spans="1:8" s="85" customFormat="1" ht="33.75" customHeight="1">
      <c r="A10" s="145" t="s">
        <v>129</v>
      </c>
      <c r="B10" s="145"/>
      <c r="C10" s="145"/>
      <c r="D10" s="145"/>
      <c r="E10" s="145"/>
      <c r="F10" s="145"/>
      <c r="G10" s="145"/>
    </row>
    <row r="11" spans="1:8" s="1" customFormat="1">
      <c r="A11" s="164"/>
      <c r="B11" s="164"/>
      <c r="C11" s="123"/>
      <c r="D11" s="165"/>
      <c r="E11" s="140" t="s">
        <v>162</v>
      </c>
      <c r="F11" s="140"/>
      <c r="G11" s="140"/>
      <c r="H11" s="141"/>
    </row>
    <row r="12" spans="1:8" ht="46.5" customHeight="1">
      <c r="C12" s="122"/>
      <c r="D12" s="166"/>
      <c r="E12" s="142"/>
      <c r="F12" s="142"/>
      <c r="G12" s="142"/>
      <c r="H12" s="143"/>
    </row>
    <row r="13" spans="1:8" ht="51.75" customHeight="1">
      <c r="A13" s="147" t="s">
        <v>50</v>
      </c>
      <c r="B13" s="148"/>
      <c r="C13" s="113" t="s">
        <v>7</v>
      </c>
      <c r="D13" s="115" t="s">
        <v>128</v>
      </c>
      <c r="E13" s="115"/>
      <c r="F13" s="115" t="s">
        <v>122</v>
      </c>
      <c r="G13" s="114"/>
    </row>
    <row r="14" spans="1:8" ht="33.75" customHeight="1">
      <c r="A14" s="148"/>
      <c r="B14" s="148"/>
      <c r="C14" s="107" t="s">
        <v>127</v>
      </c>
      <c r="D14" s="149"/>
      <c r="E14" s="149"/>
      <c r="F14" s="150"/>
      <c r="G14" s="150"/>
    </row>
    <row r="15" spans="1:8" ht="18" customHeight="1">
      <c r="A15" s="151">
        <v>1096</v>
      </c>
      <c r="B15" s="151" t="s">
        <v>8</v>
      </c>
      <c r="C15" s="113" t="s">
        <v>9</v>
      </c>
      <c r="D15" s="149"/>
      <c r="E15" s="149"/>
      <c r="F15" s="150"/>
      <c r="G15" s="150"/>
    </row>
    <row r="16" spans="1:8" ht="39" customHeight="1">
      <c r="A16" s="151"/>
      <c r="B16" s="151"/>
      <c r="C16" s="107" t="s">
        <v>126</v>
      </c>
      <c r="D16" s="149"/>
      <c r="E16" s="149"/>
      <c r="F16" s="150"/>
      <c r="G16" s="150"/>
    </row>
    <row r="17" spans="1:7" ht="20.25" customHeight="1">
      <c r="A17" s="112"/>
      <c r="B17" s="111"/>
      <c r="C17" s="111" t="s">
        <v>10</v>
      </c>
      <c r="D17" s="110" t="s">
        <v>11</v>
      </c>
      <c r="E17" s="110" t="s">
        <v>12</v>
      </c>
      <c r="F17" s="110" t="s">
        <v>11</v>
      </c>
      <c r="G17" s="110" t="s">
        <v>12</v>
      </c>
    </row>
    <row r="18" spans="1:7" ht="14.25">
      <c r="A18" s="105" t="s">
        <v>90</v>
      </c>
      <c r="B18" s="104"/>
      <c r="C18" s="107" t="s">
        <v>13</v>
      </c>
      <c r="D18" s="109">
        <v>1</v>
      </c>
      <c r="E18" s="109">
        <v>1</v>
      </c>
      <c r="F18" s="102" t="s">
        <v>14</v>
      </c>
      <c r="G18" s="102" t="s">
        <v>14</v>
      </c>
    </row>
    <row r="19" spans="1:7" ht="14.25">
      <c r="A19" s="105" t="s">
        <v>90</v>
      </c>
      <c r="B19" s="104"/>
      <c r="C19" s="107" t="s">
        <v>15</v>
      </c>
      <c r="D19" s="109">
        <v>1</v>
      </c>
      <c r="E19" s="109">
        <v>1</v>
      </c>
      <c r="F19" s="102" t="s">
        <v>14</v>
      </c>
      <c r="G19" s="102" t="s">
        <v>14</v>
      </c>
    </row>
    <row r="20" spans="1:7" ht="13.5" customHeight="1">
      <c r="A20" s="105" t="s">
        <v>87</v>
      </c>
      <c r="B20" s="104"/>
      <c r="C20" s="107" t="s">
        <v>16</v>
      </c>
      <c r="D20" s="108"/>
      <c r="E20" s="108"/>
      <c r="F20" s="102" t="s">
        <v>14</v>
      </c>
      <c r="G20" s="102" t="s">
        <v>14</v>
      </c>
    </row>
    <row r="21" spans="1:7" ht="13.5" customHeight="1">
      <c r="A21" s="105" t="s">
        <v>88</v>
      </c>
      <c r="B21" s="104"/>
      <c r="C21" s="107" t="s">
        <v>16</v>
      </c>
      <c r="D21" s="106"/>
      <c r="E21" s="106"/>
      <c r="F21" s="102" t="s">
        <v>14</v>
      </c>
      <c r="G21" s="102" t="s">
        <v>14</v>
      </c>
    </row>
    <row r="22" spans="1:7" ht="17.25" customHeight="1">
      <c r="A22" s="105" t="s">
        <v>89</v>
      </c>
      <c r="B22" s="104"/>
      <c r="C22" s="103"/>
      <c r="D22" s="102" t="s">
        <v>14</v>
      </c>
      <c r="E22" s="102" t="s">
        <v>14</v>
      </c>
      <c r="F22" s="120" t="s">
        <v>14</v>
      </c>
      <c r="G22" s="101">
        <v>1007.12</v>
      </c>
    </row>
    <row r="23" spans="1:7" ht="18" customHeight="1">
      <c r="A23" s="117" t="s">
        <v>17</v>
      </c>
      <c r="B23" s="104"/>
      <c r="C23" s="103"/>
      <c r="D23" s="103"/>
      <c r="E23" s="103"/>
      <c r="F23" s="103"/>
      <c r="G23" s="103"/>
    </row>
    <row r="24" spans="1:7" ht="18" customHeight="1">
      <c r="A24" s="139" t="s">
        <v>18</v>
      </c>
      <c r="B24" s="139"/>
      <c r="C24" s="139"/>
      <c r="D24" s="139"/>
      <c r="E24" s="139"/>
      <c r="F24" s="139"/>
      <c r="G24" s="139"/>
    </row>
    <row r="25" spans="1:7" ht="18.75" customHeight="1">
      <c r="A25" s="138" t="s">
        <v>19</v>
      </c>
      <c r="B25" s="138"/>
      <c r="C25" s="138"/>
      <c r="D25" s="138"/>
      <c r="E25" s="138"/>
      <c r="F25" s="138"/>
      <c r="G25" s="138"/>
    </row>
    <row r="26" spans="1:7" ht="19.5" customHeight="1">
      <c r="A26" s="137" t="s">
        <v>60</v>
      </c>
      <c r="B26" s="137"/>
      <c r="C26" s="137"/>
      <c r="D26" s="137"/>
      <c r="E26" s="137"/>
      <c r="F26" s="137"/>
      <c r="G26" s="137"/>
    </row>
    <row r="27" spans="1:7" ht="19.5" customHeight="1">
      <c r="A27" s="138" t="s">
        <v>20</v>
      </c>
      <c r="B27" s="138"/>
      <c r="C27" s="138"/>
      <c r="D27" s="138"/>
      <c r="E27" s="138"/>
      <c r="F27" s="138"/>
      <c r="G27" s="138"/>
    </row>
    <row r="28" spans="1:7" ht="19.5" customHeight="1">
      <c r="A28" s="139" t="s">
        <v>21</v>
      </c>
      <c r="B28" s="139"/>
      <c r="C28" s="139"/>
      <c r="D28" s="139"/>
      <c r="E28" s="139"/>
      <c r="F28" s="139"/>
      <c r="G28" s="139"/>
    </row>
    <row r="29" spans="1:7" ht="19.5" customHeight="1">
      <c r="A29" s="116"/>
      <c r="B29" s="116"/>
      <c r="C29" s="116"/>
      <c r="D29" s="116"/>
      <c r="E29" s="116"/>
      <c r="F29" s="116"/>
      <c r="G29" s="116"/>
    </row>
    <row r="30" spans="1:7" ht="19.5" customHeight="1">
      <c r="A30" s="116"/>
      <c r="B30" s="116"/>
      <c r="C30" s="116"/>
      <c r="D30" s="116"/>
      <c r="E30" s="116"/>
      <c r="F30" s="116"/>
      <c r="G30" s="116"/>
    </row>
    <row r="31" spans="1:7" s="1" customFormat="1" ht="13.5" customHeight="1">
      <c r="A31" s="77"/>
      <c r="B31" s="78"/>
      <c r="C31" s="78"/>
      <c r="D31" s="78"/>
      <c r="E31" s="78"/>
      <c r="F31" s="83"/>
      <c r="G31" s="83"/>
    </row>
    <row r="32" spans="1:7" s="1" customFormat="1" ht="13.5" customHeight="1">
      <c r="F32" s="144" t="s">
        <v>106</v>
      </c>
      <c r="G32" s="144"/>
    </row>
    <row r="33" spans="1:7" s="1" customFormat="1" ht="33.75" customHeight="1">
      <c r="F33" s="146" t="s">
        <v>125</v>
      </c>
      <c r="G33" s="146"/>
    </row>
    <row r="34" spans="1:7" s="1" customFormat="1" ht="13.5" customHeight="1">
      <c r="F34" s="84"/>
    </row>
    <row r="35" spans="1:7" s="1" customFormat="1">
      <c r="F35" s="84"/>
    </row>
    <row r="36" spans="1:7" s="85" customFormat="1" ht="37.5" customHeight="1">
      <c r="A36" s="145" t="s">
        <v>124</v>
      </c>
      <c r="B36" s="145"/>
      <c r="C36" s="145"/>
      <c r="D36" s="145"/>
      <c r="E36" s="145"/>
      <c r="F36" s="145"/>
      <c r="G36" s="145"/>
    </row>
    <row r="37" spans="1:7" s="1" customFormat="1" ht="12" customHeight="1">
      <c r="C37" s="123"/>
      <c r="D37" s="140" t="s">
        <v>162</v>
      </c>
      <c r="E37" s="140"/>
      <c r="F37" s="140"/>
      <c r="G37" s="141"/>
    </row>
    <row r="38" spans="1:7" s="1" customFormat="1" ht="27.75" customHeight="1">
      <c r="C38" s="122"/>
      <c r="D38" s="142"/>
      <c r="E38" s="142"/>
      <c r="F38" s="142"/>
      <c r="G38" s="143"/>
    </row>
    <row r="39" spans="1:7" ht="63.75" customHeight="1">
      <c r="A39" s="147" t="s">
        <v>50</v>
      </c>
      <c r="B39" s="148"/>
      <c r="C39" s="113" t="s">
        <v>7</v>
      </c>
      <c r="D39" s="115" t="s">
        <v>123</v>
      </c>
      <c r="E39" s="115"/>
      <c r="F39" s="115" t="s">
        <v>122</v>
      </c>
      <c r="G39" s="114"/>
    </row>
    <row r="40" spans="1:7" ht="34.5" customHeight="1">
      <c r="A40" s="148"/>
      <c r="B40" s="148"/>
      <c r="C40" s="107" t="s">
        <v>107</v>
      </c>
      <c r="D40" s="149"/>
      <c r="E40" s="149"/>
      <c r="F40" s="150"/>
      <c r="G40" s="150"/>
    </row>
    <row r="41" spans="1:7" ht="17.25" customHeight="1">
      <c r="A41" s="151">
        <v>1096</v>
      </c>
      <c r="B41" s="151" t="s">
        <v>108</v>
      </c>
      <c r="C41" s="113" t="s">
        <v>9</v>
      </c>
      <c r="D41" s="149"/>
      <c r="E41" s="149"/>
      <c r="F41" s="150"/>
      <c r="G41" s="150"/>
    </row>
    <row r="42" spans="1:7" ht="43.5" customHeight="1">
      <c r="A42" s="151"/>
      <c r="B42" s="151"/>
      <c r="C42" s="107" t="s">
        <v>155</v>
      </c>
      <c r="D42" s="149"/>
      <c r="E42" s="149"/>
      <c r="F42" s="150"/>
      <c r="G42" s="150"/>
    </row>
    <row r="43" spans="1:7" ht="19.5" customHeight="1">
      <c r="A43" s="112"/>
      <c r="B43" s="111"/>
      <c r="C43" s="111" t="s">
        <v>10</v>
      </c>
      <c r="D43" s="110" t="s">
        <v>11</v>
      </c>
      <c r="E43" s="110" t="s">
        <v>12</v>
      </c>
      <c r="F43" s="110" t="s">
        <v>11</v>
      </c>
      <c r="G43" s="110" t="s">
        <v>12</v>
      </c>
    </row>
    <row r="44" spans="1:7" ht="14.25">
      <c r="A44" s="105" t="s">
        <v>90</v>
      </c>
      <c r="B44" s="104"/>
      <c r="C44" s="107" t="s">
        <v>109</v>
      </c>
      <c r="D44" s="109">
        <v>1</v>
      </c>
      <c r="E44" s="109">
        <v>1</v>
      </c>
      <c r="F44" s="102" t="s">
        <v>14</v>
      </c>
      <c r="G44" s="102" t="s">
        <v>14</v>
      </c>
    </row>
    <row r="45" spans="1:7" ht="15" customHeight="1">
      <c r="A45" s="105" t="s">
        <v>87</v>
      </c>
      <c r="B45" s="104"/>
      <c r="C45" s="107" t="s">
        <v>16</v>
      </c>
      <c r="D45" s="108"/>
      <c r="E45" s="108"/>
      <c r="F45" s="102" t="s">
        <v>14</v>
      </c>
      <c r="G45" s="102" t="s">
        <v>14</v>
      </c>
    </row>
    <row r="46" spans="1:7" ht="14.25" customHeight="1">
      <c r="A46" s="105" t="s">
        <v>88</v>
      </c>
      <c r="B46" s="104"/>
      <c r="C46" s="107" t="s">
        <v>16</v>
      </c>
      <c r="D46" s="106"/>
      <c r="E46" s="106"/>
      <c r="F46" s="102" t="s">
        <v>14</v>
      </c>
      <c r="G46" s="102" t="s">
        <v>14</v>
      </c>
    </row>
    <row r="47" spans="1:7" ht="17.25" customHeight="1">
      <c r="A47" s="105" t="s">
        <v>89</v>
      </c>
      <c r="B47" s="104"/>
      <c r="C47" s="103"/>
      <c r="D47" s="102" t="s">
        <v>14</v>
      </c>
      <c r="E47" s="102" t="s">
        <v>14</v>
      </c>
      <c r="F47" s="120" t="s">
        <v>14</v>
      </c>
      <c r="G47" s="101">
        <v>3.0459999999999998</v>
      </c>
    </row>
    <row r="48" spans="1:7" ht="15.75" customHeight="1">
      <c r="A48" s="138" t="s">
        <v>17</v>
      </c>
      <c r="B48" s="138"/>
      <c r="C48" s="138"/>
      <c r="D48" s="138"/>
      <c r="E48" s="138"/>
      <c r="F48" s="138"/>
      <c r="G48" s="138"/>
    </row>
    <row r="49" spans="1:7" ht="16.5" customHeight="1">
      <c r="A49" s="139" t="s">
        <v>110</v>
      </c>
      <c r="B49" s="139"/>
      <c r="C49" s="139"/>
      <c r="D49" s="139"/>
      <c r="E49" s="139"/>
      <c r="F49" s="139"/>
      <c r="G49" s="139"/>
    </row>
    <row r="50" spans="1:7" ht="18.75" customHeight="1">
      <c r="A50" s="138" t="s">
        <v>19</v>
      </c>
      <c r="B50" s="138"/>
      <c r="C50" s="138"/>
      <c r="D50" s="138"/>
      <c r="E50" s="138"/>
      <c r="F50" s="138"/>
      <c r="G50" s="138"/>
    </row>
    <row r="51" spans="1:7" ht="18" customHeight="1">
      <c r="A51" s="137" t="s">
        <v>60</v>
      </c>
      <c r="B51" s="137"/>
      <c r="C51" s="137"/>
      <c r="D51" s="137"/>
      <c r="E51" s="137"/>
      <c r="F51" s="137"/>
      <c r="G51" s="137"/>
    </row>
    <row r="52" spans="1:7" ht="18" customHeight="1">
      <c r="A52" s="138" t="s">
        <v>20</v>
      </c>
      <c r="B52" s="138"/>
      <c r="C52" s="138"/>
      <c r="D52" s="138"/>
      <c r="E52" s="138"/>
      <c r="F52" s="138"/>
      <c r="G52" s="138"/>
    </row>
    <row r="53" spans="1:7" ht="15.75" customHeight="1">
      <c r="A53" s="139" t="s">
        <v>156</v>
      </c>
      <c r="B53" s="139"/>
      <c r="C53" s="139"/>
      <c r="D53" s="139"/>
      <c r="E53" s="139"/>
      <c r="F53" s="139"/>
      <c r="G53" s="139"/>
    </row>
  </sheetData>
  <mergeCells count="30">
    <mergeCell ref="D14:E16"/>
    <mergeCell ref="F14:G16"/>
    <mergeCell ref="A15:A16"/>
    <mergeCell ref="B15:B16"/>
    <mergeCell ref="F8:G8"/>
    <mergeCell ref="E11:H12"/>
    <mergeCell ref="F7:G7"/>
    <mergeCell ref="F5:G5"/>
    <mergeCell ref="A10:G10"/>
    <mergeCell ref="A36:G36"/>
    <mergeCell ref="A50:G50"/>
    <mergeCell ref="F33:G33"/>
    <mergeCell ref="F32:G32"/>
    <mergeCell ref="A13:B14"/>
    <mergeCell ref="A39:B40"/>
    <mergeCell ref="D40:E42"/>
    <mergeCell ref="F40:G42"/>
    <mergeCell ref="A41:A42"/>
    <mergeCell ref="B41:B42"/>
    <mergeCell ref="A49:G49"/>
    <mergeCell ref="A51:G51"/>
    <mergeCell ref="A52:G52"/>
    <mergeCell ref="A53:G53"/>
    <mergeCell ref="A48:G48"/>
    <mergeCell ref="A24:G24"/>
    <mergeCell ref="A25:G25"/>
    <mergeCell ref="A26:G26"/>
    <mergeCell ref="A27:G27"/>
    <mergeCell ref="A28:G28"/>
    <mergeCell ref="D37:G38"/>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A65243 A130779 A196315 A261851 A327387 A392923 A458459 A523995 A589531 A655067 A720603 A786139 A851675 A917211 A982747 A65130 A130666 A196202 A261738 A327274 A392810 A458346 A523882 A589418 A654954 A720490 A786026 A851562 A917098 A982634 A47 A22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A65248 A130784 A196320 A261856 A327392 A392928 A458464 A524000 A589536 A655072 A720608 A786144 A851680 A917216 A982752 A65135 A130671 A196207 A261743 A327279 A392815 A458351 A523887 A589423 A654959 A720495 A786031 A851567 A917103 A982639 A52 A27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25" workbookViewId="0">
      <selection activeCell="H40" sqref="H40"/>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9" t="s">
        <v>92</v>
      </c>
    </row>
    <row r="3" spans="1:8" ht="3.75" customHeight="1">
      <c r="E3" s="2"/>
    </row>
    <row r="4" spans="1:8" s="37" customFormat="1" ht="37.5" customHeight="1">
      <c r="B4" s="124" t="s">
        <v>133</v>
      </c>
      <c r="C4" s="124"/>
      <c r="D4" s="124"/>
      <c r="E4" s="124"/>
      <c r="F4" s="98"/>
      <c r="G4" s="98"/>
      <c r="H4" s="98"/>
    </row>
    <row r="5" spans="1:8">
      <c r="E5" s="2"/>
    </row>
    <row r="6" spans="1:8" ht="31.5" customHeight="1">
      <c r="A6" s="152" t="s">
        <v>132</v>
      </c>
      <c r="B6" s="152"/>
      <c r="C6" s="152"/>
      <c r="D6" s="152"/>
      <c r="E6" s="152"/>
      <c r="F6" s="100"/>
    </row>
    <row r="7" spans="1:8" s="2" customFormat="1" ht="21" customHeight="1">
      <c r="A7" s="67"/>
      <c r="B7" s="67" t="s">
        <v>66</v>
      </c>
      <c r="C7" s="67"/>
      <c r="D7" s="67"/>
      <c r="E7" s="80"/>
      <c r="F7" s="80"/>
      <c r="G7" s="80"/>
    </row>
    <row r="8" spans="1:8" s="2" customFormat="1" ht="6" customHeight="1">
      <c r="A8" s="80"/>
      <c r="B8" s="80"/>
      <c r="C8" s="80"/>
      <c r="D8" s="80"/>
      <c r="E8" s="80"/>
      <c r="F8" s="80"/>
      <c r="G8" s="80"/>
    </row>
    <row r="9" spans="1:8" s="69" customFormat="1" ht="14.25" customHeight="1">
      <c r="A9" s="22" t="s">
        <v>48</v>
      </c>
      <c r="B9" s="68"/>
      <c r="C9" s="68"/>
      <c r="D9" s="68"/>
      <c r="E9" s="68"/>
    </row>
    <row r="10" spans="1:8" s="69" customFormat="1" ht="15.75" customHeight="1">
      <c r="A10" s="22" t="s">
        <v>49</v>
      </c>
      <c r="B10" s="68"/>
      <c r="C10" s="68"/>
      <c r="D10" s="68"/>
      <c r="E10" s="68"/>
    </row>
    <row r="11" spans="1:8" s="69" customFormat="1" ht="7.5" customHeight="1">
      <c r="A11" s="68"/>
      <c r="B11" s="68"/>
      <c r="C11" s="68"/>
      <c r="D11" s="68"/>
      <c r="E11" s="68"/>
    </row>
    <row r="12" spans="1:8" s="69" customFormat="1" ht="19.5" customHeight="1">
      <c r="A12" s="159" t="s">
        <v>50</v>
      </c>
      <c r="B12" s="160"/>
      <c r="C12" s="23" t="s">
        <v>51</v>
      </c>
      <c r="D12" s="24" t="s">
        <v>52</v>
      </c>
      <c r="E12" s="25" t="s">
        <v>113</v>
      </c>
    </row>
    <row r="13" spans="1:8" s="69" customFormat="1" ht="19.5" customHeight="1">
      <c r="A13" s="23" t="s">
        <v>53</v>
      </c>
      <c r="B13" s="23" t="s">
        <v>54</v>
      </c>
      <c r="C13" s="23" t="s">
        <v>55</v>
      </c>
      <c r="D13" s="26"/>
      <c r="E13" s="25" t="s">
        <v>112</v>
      </c>
    </row>
    <row r="14" spans="1:8" s="69" customFormat="1" ht="12.75" customHeight="1">
      <c r="A14" s="70">
        <v>1096</v>
      </c>
      <c r="B14" s="71"/>
      <c r="C14" s="72"/>
      <c r="D14" s="27" t="s">
        <v>56</v>
      </c>
      <c r="E14" s="73"/>
    </row>
    <row r="15" spans="1:8" s="69" customFormat="1" ht="27.75" customHeight="1">
      <c r="A15" s="153"/>
      <c r="B15" s="153"/>
      <c r="C15" s="153"/>
      <c r="D15" s="23" t="s">
        <v>57</v>
      </c>
      <c r="E15" s="156">
        <v>1007.12</v>
      </c>
    </row>
    <row r="16" spans="1:8" s="69" customFormat="1" ht="15.75" customHeight="1">
      <c r="A16" s="154"/>
      <c r="B16" s="154"/>
      <c r="C16" s="154"/>
      <c r="D16" s="28" t="s">
        <v>58</v>
      </c>
      <c r="E16" s="157"/>
    </row>
    <row r="17" spans="1:7" s="69" customFormat="1" ht="67.5" customHeight="1">
      <c r="A17" s="154"/>
      <c r="B17" s="154"/>
      <c r="C17" s="154"/>
      <c r="D17" s="23" t="s">
        <v>59</v>
      </c>
      <c r="E17" s="157"/>
    </row>
    <row r="18" spans="1:7" s="69" customFormat="1" ht="13.5" customHeight="1">
      <c r="A18" s="154"/>
      <c r="B18" s="154"/>
      <c r="C18" s="154"/>
      <c r="D18" s="28" t="s">
        <v>19</v>
      </c>
      <c r="E18" s="157"/>
    </row>
    <row r="19" spans="1:7" s="69" customFormat="1" ht="27.75" customHeight="1">
      <c r="A19" s="155"/>
      <c r="B19" s="155"/>
      <c r="C19" s="155"/>
      <c r="D19" s="23" t="s">
        <v>60</v>
      </c>
      <c r="E19" s="158"/>
    </row>
    <row r="20" spans="1:7" s="69" customFormat="1" ht="15" customHeight="1">
      <c r="A20" s="74"/>
      <c r="B20" s="74"/>
      <c r="C20" s="75"/>
      <c r="D20" s="29" t="s">
        <v>61</v>
      </c>
      <c r="E20" s="76"/>
    </row>
    <row r="21" spans="1:7" s="69" customFormat="1" ht="32.25" customHeight="1">
      <c r="A21" s="153"/>
      <c r="B21" s="30" t="s">
        <v>62</v>
      </c>
      <c r="C21" s="153"/>
      <c r="D21" s="23" t="s">
        <v>127</v>
      </c>
      <c r="E21" s="156">
        <v>1007.12</v>
      </c>
    </row>
    <row r="22" spans="1:7" s="69" customFormat="1" ht="16.5" customHeight="1">
      <c r="A22" s="154"/>
      <c r="B22" s="26"/>
      <c r="C22" s="154"/>
      <c r="D22" s="28" t="s">
        <v>63</v>
      </c>
      <c r="E22" s="157"/>
    </row>
    <row r="23" spans="1:7" s="69" customFormat="1" ht="30" customHeight="1">
      <c r="A23" s="154"/>
      <c r="B23" s="26"/>
      <c r="C23" s="154"/>
      <c r="D23" s="23" t="s">
        <v>131</v>
      </c>
      <c r="E23" s="157"/>
    </row>
    <row r="24" spans="1:7" s="69" customFormat="1" ht="18" customHeight="1">
      <c r="A24" s="154"/>
      <c r="B24" s="26"/>
      <c r="C24" s="154"/>
      <c r="D24" s="28" t="s">
        <v>64</v>
      </c>
      <c r="E24" s="157"/>
    </row>
    <row r="25" spans="1:7" s="69" customFormat="1" ht="25.5">
      <c r="A25" s="155"/>
      <c r="B25" s="31"/>
      <c r="C25" s="155"/>
      <c r="D25" s="23" t="s">
        <v>21</v>
      </c>
      <c r="E25" s="158"/>
    </row>
    <row r="26" spans="1:7" s="69" customFormat="1" ht="12.75" customHeight="1">
      <c r="A26" s="86"/>
      <c r="B26" s="87"/>
      <c r="C26" s="86"/>
      <c r="D26" s="88"/>
      <c r="E26" s="89"/>
    </row>
    <row r="27" spans="1:7" ht="9.75" customHeight="1"/>
    <row r="28" spans="1:7" s="2" customFormat="1" ht="21" customHeight="1">
      <c r="A28" s="67"/>
      <c r="B28" s="67" t="s">
        <v>67</v>
      </c>
      <c r="C28" s="67"/>
      <c r="D28" s="67"/>
      <c r="E28" s="80"/>
      <c r="F28" s="80"/>
      <c r="G28" s="80"/>
    </row>
    <row r="29" spans="1:7" s="2" customFormat="1" ht="21" customHeight="1">
      <c r="A29" s="80"/>
      <c r="B29" s="80"/>
      <c r="C29" s="80"/>
      <c r="D29" s="80"/>
      <c r="E29" s="80"/>
      <c r="F29" s="80"/>
      <c r="G29" s="80"/>
    </row>
    <row r="30" spans="1:7" s="69" customFormat="1" ht="12" customHeight="1">
      <c r="A30" s="22" t="s">
        <v>48</v>
      </c>
      <c r="B30" s="68"/>
      <c r="C30" s="68"/>
      <c r="D30" s="68"/>
      <c r="E30" s="68"/>
    </row>
    <row r="31" spans="1:7" s="69" customFormat="1" ht="12" customHeight="1">
      <c r="A31" s="22" t="s">
        <v>49</v>
      </c>
      <c r="B31" s="68"/>
      <c r="C31" s="68"/>
      <c r="D31" s="68"/>
      <c r="E31" s="68"/>
    </row>
    <row r="32" spans="1:7" s="69" customFormat="1" ht="8.25" customHeight="1">
      <c r="A32" s="68"/>
      <c r="B32" s="68"/>
      <c r="C32" s="68"/>
      <c r="D32" s="68"/>
      <c r="E32" s="68"/>
    </row>
    <row r="33" spans="1:5" s="69" customFormat="1" ht="19.5" customHeight="1">
      <c r="A33" s="159" t="s">
        <v>50</v>
      </c>
      <c r="B33" s="160"/>
      <c r="C33" s="23" t="s">
        <v>51</v>
      </c>
      <c r="D33" s="24" t="s">
        <v>52</v>
      </c>
      <c r="E33" s="25" t="s">
        <v>113</v>
      </c>
    </row>
    <row r="34" spans="1:5" s="69" customFormat="1" ht="19.5" customHeight="1">
      <c r="A34" s="23" t="s">
        <v>53</v>
      </c>
      <c r="B34" s="23" t="s">
        <v>54</v>
      </c>
      <c r="C34" s="23" t="s">
        <v>55</v>
      </c>
      <c r="D34" s="26"/>
      <c r="E34" s="25" t="s">
        <v>112</v>
      </c>
    </row>
    <row r="35" spans="1:5" s="69" customFormat="1" ht="15.75" customHeight="1">
      <c r="A35" s="70">
        <v>1096</v>
      </c>
      <c r="B35" s="71"/>
      <c r="C35" s="72"/>
      <c r="D35" s="27" t="s">
        <v>56</v>
      </c>
      <c r="E35" s="73"/>
    </row>
    <row r="36" spans="1:5" s="69" customFormat="1" ht="37.5" customHeight="1">
      <c r="A36" s="153"/>
      <c r="B36" s="153"/>
      <c r="C36" s="153"/>
      <c r="D36" s="23" t="s">
        <v>57</v>
      </c>
      <c r="E36" s="161">
        <v>3.0459999999999998</v>
      </c>
    </row>
    <row r="37" spans="1:5" s="69" customFormat="1" ht="15.75" customHeight="1">
      <c r="A37" s="154"/>
      <c r="B37" s="154"/>
      <c r="C37" s="154"/>
      <c r="D37" s="28" t="s">
        <v>58</v>
      </c>
      <c r="E37" s="162"/>
    </row>
    <row r="38" spans="1:5" s="69" customFormat="1" ht="70.5" customHeight="1">
      <c r="A38" s="154"/>
      <c r="B38" s="154"/>
      <c r="C38" s="154"/>
      <c r="D38" s="23" t="s">
        <v>59</v>
      </c>
      <c r="E38" s="162"/>
    </row>
    <row r="39" spans="1:5" s="69" customFormat="1" ht="13.5" customHeight="1">
      <c r="A39" s="154"/>
      <c r="B39" s="154"/>
      <c r="C39" s="154"/>
      <c r="D39" s="28" t="s">
        <v>19</v>
      </c>
      <c r="E39" s="162"/>
    </row>
    <row r="40" spans="1:5" s="69" customFormat="1" ht="30" customHeight="1">
      <c r="A40" s="155"/>
      <c r="B40" s="155"/>
      <c r="C40" s="155"/>
      <c r="D40" s="23" t="s">
        <v>60</v>
      </c>
      <c r="E40" s="163"/>
    </row>
    <row r="41" spans="1:5" s="69" customFormat="1" ht="15" customHeight="1">
      <c r="A41" s="74"/>
      <c r="B41" s="74"/>
      <c r="C41" s="75"/>
      <c r="D41" s="29" t="s">
        <v>61</v>
      </c>
      <c r="E41" s="76"/>
    </row>
    <row r="42" spans="1:5" s="69" customFormat="1" ht="30" customHeight="1">
      <c r="A42" s="153"/>
      <c r="B42" s="30" t="s">
        <v>111</v>
      </c>
      <c r="C42" s="153"/>
      <c r="D42" s="23" t="s">
        <v>130</v>
      </c>
      <c r="E42" s="161">
        <v>3.0459999999999998</v>
      </c>
    </row>
    <row r="43" spans="1:5" s="69" customFormat="1" ht="16.5" customHeight="1">
      <c r="A43" s="154"/>
      <c r="B43" s="26"/>
      <c r="C43" s="154"/>
      <c r="D43" s="28" t="s">
        <v>63</v>
      </c>
      <c r="E43" s="162"/>
    </row>
    <row r="44" spans="1:5" s="69" customFormat="1" ht="35.25" customHeight="1">
      <c r="A44" s="154"/>
      <c r="B44" s="26"/>
      <c r="C44" s="154"/>
      <c r="D44" s="121" t="s">
        <v>154</v>
      </c>
      <c r="E44" s="162"/>
    </row>
    <row r="45" spans="1:5" s="69" customFormat="1" ht="18" customHeight="1">
      <c r="A45" s="154"/>
      <c r="B45" s="26"/>
      <c r="C45" s="154"/>
      <c r="D45" s="28" t="s">
        <v>64</v>
      </c>
      <c r="E45" s="162"/>
    </row>
    <row r="46" spans="1:5" s="69" customFormat="1" ht="18" customHeight="1">
      <c r="A46" s="155"/>
      <c r="B46" s="31"/>
      <c r="C46" s="155"/>
      <c r="D46" s="23" t="s">
        <v>121</v>
      </c>
      <c r="E46" s="163"/>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42:E4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21: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YelenaP</cp:lastModifiedBy>
  <cp:lastPrinted>2014-07-30T14:19:39Z</cp:lastPrinted>
  <dcterms:created xsi:type="dcterms:W3CDTF">1996-10-14T23:33:28Z</dcterms:created>
  <dcterms:modified xsi:type="dcterms:W3CDTF">2014-10-13T12:07:01Z</dcterms:modified>
</cp:coreProperties>
</file>