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Տարածքային - Կոշտ թափոններից 1.3 մլրդ ՎԵԱՐԲԱՇԽՈՒՄ Երևանի լուսավորություն  -54027\"/>
    </mc:Choice>
  </mc:AlternateContent>
  <bookViews>
    <workbookView xWindow="0" yWindow="0" windowWidth="28740" windowHeight="11970" activeTab="2"/>
  </bookViews>
  <sheets>
    <sheet name="HavelvacN1" sheetId="4" r:id="rId1"/>
    <sheet name="havelvacN2" sheetId="3" r:id="rId2"/>
    <sheet name="HavelvacN3" sheetId="2" r:id="rId3"/>
    <sheet name="HavelvacN4.1" sheetId="1" r:id="rId4"/>
    <sheet name="HavelvacN4.2" sheetId="6" r:id="rId5"/>
  </sheets>
  <definedNames>
    <definedName name="_xlnm.Print_Area" localSheetId="3">HavelvacN4.1!$A$1:$F$63</definedName>
    <definedName name="_xlnm.Print_Area" localSheetId="4">HavelvacN4.2!$A$1:$F$62</definedName>
  </definedNames>
  <calcPr calcId="162913"/>
</workbook>
</file>

<file path=xl/calcChain.xml><?xml version="1.0" encoding="utf-8"?>
<calcChain xmlns="http://schemas.openxmlformats.org/spreadsheetml/2006/main">
  <c r="H44" i="2" l="1"/>
  <c r="I44" i="2"/>
  <c r="I33" i="2"/>
  <c r="H33" i="2"/>
  <c r="G45" i="2"/>
  <c r="G44" i="2" s="1"/>
  <c r="G43" i="2"/>
  <c r="G42" i="2" s="1"/>
  <c r="I42" i="2"/>
  <c r="H42" i="2"/>
  <c r="D45" i="2"/>
  <c r="D44" i="2" s="1"/>
  <c r="F44" i="2"/>
  <c r="F40" i="2" s="1"/>
  <c r="F38" i="2" s="1"/>
  <c r="F36" i="2" s="1"/>
  <c r="E44" i="2"/>
  <c r="D43" i="2"/>
  <c r="D42" i="2" s="1"/>
  <c r="F42" i="2"/>
  <c r="E42" i="2"/>
  <c r="E40" i="2" s="1"/>
  <c r="E38" i="2" s="1"/>
  <c r="E36" i="2" s="1"/>
  <c r="G35" i="2"/>
  <c r="G34" i="2" s="1"/>
  <c r="I34" i="2"/>
  <c r="H34" i="2"/>
  <c r="G33" i="2"/>
  <c r="G32" i="2" s="1"/>
  <c r="I32" i="2"/>
  <c r="H32" i="2"/>
  <c r="D35" i="2"/>
  <c r="D34" i="2" s="1"/>
  <c r="F34" i="2"/>
  <c r="E34" i="2"/>
  <c r="D33" i="2"/>
  <c r="D32" i="2" s="1"/>
  <c r="D14" i="2" s="1"/>
  <c r="F32" i="2"/>
  <c r="E32" i="2"/>
  <c r="E30" i="2" s="1"/>
  <c r="E28" i="2" s="1"/>
  <c r="G27" i="2"/>
  <c r="G26" i="2" s="1"/>
  <c r="I26" i="2"/>
  <c r="H26" i="2"/>
  <c r="G25" i="2"/>
  <c r="G24" i="2" s="1"/>
  <c r="I24" i="2"/>
  <c r="H24" i="2"/>
  <c r="H14" i="2" s="1"/>
  <c r="E24" i="2"/>
  <c r="F24" i="2"/>
  <c r="F14" i="2" s="1"/>
  <c r="D25" i="2"/>
  <c r="D24" i="2" s="1"/>
  <c r="E26" i="2"/>
  <c r="E15" i="2" s="1"/>
  <c r="F26" i="2"/>
  <c r="D27" i="2"/>
  <c r="D26" i="2" s="1"/>
  <c r="F15" i="2" l="1"/>
  <c r="I14" i="2"/>
  <c r="D15" i="2"/>
  <c r="D40" i="2"/>
  <c r="D38" i="2" s="1"/>
  <c r="D36" i="2" s="1"/>
  <c r="E22" i="2"/>
  <c r="E20" i="2" s="1"/>
  <c r="E18" i="2" s="1"/>
  <c r="E16" i="2" s="1"/>
  <c r="H40" i="2"/>
  <c r="H38" i="2" s="1"/>
  <c r="H36" i="2" s="1"/>
  <c r="G14" i="2"/>
  <c r="E14" i="2"/>
  <c r="G15" i="2"/>
  <c r="I15" i="2"/>
  <c r="I40" i="2"/>
  <c r="I38" i="2" s="1"/>
  <c r="I36" i="2" s="1"/>
  <c r="G40" i="2"/>
  <c r="G38" i="2" s="1"/>
  <c r="G36" i="2" s="1"/>
  <c r="H15" i="2"/>
  <c r="I30" i="2"/>
  <c r="I28" i="2" s="1"/>
  <c r="H30" i="2"/>
  <c r="H28" i="2" s="1"/>
  <c r="G30" i="2"/>
  <c r="G28" i="2" s="1"/>
  <c r="F22" i="2"/>
  <c r="F20" i="2" s="1"/>
  <c r="H22" i="2"/>
  <c r="H20" i="2" s="1"/>
  <c r="D30" i="2"/>
  <c r="D28" i="2" s="1"/>
  <c r="F30" i="2"/>
  <c r="F28" i="2" s="1"/>
  <c r="D22" i="2"/>
  <c r="D20" i="2" s="1"/>
  <c r="D18" i="2" s="1"/>
  <c r="G22" i="2"/>
  <c r="G20" i="2" s="1"/>
  <c r="I22" i="2"/>
  <c r="I20" i="2" s="1"/>
  <c r="I18" i="2" l="1"/>
  <c r="F18" i="2"/>
  <c r="F12" i="2" s="1"/>
  <c r="D12" i="2"/>
  <c r="D16" i="2"/>
  <c r="E12" i="2"/>
  <c r="H18" i="2"/>
  <c r="H16" i="2" s="1"/>
  <c r="G18" i="2"/>
  <c r="G16" i="2" s="1"/>
  <c r="I12" i="2"/>
  <c r="I16" i="2"/>
  <c r="H12" i="2"/>
  <c r="G12" i="2" l="1"/>
  <c r="F16" i="2"/>
  <c r="H46" i="3"/>
  <c r="H45" i="3" s="1"/>
  <c r="H44" i="3" s="1"/>
  <c r="H43" i="3" s="1"/>
  <c r="H42" i="3"/>
  <c r="H30" i="3"/>
  <c r="H34" i="3"/>
  <c r="H29" i="3"/>
  <c r="H28" i="3" s="1"/>
  <c r="H67" i="3"/>
  <c r="H66" i="3" s="1"/>
  <c r="H65" i="3" s="1"/>
  <c r="G67" i="3"/>
  <c r="G66" i="3" s="1"/>
  <c r="G65" i="3" s="1"/>
  <c r="H63" i="3"/>
  <c r="H62" i="3" s="1"/>
  <c r="G63" i="3"/>
  <c r="G62" i="3" s="1"/>
  <c r="G45" i="3"/>
  <c r="G44" i="3" s="1"/>
  <c r="G43" i="3" s="1"/>
  <c r="H41" i="3"/>
  <c r="H40" i="3" s="1"/>
  <c r="G41" i="3"/>
  <c r="G40" i="3" s="1"/>
  <c r="G39" i="3" s="1"/>
  <c r="G37" i="3" s="1"/>
  <c r="G35" i="3" s="1"/>
  <c r="H33" i="3"/>
  <c r="H32" i="3"/>
  <c r="H31" i="3" s="1"/>
  <c r="G33" i="3"/>
  <c r="G32" i="3"/>
  <c r="G31" i="3" s="1"/>
  <c r="G29" i="3"/>
  <c r="G28" i="3" s="1"/>
  <c r="G61" i="3" l="1"/>
  <c r="G59" i="3" s="1"/>
  <c r="G57" i="3" s="1"/>
  <c r="G55" i="3" s="1"/>
  <c r="G53" i="3" s="1"/>
  <c r="G51" i="3" s="1"/>
  <c r="G49" i="3" s="1"/>
  <c r="G47" i="3" s="1"/>
  <c r="H61" i="3"/>
  <c r="H59" i="3" s="1"/>
  <c r="H57" i="3" s="1"/>
  <c r="H55" i="3" s="1"/>
  <c r="H53" i="3" s="1"/>
  <c r="H51" i="3" s="1"/>
  <c r="H49" i="3" s="1"/>
  <c r="H47" i="3" s="1"/>
  <c r="H27" i="3"/>
  <c r="H25" i="3" s="1"/>
  <c r="H23" i="3" s="1"/>
  <c r="H39" i="3"/>
  <c r="H37" i="3" s="1"/>
  <c r="H35" i="3" s="1"/>
  <c r="G27" i="3"/>
  <c r="G25" i="3" s="1"/>
  <c r="G23" i="3" s="1"/>
  <c r="G21" i="3" s="1"/>
  <c r="G19" i="3" s="1"/>
  <c r="G17" i="3" s="1"/>
  <c r="G15" i="3" s="1"/>
  <c r="G13" i="3" s="1"/>
  <c r="G12" i="3" l="1"/>
  <c r="H21" i="3"/>
  <c r="H19" i="3" s="1"/>
  <c r="H17" i="3" s="1"/>
  <c r="H15" i="3" s="1"/>
  <c r="H13" i="3" s="1"/>
  <c r="H12" i="3" s="1"/>
</calcChain>
</file>

<file path=xl/sharedStrings.xml><?xml version="1.0" encoding="utf-8"?>
<sst xmlns="http://schemas.openxmlformats.org/spreadsheetml/2006/main" count="438" uniqueCount="132">
  <si>
    <t xml:space="preserve"> ՀՀ տարածքային կառավարման և զարգացման նախարարություն 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</si>
  <si>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</si>
  <si>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</si>
  <si>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</si>
  <si>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1157 </t>
  </si>
  <si>
    <t xml:space="preserve"> Քաղաքային զարգացում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</si>
  <si>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</si>
  <si>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</si>
  <si>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</si>
  <si>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Առաջին եռամսյակ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</si>
  <si>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</si>
  <si>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</si>
  <si>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</si>
  <si>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</si>
  <si>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</si>
  <si>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</si>
  <si>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Տրանսֆերտների տրամադրում </t>
  </si>
  <si>
    <t xml:space="preserve"> Շահառուների ընտրության չափանիշները՛ </t>
  </si>
  <si>
    <t xml:space="preserve"> ՀՀ բնակչություն </t>
  </si>
  <si>
    <t xml:space="preserve"> Արդյունքի չափորոշիչներ </t>
  </si>
  <si>
    <t xml:space="preserve">  </t>
  </si>
  <si>
    <t xml:space="preserve"> Միջոցառման վրա կատարվող ծախսը (հազար դրամ) </t>
  </si>
  <si>
    <t>Աղյուսակ N 1</t>
  </si>
  <si>
    <t>Աղյուսակ N 2</t>
  </si>
  <si>
    <t xml:space="preserve">Հավելված N  4
</t>
  </si>
  <si>
    <t xml:space="preserve">Հավելված N  4
      </t>
  </si>
  <si>
    <t xml:space="preserve">           Հավելված N  1</t>
  </si>
  <si>
    <t>Ծրագրային դասիչը</t>
  </si>
  <si>
    <t>Բյուջետային հատկացումների գլխավոր կարգադրիչների, ծրագրերի և միջոցառումների անվանումները</t>
  </si>
  <si>
    <t>ծրագիրը</t>
  </si>
  <si>
    <t>միջոցառումը</t>
  </si>
  <si>
    <t xml:space="preserve"> ինն ամիս</t>
  </si>
  <si>
    <t xml:space="preserve"> տարի</t>
  </si>
  <si>
    <t>Ծրագրի անվանումը</t>
  </si>
  <si>
    <t>-</t>
  </si>
  <si>
    <t>Քաղաքային զարգացում</t>
  </si>
  <si>
    <t>Ծրագրի նպատակը</t>
  </si>
  <si>
    <t>Քաղաքային ենթակառուցվածքների զարգացում</t>
  </si>
  <si>
    <t>Վերջնական արդյունքի նկարագրությունը</t>
  </si>
  <si>
    <t>Քաղաքային ենթակառուցվածքների արդիականացում և բարելավում</t>
  </si>
  <si>
    <t>Ծրագրի միջոցառումներ</t>
  </si>
  <si>
    <t>Միջոցառման անվանումը</t>
  </si>
  <si>
    <t>Միջոցառման նկարագրությունը</t>
  </si>
  <si>
    <t>Միջոցառման տեսակը</t>
  </si>
  <si>
    <t>Տրանսֆերտների տրամադրում</t>
  </si>
  <si>
    <t>Հավելված N1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</si>
  <si>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</si>
  <si>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</si>
  <si>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</si>
  <si>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>բաժինը</t>
  </si>
  <si>
    <t xml:space="preserve"> խումբը</t>
  </si>
  <si>
    <t xml:space="preserve"> դասը</t>
  </si>
  <si>
    <t xml:space="preserve"> ծրագիրը</t>
  </si>
  <si>
    <t xml:space="preserve"> ԸՆԴԱՄԵՆԸ՝ ԾԱԽՍԵՐ</t>
  </si>
  <si>
    <t xml:space="preserve"> այդ թվում`</t>
  </si>
  <si>
    <t>այդ թվում`</t>
  </si>
  <si>
    <t>ՀՀ տարածքային կառավարման և զարգացման նախարարություն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</si>
  <si>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</si>
  <si>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</si>
  <si>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>այդ թվում` ըստ կատարողների</t>
  </si>
  <si>
    <t>Հավելված N2</t>
  </si>
  <si>
    <t>Բյուջետային հատկացումների գլխավոր կարգադրիչների, ծրագրերի, միջոցառումների և միջոցառումները կատարող պետական մարմինների անվանումները</t>
  </si>
  <si>
    <t>Ինն ամիս</t>
  </si>
  <si>
    <t>Տարի</t>
  </si>
  <si>
    <t>մենը</t>
  </si>
  <si>
    <t xml:space="preserve"> այդ թվում՝ </t>
  </si>
  <si>
    <t xml:space="preserve"> այդ թվում ՝</t>
  </si>
  <si>
    <t>ԸՆԴԱՄԵՆԸ</t>
  </si>
  <si>
    <t xml:space="preserve"> - ԸՆԹԱՑԻԿ ԾԱԽՍԵՐ </t>
  </si>
  <si>
    <t xml:space="preserve"> - ՈՉ ՖԻՆԱՆՍԱԿԱՆ ԱԿՏԻՎ­ՆԵՐԻ ԳԾՈՎ ԾԱԽՍԵՐ </t>
  </si>
  <si>
    <t>ՀՀ ՏԱՐԱԾՔԱՅԻՆ ԿԱՌԱՎԱՐՄԱՆ և ԶԱՐԳԱՑՄԱՆ ՆԱԽԱՐԱՐՈՒԹՅՈՒՆ</t>
  </si>
  <si>
    <t>ՈՉ ՖԻՆԱՆՍԱԿԱՆ ԱԿՏԻՎՆԵՐԻ ԳԾՈՎ ԾԱԽՍԵՐ</t>
  </si>
  <si>
    <t>այդ թվում` բյուջետային ծախսերի տնտեսագիտական դասակարգման հոդվածներ</t>
  </si>
  <si>
    <t>Ծրագիրը</t>
  </si>
  <si>
    <t xml:space="preserve"> ընդամենը</t>
  </si>
  <si>
    <t xml:space="preserve"> վարկային միջոցներ</t>
  </si>
  <si>
    <t>համաֆինանսավորում</t>
  </si>
  <si>
    <t>Հավելված N3</t>
  </si>
  <si>
    <t xml:space="preserve"> ՀԱՅԱՍՏԱՆԻ ՀԱՆՐԱՊԵՏՈՒԹՅԱՆ ԿԱՌԱՎԱՐՈՒԹՅԱՆ 2018 ԹՎԱԿԱՆԻ ԴԵԿՏԵՄԲԵՐԻ 27-Ի N 1515-Ն ՈՐՈՇՄԱՆ
 N N 3 ԵՎ 4 ՀԱՎԵԼՎԱԾՆԵՐՈՒՄ ԿԱՏԱՐՎՈՂ ՓՈՓՈԽՈՒԹՅՈՒՆՆԵՐԸ 
</t>
  </si>
  <si>
    <t xml:space="preserve">«ՀԱՅԱՍՏԱՆԻ  ՀԱՆՐԱՊԵՏՈՒԹՅԱՆ 2019 ԹՎԱԿԱՆԻ ՊԵՏԱԿԱՆ ԲՅՈՒՋԵԻ ՄԱՍԻՆ» ՀԱՅԱՍՏԱՆԻ  ՀԱՆՐԱՊԵՏՈՒԹՅԱՆ ՕՐԵՆՔԻ N 1 ՀԱՎԵԼՎԱԾԻ N 2  ԱՂՅՈՒՍԱԿՈՒՄ ԵՎ  ՀԱՅԱՍՏԱՆԻ  ՀԱՆՐԱՊԵՏՈՒԹՅԱՆ ԿԱՌԱՎԱՐՈՒԹՅԱՆ 2018 ԹՎԱԿԱՆԻ ԴԵԿՏԵՄԲԵՐԻ 27-Ի N 1515-Ն ՈՐՈՇՄԱՆ N 5 ՀԱՎԵԼՎԱԾԻ N 3  ԱՂՅՈՒՍԱԿՈՒՄ ԿԱՏԱՐՎՈՂ ՓՈՓՈԽՈՒԹՅՈՒՆՆԵՐԸ </t>
  </si>
  <si>
    <t>հազար դրամ</t>
  </si>
  <si>
    <t>04</t>
  </si>
  <si>
    <t>05</t>
  </si>
  <si>
    <t>01</t>
  </si>
  <si>
    <t xml:space="preserve"> Վերակառուցման և զարգացման եվրոպական բանկի աջակցությամբ իրականացվող Երևանի քաղաքային լուսավորության ծրագրի կատարման ապահովում</t>
  </si>
  <si>
    <t xml:space="preserve"> ՀՀ համայնքներին քաղաքային լուսավորության ենթակառուցվածքի բարելավման համար տրամադրվող աջակցություն և ծառայություն</t>
  </si>
  <si>
    <t>06</t>
  </si>
  <si>
    <t xml:space="preserve"> ԲՆԱԿԱՐԱՆԱՅԻՆ ՇԻՆԱՐԱՐՈՒԹՅՈՒՆ ԵՎ ԿՈՄՈՒՆԱԼ ԾԱՌԱՅՈՒԹՅՈՒՆՆԵՐ</t>
  </si>
  <si>
    <t xml:space="preserve"> Փողոցների լուսավորում</t>
  </si>
  <si>
    <t xml:space="preserve"> Երևան քաղաքի թվով 28 փողոցների արտաքին լուսավորության ցանցի արդիականացման աշխատանքներ, տոկոս </t>
  </si>
  <si>
    <t xml:space="preserve"> Թվով 28 փողոցներում արտաքին լուսավորության էլեկտրաէներգիայի սպառման ծավալի նվազում, տոկոս </t>
  </si>
  <si>
    <t xml:space="preserve"> Արտաքին լուսավորության հենասյուներից և ամրակցված մալուխներից բխող անվտանգության խնդիրների լուծում, փողոց </t>
  </si>
  <si>
    <t xml:space="preserve"> Վերակառուցման և զարգացման եվրոպական բանկի աջակցությամբ իրականացվող Երևանի քաղաքային լուսավորության ծրագրի կատարման ապահովում </t>
  </si>
  <si>
    <t xml:space="preserve"> ՀՀ համայնքներին քաղաքային լուսավորության ենթակառուցվածքի բարելավման համար տրամադրվող աջակցություն և ծառայություն </t>
  </si>
  <si>
    <t>Ցուցանիշների փոփոխությունը (ավելացումները նշված են դրական նշանով, իսկ նվազեցումները` փակագծերում)</t>
  </si>
  <si>
    <t>Կոշտ թափոնների կառավարում</t>
  </si>
  <si>
    <t>Կենցաղային թափոնների արդյունավետ կառավարում սոցիալական և բնապահպանական խնդիրների լուծում</t>
  </si>
  <si>
    <t>Կենցաղային թափոնների արդյունավետ կառավարում</t>
  </si>
  <si>
    <t xml:space="preserve"> Վերակառուցման և զարգացման եվրոպական բանկի աջակցությամբ իրականացվող «Երևանի  կոշտ թափոնների կառավարման» ծրագիր</t>
  </si>
  <si>
    <t>Կոշտ թափոնների կառավարման համակարգի բարելավում և նոր աղբավայրի ստեղծում</t>
  </si>
  <si>
    <t>Այլ պետական կազմակերպությունների կողմից օգտագործվող ոչ ֆինանսական ակտիվների հետ գործառնություններ</t>
  </si>
  <si>
    <t xml:space="preserve"> Եվրոպական  ներդրումային բանկի աջակցությամբ իրականացվող «Երևանի  կոշտ թափոնների կառավարման» ծրագիր</t>
  </si>
  <si>
    <t>ՇՐՋԱԿԱ  ՄԻՋԱՎԱՅՐԻ ՊԱՇՏՊԱՆՈՒԹՅՈՒՆ</t>
  </si>
  <si>
    <t>Աղբահանում</t>
  </si>
  <si>
    <t xml:space="preserve"> ԸՆԴԱՄԵՆԸ ԾԱԽՍԵՐ</t>
  </si>
  <si>
    <t xml:space="preserve"> ԸՆԹԱՑԻԿ ԾԱԽՍԵՐ</t>
  </si>
  <si>
    <t xml:space="preserve"> ԱՅԼ  ԾԱԽՍԵՐ</t>
  </si>
  <si>
    <t xml:space="preserve"> ՈՉ ՖԻՆԱՆՍԱԿԱՆ ԱԿՏԻՎՆԵՐԻ ԳԾՈՎ ԾԱԽՍԵՐ</t>
  </si>
  <si>
    <t xml:space="preserve"> ՀԻՄՆԱԿԱՆ ՄԻՋՈՑՆԵՐ</t>
  </si>
  <si>
    <t xml:space="preserve"> ՇԵՆՔԵՐ ԵՎ ՇԻՆՈՒԹՅՈՒՆՆԵՐ</t>
  </si>
  <si>
    <t xml:space="preserve"> - Շենքերի և շինությունների շինարարություն</t>
  </si>
  <si>
    <t xml:space="preserve"> - Այլ ծախսեր</t>
  </si>
  <si>
    <t>ԸՆԹԱՑԻԿ ԾԱԽՍԵՐ</t>
  </si>
  <si>
    <t>- Շենքերի և շինությունների շինարարություն</t>
  </si>
  <si>
    <t>- Այլ ծախսեր</t>
  </si>
  <si>
    <t xml:space="preserve">Կոշտ թափոնների կառավարում </t>
  </si>
  <si>
    <t xml:space="preserve">Վերակառուցման և զարգացման եվրոպական բանկի աջակցությամբ իրականացվող «Երևանի  կոշտ թափոնների կառավարման» ծրագիր </t>
  </si>
  <si>
    <t xml:space="preserve">Այլ պետական կազմակերպությունների կողմից օգտագործվող ոչ ֆինանսական ակտիվների հետ գործառնություններ </t>
  </si>
  <si>
    <t xml:space="preserve">Մասնագիտացված միավոր </t>
  </si>
  <si>
    <t xml:space="preserve"> Եվրոպական չափորոշիչներով 32 հա տարածքում նոր քաղաքային աղբավայրի կառուցում, տոկոս </t>
  </si>
  <si>
    <t xml:space="preserve"> Գործող թվով 2 աղբանոցների (Նուբարաշեն և Աջափնյակ) մեկուսացման վերջնական նախագիծ, հատ </t>
  </si>
  <si>
    <t xml:space="preserve"> Քաղաքային նոր աղբավայրի կառուցման վերջնական նախագիծ, հատ </t>
  </si>
  <si>
    <t xml:space="preserve"> Աղբանոցներում առաջացող գազերի բռնկման հնարավորության նվազեցում, տոկոս </t>
  </si>
  <si>
    <t xml:space="preserve"> Աղբահանություն իրականացնող կազմակերպությունների մեքենաների համար աղբի տեղադրման հնարավորությունների ստեղծում, մեք/օր </t>
  </si>
  <si>
    <t xml:space="preserve"> Շրջական միջավայրը աղտոտող աղբից առաջացող ստորգետնյա ջրերի ծավալի կրճատում, տոկոս </t>
  </si>
  <si>
    <t xml:space="preserve">Եվրոպական  ներդրումային բանկի աջակցությամբ իրականացվող «Երևանի  կոշտ թափոնների կառավարման» ծրագիր  </t>
  </si>
  <si>
    <t xml:space="preserve">«ՀԱՅԱՍՏԱՆԻ  ՀԱՆՐԱՊԵՏՈՒԹՅԱՆ 2019 ԹՎԱԿԱՆԻ ՊԵՏԱԿԱՆ ԲՅՈՒՋԵԻ ՄԱՍԻՆ» ՀԱՅԱՍՏԱՆԻ  ՀԱՆՐԱՊԵՏՈՒԹՅԱՆ ՕՐԵՆՔԻ N 1 ՀԱՎԵԼՎԱԾԻ N2 ԱՂՅՈՒՍԱԿՈՒՄ ԿԱՏԱՐՎՈՂ ՎԵՐԱԲԱՇԽՈՒՄԸ ԵՎ ՀԱՅԱՍՏԱՆԻ  ՀԱՆՐԱՊԵՏՈՒԹՅԱՆ ԿԱՌԱՎԱՐՈՒԹՅԱՆ 2018 ԹՎԱԿԱՆԻ ԴԵԿՏԵՄԲԵՐԻ 27-Ի N 1515-Ն ՈՐՈՇՄԱՆ N 5 ՀԱՎԵԼՎԱԾԻ N1  ԱՂՅՈՒՍԱԿՈՒՄ ԿԱՏԱՐՎՈՂ ՓՈՓՈԽՈՒԹՅՈՒՆՆԵՐԸ 
</t>
  </si>
  <si>
    <t>Ցուցանիշների փոփոխությունը (նվազեցումները նշված են փակագծերում)</t>
  </si>
  <si>
    <t>Ցուցանիշների փոփոխությունը (ավելացումները նշված են դրական նշանով)</t>
  </si>
  <si>
    <t>Ցուցանիշների փոփոխությունը  (նվազեցումները նշված են փակագծերում)</t>
  </si>
  <si>
    <t xml:space="preserve">ՀԱՅԱՍՏԱՆԻ ՀԱՆՐԱՊԵՏՈՒԹՅԱՆ ԿԱՌԱՎԱՐՈՒԹՅԱՆ 2018 ԹՎԱԿԱՆԻ ԴԵԿՏԵՄԲԵՐԻ 27-Ի N 1515-Ն ՈՐՈՇՄԱՆ N 11 ՀԱՎԵԼՎԱԾԻ N 11.8 ԱՂՅՈՒՍԱԿՈՒՄ ԿԱՏԱՐՎՈՂ ՓՈՓՈԽՈՒԹՅՈՒՆՆԵՐԸ </t>
  </si>
  <si>
    <t>ՀԱՅԱՍՏԱՆԻ ՀԱՆՐԱՊԵՏՈՒԹՅԱՆ ԿԱՌԱՎԱՐՈՒԹՅԱՆ 2018 ԹՎԱԿԱՆԻ ԴԵԿՏԵՄԲԵՐԻ 27-Ի N 1515-Ն ՈՐՈՇՄԱՆ N 11.1 ՀԱՎԵԼՎԱԾԻ N 11.1.8 ԱՂՅՈՒՍԱԿՈՒՄ ԿԱՏԱՐՎՈՂ ՓՈՓՈԽՈՒԹՅՈՒՆՆԵՐԸ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</si>
</sst>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);\(#,##0.0\)"/>
    <numFmt numFmtId="165" formatCode="#,##0.0"/>
    <numFmt numFmtId="166" formatCode="0.0"/>
    <numFmt numFmtId="167" formatCode="_(* #,##0.0_);_(* \(#,##0.0\);_(* &quot;-&quot;??_);_(@_)"/>
    <numFmt numFmtId="168" formatCode="#,##0_);\(#,##0\)"/>
  </numFmts>
  <fonts count="34" x14ac:knownFonts="1">
    <font>
      <sz val="8"/>
      <name val="GHEA Grapalat"/>
      <family val="2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8"/>
      <name val="GHEA Grapalat"/>
      <family val="2"/>
    </font>
    <font>
      <i/>
      <sz val="8"/>
      <name val="GHEA Grapalat"/>
      <family val="2"/>
    </font>
    <font>
      <b/>
      <sz val="8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1"/>
      <name val="Courier New"/>
      <family val="3"/>
    </font>
    <font>
      <sz val="10"/>
      <name val="Times New Roman"/>
      <family val="1"/>
    </font>
    <font>
      <i/>
      <sz val="11"/>
      <name val="GHEA Grapalat"/>
      <family val="3"/>
    </font>
    <font>
      <i/>
      <sz val="11"/>
      <name val="Courier New"/>
      <family val="3"/>
    </font>
    <font>
      <sz val="10"/>
      <color rgb="FF000000"/>
      <name val="GHEA Grapalat"/>
      <family val="3"/>
    </font>
    <font>
      <sz val="10"/>
      <color rgb="FF000000"/>
      <name val="Courier New"/>
      <family val="3"/>
    </font>
    <font>
      <sz val="10"/>
      <name val="Courier New"/>
      <family val="3"/>
    </font>
    <font>
      <i/>
      <sz val="10"/>
      <name val="GHEA Grapalat"/>
      <family val="3"/>
    </font>
    <font>
      <b/>
      <sz val="11"/>
      <name val="GHEA Grapalat"/>
      <family val="3"/>
    </font>
    <font>
      <i/>
      <sz val="9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7">
    <xf numFmtId="0" fontId="0" fillId="0" borderId="0" xfId="0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top" wrapText="1"/>
    </xf>
    <xf numFmtId="0" fontId="23" fillId="0" borderId="0" xfId="0" applyFont="1" applyAlignment="1">
      <alignment horizontal="right" vertical="center" wrapText="1" indent="15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0" fontId="21" fillId="0" borderId="0" xfId="0" applyFo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23" fillId="0" borderId="24" xfId="0" applyFont="1" applyBorder="1" applyAlignment="1">
      <alignment horizontal="center" vertical="center" wrapText="1"/>
    </xf>
    <xf numFmtId="0" fontId="0" fillId="0" borderId="24" xfId="0" applyBorder="1">
      <alignment horizontal="left" vertical="top" wrapText="1"/>
    </xf>
    <xf numFmtId="165" fontId="23" fillId="0" borderId="24" xfId="0" applyNumberFormat="1" applyFont="1" applyBorder="1" applyAlignment="1">
      <alignment horizontal="center" vertical="center" wrapText="1"/>
    </xf>
    <xf numFmtId="0" fontId="24" fillId="0" borderId="24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33" borderId="24" xfId="0" applyFont="1" applyFill="1" applyBorder="1" applyAlignment="1">
      <alignment horizontal="left" vertical="center" wrapText="1"/>
    </xf>
    <xf numFmtId="164" fontId="23" fillId="0" borderId="24" xfId="0" applyNumberFormat="1" applyFont="1" applyBorder="1" applyAlignment="1">
      <alignment horizontal="center" vertical="center" wrapText="1"/>
    </xf>
    <xf numFmtId="164" fontId="23" fillId="0" borderId="24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20" fillId="0" borderId="24" xfId="0" applyFont="1" applyBorder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center" vertical="top" wrapText="1"/>
    </xf>
    <xf numFmtId="164" fontId="0" fillId="0" borderId="24" xfId="0" applyNumberFormat="1" applyFont="1" applyBorder="1" applyAlignment="1">
      <alignment horizontal="left" vertical="top" wrapText="1"/>
    </xf>
    <xf numFmtId="0" fontId="19" fillId="0" borderId="24" xfId="0" applyFont="1" applyBorder="1" applyAlignment="1">
      <alignment horizontal="right" vertical="top" wrapText="1"/>
    </xf>
    <xf numFmtId="164" fontId="0" fillId="0" borderId="24" xfId="0" applyNumberFormat="1" applyFont="1" applyBorder="1" applyAlignment="1">
      <alignment horizontal="center" vertical="top" wrapText="1"/>
    </xf>
    <xf numFmtId="37" fontId="0" fillId="0" borderId="24" xfId="0" applyNumberFormat="1" applyFont="1" applyBorder="1" applyAlignment="1">
      <alignment horizontal="center" vertical="top" wrapText="1"/>
    </xf>
    <xf numFmtId="164" fontId="0" fillId="0" borderId="24" xfId="0" applyNumberFormat="1" applyFont="1" applyBorder="1" applyAlignment="1">
      <alignment horizontal="center" vertical="center" wrapText="1"/>
    </xf>
    <xf numFmtId="37" fontId="0" fillId="0" borderId="24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right" vertical="top" wrapText="1"/>
    </xf>
    <xf numFmtId="164" fontId="0" fillId="0" borderId="0" xfId="0" applyNumberFormat="1" applyFont="1" applyBorder="1" applyAlignment="1">
      <alignment horizontal="center" vertical="center" wrapText="1"/>
    </xf>
    <xf numFmtId="49" fontId="23" fillId="0" borderId="24" xfId="0" applyNumberFormat="1" applyFont="1" applyBorder="1" applyAlignment="1">
      <alignment horizontal="center" vertical="center" wrapText="1"/>
    </xf>
    <xf numFmtId="165" fontId="0" fillId="0" borderId="0" xfId="0" applyNumberFormat="1">
      <alignment horizontal="left" vertical="top" wrapText="1"/>
    </xf>
    <xf numFmtId="167" fontId="23" fillId="0" borderId="13" xfId="0" applyNumberFormat="1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4" xfId="0" applyNumberFormat="1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top" wrapText="1"/>
    </xf>
    <xf numFmtId="0" fontId="0" fillId="0" borderId="24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21" fillId="0" borderId="0" xfId="0" applyFont="1" applyAlignment="1">
      <alignment horizontal="right" vertical="top" wrapText="1"/>
    </xf>
    <xf numFmtId="0" fontId="18" fillId="0" borderId="24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67" fontId="23" fillId="0" borderId="10" xfId="0" applyNumberFormat="1" applyFont="1" applyBorder="1" applyAlignment="1">
      <alignment horizontal="center" vertical="center" wrapText="1"/>
    </xf>
    <xf numFmtId="0" fontId="23" fillId="34" borderId="24" xfId="0" applyFont="1" applyFill="1" applyBorder="1" applyAlignment="1">
      <alignment horizontal="center" vertical="center"/>
    </xf>
    <xf numFmtId="164" fontId="23" fillId="0" borderId="24" xfId="0" applyNumberFormat="1" applyFont="1" applyFill="1" applyBorder="1" applyAlignment="1">
      <alignment horizontal="center" vertical="center" wrapText="1"/>
    </xf>
    <xf numFmtId="165" fontId="23" fillId="0" borderId="24" xfId="0" applyNumberFormat="1" applyFont="1" applyFill="1" applyBorder="1" applyAlignment="1">
      <alignment horizontal="center" vertical="center" wrapText="1"/>
    </xf>
    <xf numFmtId="164" fontId="23" fillId="0" borderId="24" xfId="0" applyNumberFormat="1" applyFont="1" applyFill="1" applyBorder="1" applyAlignment="1">
      <alignment horizontal="center" vertical="center"/>
    </xf>
    <xf numFmtId="0" fontId="0" fillId="0" borderId="0" xfId="0" applyFill="1">
      <alignment horizontal="left" vertical="top" wrapText="1"/>
    </xf>
    <xf numFmtId="0" fontId="28" fillId="0" borderId="24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center" vertical="center" wrapText="1"/>
    </xf>
    <xf numFmtId="167" fontId="28" fillId="0" borderId="24" xfId="0" applyNumberFormat="1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/>
    </xf>
    <xf numFmtId="0" fontId="22" fillId="0" borderId="24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left" vertical="center" wrapText="1"/>
    </xf>
    <xf numFmtId="0" fontId="31" fillId="0" borderId="24" xfId="0" applyFont="1" applyFill="1" applyBorder="1" applyAlignment="1">
      <alignment horizontal="left" vertical="center" wrapText="1"/>
    </xf>
    <xf numFmtId="0" fontId="30" fillId="0" borderId="24" xfId="0" applyFont="1" applyFill="1" applyBorder="1" applyAlignment="1">
      <alignment horizontal="left" vertical="center"/>
    </xf>
    <xf numFmtId="49" fontId="22" fillId="0" borderId="24" xfId="0" applyNumberFormat="1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 wrapText="1"/>
    </xf>
    <xf numFmtId="168" fontId="0" fillId="0" borderId="24" xfId="0" applyNumberFormat="1" applyFont="1" applyBorder="1" applyAlignment="1">
      <alignment horizontal="center" vertical="center" wrapText="1"/>
    </xf>
    <xf numFmtId="0" fontId="23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23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28" xfId="0" applyFont="1" applyBorder="1" applyAlignment="1">
      <alignment horizontal="right" vertical="top" wrapText="1"/>
    </xf>
    <xf numFmtId="0" fontId="32" fillId="0" borderId="0" xfId="0" applyFont="1" applyAlignment="1">
      <alignment horizontal="center" vertical="top" wrapText="1"/>
    </xf>
    <xf numFmtId="0" fontId="31" fillId="0" borderId="28" xfId="0" applyFont="1" applyBorder="1" applyAlignment="1">
      <alignment horizontal="right" vertical="top" wrapText="1"/>
    </xf>
    <xf numFmtId="0" fontId="23" fillId="0" borderId="24" xfId="0" applyFont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166" fontId="28" fillId="0" borderId="24" xfId="0" applyNumberFormat="1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top" wrapText="1"/>
    </xf>
    <xf numFmtId="0" fontId="33" fillId="0" borderId="28" xfId="0" applyFont="1" applyFill="1" applyBorder="1" applyAlignment="1">
      <alignment horizontal="center" vertical="top" wrapText="1"/>
    </xf>
    <xf numFmtId="167" fontId="28" fillId="0" borderId="25" xfId="0" applyNumberFormat="1" applyFont="1" applyFill="1" applyBorder="1" applyAlignment="1">
      <alignment horizontal="center" vertical="center"/>
    </xf>
    <xf numFmtId="167" fontId="28" fillId="0" borderId="27" xfId="0" applyNumberFormat="1" applyFont="1" applyFill="1" applyBorder="1" applyAlignment="1">
      <alignment horizontal="center" vertical="center"/>
    </xf>
    <xf numFmtId="167" fontId="28" fillId="0" borderId="24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top" wrapText="1"/>
    </xf>
    <xf numFmtId="0" fontId="28" fillId="0" borderId="24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center" vertical="top" wrapText="1"/>
    </xf>
    <xf numFmtId="0" fontId="0" fillId="0" borderId="24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21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view="pageBreakPreview" zoomScaleNormal="100" zoomScaleSheetLayoutView="100" workbookViewId="0">
      <selection activeCell="F37" sqref="F37"/>
    </sheetView>
  </sheetViews>
  <sheetFormatPr defaultRowHeight="12.75" x14ac:dyDescent="0.25"/>
  <cols>
    <col min="1" max="1" width="11.28515625" customWidth="1"/>
    <col min="2" max="2" width="15.7109375" customWidth="1"/>
    <col min="3" max="3" width="62.85546875" customWidth="1"/>
    <col min="4" max="4" width="21.5703125" customWidth="1"/>
    <col min="5" max="5" width="20.5703125" customWidth="1"/>
  </cols>
  <sheetData>
    <row r="1" spans="1:5" ht="34.5" customHeight="1" x14ac:dyDescent="0.25">
      <c r="A1" s="8" t="s">
        <v>26</v>
      </c>
      <c r="D1" s="8"/>
      <c r="E1" s="33" t="s">
        <v>45</v>
      </c>
    </row>
    <row r="2" spans="1:5" ht="21" customHeight="1" x14ac:dyDescent="0.25">
      <c r="A2" s="10"/>
      <c r="D2" s="10"/>
    </row>
    <row r="3" spans="1:5" ht="96" customHeight="1" x14ac:dyDescent="0.25">
      <c r="A3" s="103" t="s">
        <v>126</v>
      </c>
      <c r="B3" s="103"/>
      <c r="C3" s="103"/>
      <c r="D3" s="103"/>
      <c r="E3" s="103"/>
    </row>
    <row r="4" spans="1:5" ht="16.5" x14ac:dyDescent="0.25">
      <c r="A4" s="11"/>
    </row>
    <row r="5" spans="1:5" ht="16.5" x14ac:dyDescent="0.25">
      <c r="A5" s="11"/>
    </row>
    <row r="6" spans="1:5" ht="17.25" thickBot="1" x14ac:dyDescent="0.3">
      <c r="A6" s="9"/>
      <c r="D6" s="104" t="s">
        <v>80</v>
      </c>
      <c r="E6" s="104"/>
    </row>
    <row r="7" spans="1:5" ht="99.75" customHeight="1" thickBot="1" x14ac:dyDescent="0.3">
      <c r="A7" s="94" t="s">
        <v>27</v>
      </c>
      <c r="B7" s="95"/>
      <c r="C7" s="96" t="s">
        <v>28</v>
      </c>
      <c r="D7" s="98" t="s">
        <v>94</v>
      </c>
      <c r="E7" s="99"/>
    </row>
    <row r="8" spans="1:5" ht="22.5" customHeight="1" thickBot="1" x14ac:dyDescent="0.3">
      <c r="A8" s="12" t="s">
        <v>29</v>
      </c>
      <c r="B8" s="13" t="s">
        <v>30</v>
      </c>
      <c r="C8" s="97"/>
      <c r="D8" s="14" t="s">
        <v>31</v>
      </c>
      <c r="E8" s="14" t="s">
        <v>32</v>
      </c>
    </row>
    <row r="9" spans="1:5" ht="17.25" thickBot="1" x14ac:dyDescent="0.3">
      <c r="A9" s="70">
        <v>1040</v>
      </c>
      <c r="B9" s="15"/>
      <c r="C9" s="16" t="s">
        <v>33</v>
      </c>
      <c r="D9" s="61" t="s">
        <v>34</v>
      </c>
      <c r="E9" s="61">
        <v>-1303579.7</v>
      </c>
    </row>
    <row r="10" spans="1:5" ht="17.25" thickBot="1" x14ac:dyDescent="0.3">
      <c r="A10" s="71"/>
      <c r="B10" s="15"/>
      <c r="C10" s="18" t="s">
        <v>95</v>
      </c>
      <c r="D10" s="19"/>
      <c r="E10" s="20"/>
    </row>
    <row r="11" spans="1:5" ht="17.25" thickBot="1" x14ac:dyDescent="0.3">
      <c r="A11" s="71"/>
      <c r="B11" s="15"/>
      <c r="C11" s="16" t="s">
        <v>36</v>
      </c>
      <c r="D11" s="21"/>
      <c r="E11" s="20"/>
    </row>
    <row r="12" spans="1:5" ht="33.75" thickBot="1" x14ac:dyDescent="0.3">
      <c r="A12" s="71"/>
      <c r="B12" s="15"/>
      <c r="C12" s="18" t="s">
        <v>96</v>
      </c>
      <c r="D12" s="19"/>
      <c r="E12" s="20"/>
    </row>
    <row r="13" spans="1:5" ht="17.25" thickBot="1" x14ac:dyDescent="0.3">
      <c r="A13" s="72"/>
      <c r="B13" s="23"/>
      <c r="C13" s="24" t="s">
        <v>38</v>
      </c>
      <c r="D13" s="21"/>
      <c r="E13" s="25"/>
    </row>
    <row r="14" spans="1:5" ht="17.25" thickBot="1" x14ac:dyDescent="0.3">
      <c r="A14" s="73"/>
      <c r="B14" s="27"/>
      <c r="C14" s="28" t="s">
        <v>97</v>
      </c>
      <c r="D14" s="27"/>
      <c r="E14" s="27"/>
    </row>
    <row r="15" spans="1:5" ht="17.25" thickBot="1" x14ac:dyDescent="0.3">
      <c r="A15" s="100" t="s">
        <v>40</v>
      </c>
      <c r="B15" s="101"/>
      <c r="C15" s="101"/>
      <c r="D15" s="101"/>
      <c r="E15" s="102"/>
    </row>
    <row r="16" spans="1:5" ht="17.25" thickBot="1" x14ac:dyDescent="0.3">
      <c r="A16" s="29"/>
      <c r="B16" s="14">
        <v>32002</v>
      </c>
      <c r="C16" s="31" t="s">
        <v>41</v>
      </c>
      <c r="D16" s="61" t="s">
        <v>34</v>
      </c>
      <c r="E16" s="61">
        <v>-848161</v>
      </c>
    </row>
    <row r="17" spans="1:5" ht="54.75" customHeight="1" thickBot="1" x14ac:dyDescent="0.3">
      <c r="A17" s="29"/>
      <c r="B17" s="20"/>
      <c r="C17" s="30" t="s">
        <v>98</v>
      </c>
      <c r="D17" s="32"/>
      <c r="E17" s="32"/>
    </row>
    <row r="18" spans="1:5" ht="17.25" thickBot="1" x14ac:dyDescent="0.3">
      <c r="A18" s="29"/>
      <c r="B18" s="20"/>
      <c r="C18" s="31" t="s">
        <v>42</v>
      </c>
      <c r="D18" s="32"/>
      <c r="E18" s="32"/>
    </row>
    <row r="19" spans="1:5" ht="33.75" thickBot="1" x14ac:dyDescent="0.3">
      <c r="A19" s="29"/>
      <c r="B19" s="20"/>
      <c r="C19" s="30" t="s">
        <v>99</v>
      </c>
      <c r="D19" s="32"/>
      <c r="E19" s="14"/>
    </row>
    <row r="20" spans="1:5" ht="17.25" thickBot="1" x14ac:dyDescent="0.3">
      <c r="A20" s="29"/>
      <c r="B20" s="20"/>
      <c r="C20" s="31" t="s">
        <v>43</v>
      </c>
      <c r="D20" s="32"/>
      <c r="E20" s="32"/>
    </row>
    <row r="21" spans="1:5" ht="50.25" thickBot="1" x14ac:dyDescent="0.3">
      <c r="A21" s="29"/>
      <c r="B21" s="20"/>
      <c r="C21" s="30" t="s">
        <v>100</v>
      </c>
      <c r="D21" s="32"/>
      <c r="E21" s="32"/>
    </row>
    <row r="22" spans="1:5" ht="17.25" thickBot="1" x14ac:dyDescent="0.3">
      <c r="A22" s="19"/>
      <c r="B22" s="14">
        <v>32003</v>
      </c>
      <c r="C22" s="31" t="s">
        <v>41</v>
      </c>
      <c r="D22" s="61" t="s">
        <v>34</v>
      </c>
      <c r="E22" s="61">
        <v>-455418.69999999995</v>
      </c>
    </row>
    <row r="23" spans="1:5" ht="50.25" thickBot="1" x14ac:dyDescent="0.3">
      <c r="A23" s="19"/>
      <c r="B23" s="20"/>
      <c r="C23" s="30" t="s">
        <v>101</v>
      </c>
      <c r="D23" s="20"/>
      <c r="E23" s="20"/>
    </row>
    <row r="24" spans="1:5" ht="17.25" thickBot="1" x14ac:dyDescent="0.3">
      <c r="A24" s="17"/>
      <c r="B24" s="15"/>
      <c r="C24" s="16" t="s">
        <v>42</v>
      </c>
      <c r="D24" s="26"/>
      <c r="E24" s="20"/>
    </row>
    <row r="25" spans="1:5" ht="33.75" thickBot="1" x14ac:dyDescent="0.3">
      <c r="A25" s="17"/>
      <c r="B25" s="15"/>
      <c r="C25" s="18" t="s">
        <v>99</v>
      </c>
      <c r="D25" s="19"/>
      <c r="E25" s="20"/>
    </row>
    <row r="26" spans="1:5" ht="17.25" thickBot="1" x14ac:dyDescent="0.3">
      <c r="A26" s="17"/>
      <c r="B26" s="15"/>
      <c r="C26" s="16" t="s">
        <v>43</v>
      </c>
      <c r="D26" s="19"/>
      <c r="E26" s="20"/>
    </row>
    <row r="27" spans="1:5" ht="50.25" thickBot="1" x14ac:dyDescent="0.3">
      <c r="A27" s="17"/>
      <c r="B27" s="15"/>
      <c r="C27" s="18" t="s">
        <v>100</v>
      </c>
      <c r="D27" s="19"/>
      <c r="E27" s="20"/>
    </row>
    <row r="28" spans="1:5" ht="17.25" thickBot="1" x14ac:dyDescent="0.3">
      <c r="A28" s="70">
        <v>1157</v>
      </c>
      <c r="B28" s="15"/>
      <c r="C28" s="16" t="s">
        <v>33</v>
      </c>
      <c r="D28" s="74" t="s">
        <v>34</v>
      </c>
      <c r="E28" s="61">
        <v>1303579.7</v>
      </c>
    </row>
    <row r="29" spans="1:5" ht="17.25" thickBot="1" x14ac:dyDescent="0.3">
      <c r="A29" s="17"/>
      <c r="B29" s="15"/>
      <c r="C29" s="18" t="s">
        <v>35</v>
      </c>
      <c r="D29" s="19"/>
      <c r="E29" s="20"/>
    </row>
    <row r="30" spans="1:5" ht="17.25" thickBot="1" x14ac:dyDescent="0.3">
      <c r="A30" s="17"/>
      <c r="B30" s="15"/>
      <c r="C30" s="16" t="s">
        <v>36</v>
      </c>
      <c r="D30" s="21"/>
      <c r="E30" s="20"/>
    </row>
    <row r="31" spans="1:5" ht="17.25" thickBot="1" x14ac:dyDescent="0.3">
      <c r="A31" s="17"/>
      <c r="B31" s="15"/>
      <c r="C31" s="18" t="s">
        <v>37</v>
      </c>
      <c r="D31" s="19"/>
      <c r="E31" s="20"/>
    </row>
    <row r="32" spans="1:5" ht="17.25" thickBot="1" x14ac:dyDescent="0.3">
      <c r="A32" s="22"/>
      <c r="B32" s="23"/>
      <c r="C32" s="24" t="s">
        <v>38</v>
      </c>
      <c r="D32" s="21"/>
      <c r="E32" s="25"/>
    </row>
    <row r="33" spans="1:5" ht="33.75" thickBot="1" x14ac:dyDescent="0.3">
      <c r="A33" s="26"/>
      <c r="B33" s="27"/>
      <c r="C33" s="28" t="s">
        <v>39</v>
      </c>
      <c r="D33" s="27"/>
      <c r="E33" s="27"/>
    </row>
    <row r="34" spans="1:5" ht="17.25" thickBot="1" x14ac:dyDescent="0.3">
      <c r="A34" s="100" t="s">
        <v>40</v>
      </c>
      <c r="B34" s="101"/>
      <c r="C34" s="101"/>
      <c r="D34" s="101"/>
      <c r="E34" s="102"/>
    </row>
    <row r="35" spans="1:5" ht="17.25" thickBot="1" x14ac:dyDescent="0.3">
      <c r="A35" s="29"/>
      <c r="B35" s="14">
        <v>12005</v>
      </c>
      <c r="C35" s="31" t="s">
        <v>41</v>
      </c>
      <c r="D35" s="74" t="s">
        <v>34</v>
      </c>
      <c r="E35" s="61">
        <v>1303579.7</v>
      </c>
    </row>
    <row r="36" spans="1:5" ht="54.75" customHeight="1" thickBot="1" x14ac:dyDescent="0.3">
      <c r="A36" s="29"/>
      <c r="B36" s="20"/>
      <c r="C36" s="30" t="s">
        <v>84</v>
      </c>
      <c r="D36" s="32"/>
      <c r="E36" s="32"/>
    </row>
    <row r="37" spans="1:5" ht="17.25" thickBot="1" x14ac:dyDescent="0.3">
      <c r="A37" s="29"/>
      <c r="B37" s="20"/>
      <c r="C37" s="31" t="s">
        <v>42</v>
      </c>
      <c r="D37" s="32"/>
      <c r="E37" s="32"/>
    </row>
    <row r="38" spans="1:5" ht="55.5" customHeight="1" thickBot="1" x14ac:dyDescent="0.3">
      <c r="A38" s="29"/>
      <c r="B38" s="20"/>
      <c r="C38" s="30" t="s">
        <v>85</v>
      </c>
      <c r="D38" s="32"/>
      <c r="E38" s="14"/>
    </row>
    <row r="39" spans="1:5" ht="17.25" thickBot="1" x14ac:dyDescent="0.3">
      <c r="A39" s="29"/>
      <c r="B39" s="20"/>
      <c r="C39" s="31" t="s">
        <v>43</v>
      </c>
      <c r="D39" s="32"/>
      <c r="E39" s="32"/>
    </row>
    <row r="40" spans="1:5" ht="17.25" thickBot="1" x14ac:dyDescent="0.3">
      <c r="A40" s="29"/>
      <c r="B40" s="20"/>
      <c r="C40" s="30" t="s">
        <v>44</v>
      </c>
      <c r="D40" s="32"/>
      <c r="E40" s="32"/>
    </row>
    <row r="41" spans="1:5" ht="16.5" x14ac:dyDescent="0.25">
      <c r="A41" s="10"/>
    </row>
  </sheetData>
  <mergeCells count="7">
    <mergeCell ref="A7:B7"/>
    <mergeCell ref="C7:C8"/>
    <mergeCell ref="D7:E7"/>
    <mergeCell ref="A34:E34"/>
    <mergeCell ref="A3:E3"/>
    <mergeCell ref="D6:E6"/>
    <mergeCell ref="A15:E15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view="pageBreakPreview" topLeftCell="A25" zoomScale="85" zoomScaleNormal="100" zoomScaleSheetLayoutView="85" workbookViewId="0">
      <selection activeCell="A10" sqref="A10:E10"/>
    </sheetView>
  </sheetViews>
  <sheetFormatPr defaultRowHeight="12.75" x14ac:dyDescent="0.25"/>
  <cols>
    <col min="1" max="1" width="8.7109375" customWidth="1"/>
    <col min="2" max="2" width="8.85546875" bestFit="1" customWidth="1"/>
    <col min="3" max="3" width="8.140625" customWidth="1"/>
    <col min="4" max="4" width="10" customWidth="1"/>
    <col min="5" max="5" width="13.7109375" customWidth="1"/>
    <col min="6" max="6" width="62" customWidth="1"/>
    <col min="7" max="8" width="17.85546875" customWidth="1"/>
  </cols>
  <sheetData>
    <row r="1" spans="1:9" ht="28.5" customHeight="1" x14ac:dyDescent="0.25">
      <c r="H1" s="33" t="s">
        <v>60</v>
      </c>
    </row>
    <row r="5" spans="1:9" ht="42" customHeight="1" x14ac:dyDescent="0.25">
      <c r="A5" s="105" t="s">
        <v>78</v>
      </c>
      <c r="B5" s="105"/>
      <c r="C5" s="105"/>
      <c r="D5" s="105"/>
      <c r="E5" s="105"/>
      <c r="F5" s="105"/>
      <c r="G5" s="105"/>
      <c r="H5" s="105"/>
    </row>
    <row r="7" spans="1:9" ht="23.25" customHeight="1" x14ac:dyDescent="0.25">
      <c r="G7" s="106" t="s">
        <v>80</v>
      </c>
      <c r="H7" s="106"/>
    </row>
    <row r="8" spans="1:9" ht="82.5" customHeight="1" x14ac:dyDescent="0.25">
      <c r="A8" s="107" t="s">
        <v>46</v>
      </c>
      <c r="B8" s="107"/>
      <c r="C8" s="107"/>
      <c r="D8" s="107" t="s">
        <v>47</v>
      </c>
      <c r="E8" s="107"/>
      <c r="F8" s="107" t="s">
        <v>48</v>
      </c>
      <c r="G8" s="107" t="s">
        <v>94</v>
      </c>
      <c r="H8" s="107"/>
      <c r="I8" s="34"/>
    </row>
    <row r="9" spans="1:9" ht="15.75" customHeight="1" x14ac:dyDescent="0.25">
      <c r="A9" s="107"/>
      <c r="B9" s="107"/>
      <c r="C9" s="107"/>
      <c r="D9" s="107"/>
      <c r="E9" s="107"/>
      <c r="F9" s="107"/>
      <c r="G9" s="107" t="s">
        <v>31</v>
      </c>
      <c r="H9" s="107" t="s">
        <v>32</v>
      </c>
      <c r="I9" s="34"/>
    </row>
    <row r="10" spans="1:9" ht="33" customHeight="1" x14ac:dyDescent="0.25">
      <c r="A10" s="44" t="s">
        <v>49</v>
      </c>
      <c r="B10" s="44" t="s">
        <v>50</v>
      </c>
      <c r="C10" s="44" t="s">
        <v>51</v>
      </c>
      <c r="D10" s="44" t="s">
        <v>52</v>
      </c>
      <c r="E10" s="44" t="s">
        <v>30</v>
      </c>
      <c r="F10" s="107"/>
      <c r="G10" s="107"/>
      <c r="H10" s="107"/>
      <c r="I10" s="34"/>
    </row>
    <row r="11" spans="1:9" ht="16.5" x14ac:dyDescent="0.25">
      <c r="A11" s="62">
        <v>1</v>
      </c>
      <c r="B11" s="62">
        <v>2</v>
      </c>
      <c r="C11" s="62">
        <v>3</v>
      </c>
      <c r="D11" s="62">
        <v>4</v>
      </c>
      <c r="E11" s="62">
        <v>5</v>
      </c>
      <c r="F11" s="62">
        <v>6</v>
      </c>
      <c r="G11" s="63">
        <v>7</v>
      </c>
      <c r="H11" s="63">
        <v>8</v>
      </c>
    </row>
    <row r="12" spans="1:9" ht="21.75" customHeight="1" x14ac:dyDescent="0.25">
      <c r="A12" s="38"/>
      <c r="B12" s="38"/>
      <c r="C12" s="38"/>
      <c r="D12" s="38"/>
      <c r="E12" s="38"/>
      <c r="F12" s="39" t="s">
        <v>53</v>
      </c>
      <c r="G12" s="37">
        <f>G13+G47</f>
        <v>0</v>
      </c>
      <c r="H12" s="37">
        <f>H13+H47</f>
        <v>0</v>
      </c>
    </row>
    <row r="13" spans="1:9" ht="16.5" x14ac:dyDescent="0.25">
      <c r="A13" s="59" t="s">
        <v>82</v>
      </c>
      <c r="B13" s="64"/>
      <c r="C13" s="64"/>
      <c r="D13" s="64"/>
      <c r="E13" s="64"/>
      <c r="F13" s="39" t="s">
        <v>102</v>
      </c>
      <c r="G13" s="37">
        <f>G15</f>
        <v>0</v>
      </c>
      <c r="H13" s="41">
        <f>H15</f>
        <v>-1303579.7</v>
      </c>
    </row>
    <row r="14" spans="1:9" ht="16.5" x14ac:dyDescent="0.25">
      <c r="A14" s="64"/>
      <c r="B14" s="64"/>
      <c r="C14" s="64"/>
      <c r="D14" s="64"/>
      <c r="E14" s="64"/>
      <c r="F14" s="39" t="s">
        <v>54</v>
      </c>
      <c r="G14" s="37"/>
      <c r="H14" s="37"/>
    </row>
    <row r="15" spans="1:9" ht="16.5" x14ac:dyDescent="0.25">
      <c r="A15" s="64"/>
      <c r="B15" s="59" t="s">
        <v>83</v>
      </c>
      <c r="C15" s="64"/>
      <c r="D15" s="64"/>
      <c r="E15" s="64"/>
      <c r="F15" s="39" t="s">
        <v>103</v>
      </c>
      <c r="G15" s="37">
        <f>G17</f>
        <v>0</v>
      </c>
      <c r="H15" s="41">
        <f>H17</f>
        <v>-1303579.7</v>
      </c>
    </row>
    <row r="16" spans="1:9" ht="21" customHeight="1" x14ac:dyDescent="0.25">
      <c r="A16" s="64"/>
      <c r="B16" s="64"/>
      <c r="C16" s="64"/>
      <c r="D16" s="64"/>
      <c r="E16" s="64"/>
      <c r="F16" s="39" t="s">
        <v>54</v>
      </c>
      <c r="G16" s="37"/>
      <c r="H16" s="37"/>
    </row>
    <row r="17" spans="1:8" ht="16.5" x14ac:dyDescent="0.25">
      <c r="A17" s="64"/>
      <c r="B17" s="64"/>
      <c r="C17" s="59" t="s">
        <v>83</v>
      </c>
      <c r="D17" s="64"/>
      <c r="E17" s="64"/>
      <c r="F17" s="39" t="s">
        <v>103</v>
      </c>
      <c r="G17" s="37">
        <f>G19</f>
        <v>0</v>
      </c>
      <c r="H17" s="41">
        <f>H19</f>
        <v>-1303579.7</v>
      </c>
    </row>
    <row r="18" spans="1:8" ht="16.5" x14ac:dyDescent="0.25">
      <c r="A18" s="64"/>
      <c r="B18" s="64"/>
      <c r="C18" s="64"/>
      <c r="D18" s="64"/>
      <c r="E18" s="64"/>
      <c r="F18" s="40" t="s">
        <v>55</v>
      </c>
      <c r="G18" s="37"/>
      <c r="H18" s="37"/>
    </row>
    <row r="19" spans="1:8" ht="33" x14ac:dyDescent="0.25">
      <c r="A19" s="64"/>
      <c r="B19" s="64"/>
      <c r="C19" s="64"/>
      <c r="D19" s="64"/>
      <c r="E19" s="64"/>
      <c r="F19" s="40" t="s">
        <v>56</v>
      </c>
      <c r="G19" s="37">
        <f>G21</f>
        <v>0</v>
      </c>
      <c r="H19" s="76">
        <f>H21</f>
        <v>-1303579.7</v>
      </c>
    </row>
    <row r="20" spans="1:8" ht="16.5" x14ac:dyDescent="0.25">
      <c r="A20" s="64"/>
      <c r="B20" s="64"/>
      <c r="C20" s="64"/>
      <c r="D20" s="64"/>
      <c r="E20" s="64"/>
      <c r="F20" s="40" t="s">
        <v>55</v>
      </c>
      <c r="G20" s="37"/>
      <c r="H20" s="77"/>
    </row>
    <row r="21" spans="1:8" ht="16.5" x14ac:dyDescent="0.25">
      <c r="A21" s="64"/>
      <c r="B21" s="64"/>
      <c r="C21" s="64"/>
      <c r="D21" s="64">
        <v>1040</v>
      </c>
      <c r="E21" s="64"/>
      <c r="F21" s="40" t="s">
        <v>95</v>
      </c>
      <c r="G21" s="37">
        <f>G23+G35</f>
        <v>0</v>
      </c>
      <c r="H21" s="76">
        <f>H23+H35</f>
        <v>-1303579.7</v>
      </c>
    </row>
    <row r="22" spans="1:8" ht="16.5" x14ac:dyDescent="0.25">
      <c r="A22" s="64"/>
      <c r="B22" s="64"/>
      <c r="C22" s="64"/>
      <c r="D22" s="64"/>
      <c r="E22" s="64"/>
      <c r="F22" s="40" t="s">
        <v>55</v>
      </c>
      <c r="G22" s="37"/>
      <c r="H22" s="77"/>
    </row>
    <row r="23" spans="1:8" ht="49.5" x14ac:dyDescent="0.25">
      <c r="A23" s="64"/>
      <c r="B23" s="64"/>
      <c r="C23" s="64"/>
      <c r="D23" s="64"/>
      <c r="E23" s="64">
        <v>32002</v>
      </c>
      <c r="F23" s="39" t="s">
        <v>98</v>
      </c>
      <c r="G23" s="41">
        <f>G25</f>
        <v>0</v>
      </c>
      <c r="H23" s="76">
        <f>H25</f>
        <v>-848161</v>
      </c>
    </row>
    <row r="24" spans="1:8" ht="16.5" x14ac:dyDescent="0.25">
      <c r="A24" s="64"/>
      <c r="B24" s="64"/>
      <c r="C24" s="64"/>
      <c r="D24" s="64"/>
      <c r="E24" s="64"/>
      <c r="F24" s="39" t="s">
        <v>57</v>
      </c>
      <c r="G24" s="42"/>
      <c r="H24" s="78"/>
    </row>
    <row r="25" spans="1:8" ht="33" x14ac:dyDescent="0.25">
      <c r="A25" s="64"/>
      <c r="B25" s="64"/>
      <c r="C25" s="64"/>
      <c r="D25" s="64"/>
      <c r="E25" s="64"/>
      <c r="F25" s="43" t="s">
        <v>56</v>
      </c>
      <c r="G25" s="42">
        <f>G27</f>
        <v>0</v>
      </c>
      <c r="H25" s="76">
        <f>H27</f>
        <v>-848161</v>
      </c>
    </row>
    <row r="26" spans="1:8" ht="33" x14ac:dyDescent="0.25">
      <c r="A26" s="64"/>
      <c r="B26" s="64"/>
      <c r="C26" s="64"/>
      <c r="D26" s="64"/>
      <c r="E26" s="64"/>
      <c r="F26" s="39" t="s">
        <v>58</v>
      </c>
      <c r="G26" s="42"/>
      <c r="H26" s="78"/>
    </row>
    <row r="27" spans="1:8" ht="16.5" x14ac:dyDescent="0.25">
      <c r="A27" s="75"/>
      <c r="B27" s="44"/>
      <c r="C27" s="44"/>
      <c r="D27" s="44"/>
      <c r="E27" s="44"/>
      <c r="F27" s="39" t="s">
        <v>104</v>
      </c>
      <c r="G27" s="41">
        <f>G28+G31</f>
        <v>0</v>
      </c>
      <c r="H27" s="76">
        <f>H28+H31</f>
        <v>-848161</v>
      </c>
    </row>
    <row r="28" spans="1:8" ht="16.5" x14ac:dyDescent="0.25">
      <c r="A28" s="75"/>
      <c r="B28" s="44"/>
      <c r="C28" s="44"/>
      <c r="D28" s="44"/>
      <c r="E28" s="44"/>
      <c r="F28" s="39" t="s">
        <v>105</v>
      </c>
      <c r="G28" s="41">
        <f>G29</f>
        <v>0</v>
      </c>
      <c r="H28" s="76">
        <f>H29</f>
        <v>-492000</v>
      </c>
    </row>
    <row r="29" spans="1:8" ht="16.5" x14ac:dyDescent="0.25">
      <c r="A29" s="75"/>
      <c r="B29" s="44"/>
      <c r="C29" s="44"/>
      <c r="D29" s="44"/>
      <c r="E29" s="44"/>
      <c r="F29" s="39" t="s">
        <v>106</v>
      </c>
      <c r="G29" s="41">
        <f>G30</f>
        <v>0</v>
      </c>
      <c r="H29" s="76">
        <f>H30</f>
        <v>-492000</v>
      </c>
    </row>
    <row r="30" spans="1:8" ht="16.5" x14ac:dyDescent="0.25">
      <c r="A30" s="75"/>
      <c r="B30" s="44"/>
      <c r="C30" s="44"/>
      <c r="D30" s="44"/>
      <c r="E30" s="75"/>
      <c r="F30" s="39" t="s">
        <v>111</v>
      </c>
      <c r="G30" s="41">
        <v>0</v>
      </c>
      <c r="H30" s="76">
        <f>-(400000+92000)</f>
        <v>-492000</v>
      </c>
    </row>
    <row r="31" spans="1:8" ht="16.5" x14ac:dyDescent="0.25">
      <c r="A31" s="75"/>
      <c r="B31" s="44"/>
      <c r="C31" s="44"/>
      <c r="D31" s="44"/>
      <c r="E31" s="75"/>
      <c r="F31" s="39" t="s">
        <v>107</v>
      </c>
      <c r="G31" s="41">
        <f t="shared" ref="G31:H33" si="0">G32</f>
        <v>0</v>
      </c>
      <c r="H31" s="76">
        <f t="shared" si="0"/>
        <v>-356161</v>
      </c>
    </row>
    <row r="32" spans="1:8" ht="16.5" x14ac:dyDescent="0.25">
      <c r="A32" s="75"/>
      <c r="B32" s="44"/>
      <c r="C32" s="44"/>
      <c r="D32" s="44"/>
      <c r="E32" s="75"/>
      <c r="F32" s="39" t="s">
        <v>108</v>
      </c>
      <c r="G32" s="41">
        <f t="shared" si="0"/>
        <v>0</v>
      </c>
      <c r="H32" s="76">
        <f t="shared" si="0"/>
        <v>-356161</v>
      </c>
    </row>
    <row r="33" spans="1:8" ht="16.5" x14ac:dyDescent="0.25">
      <c r="A33" s="75"/>
      <c r="B33" s="44"/>
      <c r="C33" s="44"/>
      <c r="D33" s="44"/>
      <c r="E33" s="75"/>
      <c r="F33" s="39" t="s">
        <v>109</v>
      </c>
      <c r="G33" s="41">
        <f t="shared" si="0"/>
        <v>0</v>
      </c>
      <c r="H33" s="76">
        <f t="shared" si="0"/>
        <v>-356161</v>
      </c>
    </row>
    <row r="34" spans="1:8" ht="16.5" x14ac:dyDescent="0.25">
      <c r="A34" s="75"/>
      <c r="B34" s="44"/>
      <c r="C34" s="44"/>
      <c r="D34" s="44"/>
      <c r="E34" s="75"/>
      <c r="F34" s="39" t="s">
        <v>110</v>
      </c>
      <c r="G34" s="41">
        <v>0</v>
      </c>
      <c r="H34" s="76">
        <f>-(280000+76161)</f>
        <v>-356161</v>
      </c>
    </row>
    <row r="35" spans="1:8" ht="49.5" x14ac:dyDescent="0.25">
      <c r="A35" s="64"/>
      <c r="B35" s="64"/>
      <c r="C35" s="64"/>
      <c r="D35" s="64"/>
      <c r="E35" s="64">
        <v>32003</v>
      </c>
      <c r="F35" s="39" t="s">
        <v>101</v>
      </c>
      <c r="G35" s="41">
        <f>G37</f>
        <v>0</v>
      </c>
      <c r="H35" s="76">
        <f>H37</f>
        <v>-455418.7</v>
      </c>
    </row>
    <row r="36" spans="1:8" ht="16.5" x14ac:dyDescent="0.25">
      <c r="A36" s="64"/>
      <c r="B36" s="64"/>
      <c r="C36" s="64"/>
      <c r="D36" s="64"/>
      <c r="E36" s="64"/>
      <c r="F36" s="39" t="s">
        <v>57</v>
      </c>
      <c r="G36" s="42"/>
      <c r="H36" s="78"/>
    </row>
    <row r="37" spans="1:8" ht="33" x14ac:dyDescent="0.25">
      <c r="A37" s="64"/>
      <c r="B37" s="64"/>
      <c r="C37" s="64"/>
      <c r="D37" s="64"/>
      <c r="E37" s="64"/>
      <c r="F37" s="43" t="s">
        <v>56</v>
      </c>
      <c r="G37" s="42">
        <f>G39</f>
        <v>0</v>
      </c>
      <c r="H37" s="78">
        <f>H39</f>
        <v>-455418.7</v>
      </c>
    </row>
    <row r="38" spans="1:8" ht="33" x14ac:dyDescent="0.25">
      <c r="A38" s="64"/>
      <c r="B38" s="64"/>
      <c r="C38" s="64"/>
      <c r="D38" s="64"/>
      <c r="E38" s="64"/>
      <c r="F38" s="39" t="s">
        <v>58</v>
      </c>
      <c r="G38" s="42"/>
      <c r="H38" s="78"/>
    </row>
    <row r="39" spans="1:8" ht="16.5" x14ac:dyDescent="0.25">
      <c r="A39" s="75"/>
      <c r="B39" s="44"/>
      <c r="C39" s="44"/>
      <c r="D39" s="44"/>
      <c r="E39" s="44"/>
      <c r="F39" s="39" t="s">
        <v>104</v>
      </c>
      <c r="G39" s="41">
        <f>G40+G43</f>
        <v>0</v>
      </c>
      <c r="H39" s="76">
        <f>H40+H43</f>
        <v>-455418.7</v>
      </c>
    </row>
    <row r="40" spans="1:8" ht="16.5" x14ac:dyDescent="0.25">
      <c r="A40" s="75"/>
      <c r="B40" s="44"/>
      <c r="C40" s="44"/>
      <c r="D40" s="44"/>
      <c r="E40" s="44"/>
      <c r="F40" s="39" t="s">
        <v>105</v>
      </c>
      <c r="G40" s="41">
        <f>G41</f>
        <v>0</v>
      </c>
      <c r="H40" s="76">
        <f>H41</f>
        <v>-193340.1</v>
      </c>
    </row>
    <row r="41" spans="1:8" ht="16.5" x14ac:dyDescent="0.25">
      <c r="A41" s="75"/>
      <c r="B41" s="44"/>
      <c r="C41" s="44"/>
      <c r="D41" s="44"/>
      <c r="E41" s="44"/>
      <c r="F41" s="39" t="s">
        <v>106</v>
      </c>
      <c r="G41" s="41">
        <f>G42</f>
        <v>0</v>
      </c>
      <c r="H41" s="76">
        <f>H42</f>
        <v>-193340.1</v>
      </c>
    </row>
    <row r="42" spans="1:8" ht="16.5" x14ac:dyDescent="0.25">
      <c r="A42" s="75"/>
      <c r="B42" s="44"/>
      <c r="C42" s="44"/>
      <c r="D42" s="44"/>
      <c r="E42" s="75"/>
      <c r="F42" s="39" t="s">
        <v>111</v>
      </c>
      <c r="G42" s="41">
        <v>0</v>
      </c>
      <c r="H42" s="76">
        <f>-(150000+43340.1)</f>
        <v>-193340.1</v>
      </c>
    </row>
    <row r="43" spans="1:8" ht="16.5" x14ac:dyDescent="0.25">
      <c r="A43" s="75"/>
      <c r="B43" s="44"/>
      <c r="C43" s="44"/>
      <c r="D43" s="44"/>
      <c r="E43" s="75"/>
      <c r="F43" s="39" t="s">
        <v>107</v>
      </c>
      <c r="G43" s="41">
        <f t="shared" ref="G43:H45" si="1">G44</f>
        <v>0</v>
      </c>
      <c r="H43" s="76">
        <f t="shared" si="1"/>
        <v>-262078.6</v>
      </c>
    </row>
    <row r="44" spans="1:8" ht="16.5" x14ac:dyDescent="0.25">
      <c r="A44" s="75"/>
      <c r="B44" s="44"/>
      <c r="C44" s="44"/>
      <c r="D44" s="44"/>
      <c r="E44" s="75"/>
      <c r="F44" s="39" t="s">
        <v>108</v>
      </c>
      <c r="G44" s="41">
        <f t="shared" si="1"/>
        <v>0</v>
      </c>
      <c r="H44" s="76">
        <f t="shared" si="1"/>
        <v>-262078.6</v>
      </c>
    </row>
    <row r="45" spans="1:8" ht="16.5" x14ac:dyDescent="0.25">
      <c r="A45" s="75"/>
      <c r="B45" s="44"/>
      <c r="C45" s="44"/>
      <c r="D45" s="44"/>
      <c r="E45" s="75"/>
      <c r="F45" s="39" t="s">
        <v>109</v>
      </c>
      <c r="G45" s="41">
        <f t="shared" si="1"/>
        <v>0</v>
      </c>
      <c r="H45" s="76">
        <f t="shared" si="1"/>
        <v>-262078.6</v>
      </c>
    </row>
    <row r="46" spans="1:8" ht="16.5" x14ac:dyDescent="0.25">
      <c r="A46" s="75"/>
      <c r="B46" s="44"/>
      <c r="C46" s="44"/>
      <c r="D46" s="44"/>
      <c r="E46" s="75"/>
      <c r="F46" s="39" t="s">
        <v>110</v>
      </c>
      <c r="G46" s="41">
        <v>0</v>
      </c>
      <c r="H46" s="76">
        <f>-(179871.6+82207)</f>
        <v>-262078.6</v>
      </c>
    </row>
    <row r="47" spans="1:8" ht="33" x14ac:dyDescent="0.25">
      <c r="A47" s="59" t="s">
        <v>86</v>
      </c>
      <c r="B47" s="35"/>
      <c r="C47" s="35"/>
      <c r="D47" s="35"/>
      <c r="E47" s="35"/>
      <c r="F47" s="39" t="s">
        <v>87</v>
      </c>
      <c r="G47" s="37">
        <f>G49</f>
        <v>0</v>
      </c>
      <c r="H47" s="77">
        <f>H49</f>
        <v>1303579.7</v>
      </c>
    </row>
    <row r="48" spans="1:8" ht="16.5" x14ac:dyDescent="0.25">
      <c r="A48" s="35"/>
      <c r="B48" s="35"/>
      <c r="C48" s="35"/>
      <c r="D48" s="35"/>
      <c r="E48" s="35"/>
      <c r="F48" s="39" t="s">
        <v>54</v>
      </c>
      <c r="G48" s="37"/>
      <c r="H48" s="77"/>
    </row>
    <row r="49" spans="1:8" ht="16.5" x14ac:dyDescent="0.25">
      <c r="A49" s="35"/>
      <c r="B49" s="59" t="s">
        <v>81</v>
      </c>
      <c r="C49" s="35"/>
      <c r="D49" s="35"/>
      <c r="E49" s="35"/>
      <c r="F49" s="39" t="s">
        <v>88</v>
      </c>
      <c r="G49" s="37">
        <f>G51</f>
        <v>0</v>
      </c>
      <c r="H49" s="77">
        <f>H51</f>
        <v>1303579.7</v>
      </c>
    </row>
    <row r="50" spans="1:8" ht="21" customHeight="1" x14ac:dyDescent="0.25">
      <c r="A50" s="35"/>
      <c r="B50" s="35"/>
      <c r="C50" s="35"/>
      <c r="D50" s="35"/>
      <c r="E50" s="35"/>
      <c r="F50" s="39" t="s">
        <v>54</v>
      </c>
      <c r="G50" s="37"/>
      <c r="H50" s="77"/>
    </row>
    <row r="51" spans="1:8" ht="16.5" x14ac:dyDescent="0.25">
      <c r="A51" s="35"/>
      <c r="B51" s="35"/>
      <c r="C51" s="59" t="s">
        <v>83</v>
      </c>
      <c r="D51" s="35"/>
      <c r="E51" s="35"/>
      <c r="F51" s="39" t="s">
        <v>88</v>
      </c>
      <c r="G51" s="37">
        <f>G53</f>
        <v>0</v>
      </c>
      <c r="H51" s="77">
        <f>H53</f>
        <v>1303579.7</v>
      </c>
    </row>
    <row r="52" spans="1:8" ht="16.5" x14ac:dyDescent="0.25">
      <c r="A52" s="35"/>
      <c r="B52" s="35"/>
      <c r="C52" s="35"/>
      <c r="D52" s="35"/>
      <c r="E52" s="35"/>
      <c r="F52" s="40" t="s">
        <v>55</v>
      </c>
      <c r="G52" s="37"/>
      <c r="H52" s="77"/>
    </row>
    <row r="53" spans="1:8" ht="33" x14ac:dyDescent="0.25">
      <c r="A53" s="35"/>
      <c r="B53" s="35"/>
      <c r="C53" s="35"/>
      <c r="D53" s="35"/>
      <c r="E53" s="35"/>
      <c r="F53" s="40" t="s">
        <v>56</v>
      </c>
      <c r="G53" s="37">
        <f>G55</f>
        <v>0</v>
      </c>
      <c r="H53" s="77">
        <f>H55</f>
        <v>1303579.7</v>
      </c>
    </row>
    <row r="54" spans="1:8" ht="16.5" x14ac:dyDescent="0.25">
      <c r="A54" s="35"/>
      <c r="B54" s="35"/>
      <c r="C54" s="35"/>
      <c r="D54" s="35"/>
      <c r="E54" s="35"/>
      <c r="F54" s="40" t="s">
        <v>55</v>
      </c>
      <c r="G54" s="37"/>
      <c r="H54" s="77"/>
    </row>
    <row r="55" spans="1:8" ht="16.5" x14ac:dyDescent="0.25">
      <c r="A55" s="35"/>
      <c r="B55" s="35"/>
      <c r="C55" s="35"/>
      <c r="D55" s="35">
        <v>1157</v>
      </c>
      <c r="E55" s="35"/>
      <c r="F55" s="40" t="s">
        <v>35</v>
      </c>
      <c r="G55" s="37">
        <f>G57</f>
        <v>0</v>
      </c>
      <c r="H55" s="77">
        <f>H57</f>
        <v>1303579.7</v>
      </c>
    </row>
    <row r="56" spans="1:8" ht="16.5" x14ac:dyDescent="0.25">
      <c r="A56" s="35"/>
      <c r="B56" s="35"/>
      <c r="C56" s="35"/>
      <c r="D56" s="35"/>
      <c r="E56" s="35"/>
      <c r="F56" s="40" t="s">
        <v>55</v>
      </c>
      <c r="G56" s="37"/>
      <c r="H56" s="77"/>
    </row>
    <row r="57" spans="1:8" ht="49.5" x14ac:dyDescent="0.25">
      <c r="A57" s="35"/>
      <c r="B57" s="35"/>
      <c r="C57" s="35"/>
      <c r="D57" s="35"/>
      <c r="E57" s="35">
        <v>12005</v>
      </c>
      <c r="F57" s="39" t="s">
        <v>84</v>
      </c>
      <c r="G57" s="41">
        <f>G59</f>
        <v>0</v>
      </c>
      <c r="H57" s="76">
        <f>H59</f>
        <v>1303579.7</v>
      </c>
    </row>
    <row r="58" spans="1:8" ht="16.5" x14ac:dyDescent="0.25">
      <c r="A58" s="35"/>
      <c r="B58" s="35"/>
      <c r="C58" s="35"/>
      <c r="D58" s="35"/>
      <c r="E58" s="35"/>
      <c r="F58" s="39" t="s">
        <v>57</v>
      </c>
      <c r="G58" s="42"/>
      <c r="H58" s="78"/>
    </row>
    <row r="59" spans="1:8" ht="33" x14ac:dyDescent="0.25">
      <c r="A59" s="35"/>
      <c r="B59" s="35"/>
      <c r="C59" s="35"/>
      <c r="D59" s="35"/>
      <c r="E59" s="35"/>
      <c r="F59" s="43" t="s">
        <v>56</v>
      </c>
      <c r="G59" s="42">
        <f>G61</f>
        <v>0</v>
      </c>
      <c r="H59" s="78">
        <f>H61</f>
        <v>1303579.7</v>
      </c>
    </row>
    <row r="60" spans="1:8" ht="33" x14ac:dyDescent="0.25">
      <c r="A60" s="35"/>
      <c r="B60" s="35"/>
      <c r="C60" s="35"/>
      <c r="D60" s="35"/>
      <c r="E60" s="35"/>
      <c r="F60" s="39" t="s">
        <v>58</v>
      </c>
      <c r="G60" s="42"/>
      <c r="H60" s="78"/>
    </row>
    <row r="61" spans="1:8" ht="16.5" x14ac:dyDescent="0.25">
      <c r="A61" s="75"/>
      <c r="B61" s="44"/>
      <c r="C61" s="44"/>
      <c r="D61" s="44"/>
      <c r="E61" s="44"/>
      <c r="F61" s="39" t="s">
        <v>104</v>
      </c>
      <c r="G61" s="41">
        <f>G62+G65</f>
        <v>0</v>
      </c>
      <c r="H61" s="76">
        <f>H62+H65</f>
        <v>1303579.7</v>
      </c>
    </row>
    <row r="62" spans="1:8" ht="16.5" hidden="1" customHeight="1" x14ac:dyDescent="0.25">
      <c r="A62" s="75"/>
      <c r="B62" s="44"/>
      <c r="C62" s="44"/>
      <c r="D62" s="44"/>
      <c r="E62" s="44"/>
      <c r="F62" s="39" t="s">
        <v>105</v>
      </c>
      <c r="G62" s="41">
        <f>G63</f>
        <v>0</v>
      </c>
      <c r="H62" s="76">
        <f>H63</f>
        <v>0</v>
      </c>
    </row>
    <row r="63" spans="1:8" ht="16.5" hidden="1" customHeight="1" x14ac:dyDescent="0.25">
      <c r="A63" s="75"/>
      <c r="B63" s="44"/>
      <c r="C63" s="44"/>
      <c r="D63" s="44"/>
      <c r="E63" s="44"/>
      <c r="F63" s="39" t="s">
        <v>106</v>
      </c>
      <c r="G63" s="41">
        <f>G64</f>
        <v>0</v>
      </c>
      <c r="H63" s="76">
        <f>H64</f>
        <v>0</v>
      </c>
    </row>
    <row r="64" spans="1:8" ht="16.5" hidden="1" customHeight="1" x14ac:dyDescent="0.25">
      <c r="A64" s="75"/>
      <c r="B64" s="44"/>
      <c r="C64" s="44"/>
      <c r="D64" s="44"/>
      <c r="E64" s="75"/>
      <c r="F64" s="39" t="s">
        <v>111</v>
      </c>
      <c r="G64" s="41">
        <v>0</v>
      </c>
      <c r="H64" s="76">
        <v>0</v>
      </c>
    </row>
    <row r="65" spans="1:8" ht="16.5" x14ac:dyDescent="0.25">
      <c r="A65" s="75"/>
      <c r="B65" s="44"/>
      <c r="C65" s="44"/>
      <c r="D65" s="44"/>
      <c r="E65" s="75"/>
      <c r="F65" s="39" t="s">
        <v>107</v>
      </c>
      <c r="G65" s="41">
        <f t="shared" ref="G65:H67" si="2">G66</f>
        <v>0</v>
      </c>
      <c r="H65" s="76">
        <f t="shared" si="2"/>
        <v>1303579.7</v>
      </c>
    </row>
    <row r="66" spans="1:8" ht="16.5" x14ac:dyDescent="0.25">
      <c r="A66" s="75"/>
      <c r="B66" s="44"/>
      <c r="C66" s="44"/>
      <c r="D66" s="44"/>
      <c r="E66" s="75"/>
      <c r="F66" s="39" t="s">
        <v>108</v>
      </c>
      <c r="G66" s="41">
        <f t="shared" si="2"/>
        <v>0</v>
      </c>
      <c r="H66" s="76">
        <f t="shared" si="2"/>
        <v>1303579.7</v>
      </c>
    </row>
    <row r="67" spans="1:8" ht="16.5" x14ac:dyDescent="0.25">
      <c r="A67" s="75"/>
      <c r="B67" s="44"/>
      <c r="C67" s="44"/>
      <c r="D67" s="44"/>
      <c r="E67" s="75"/>
      <c r="F67" s="39" t="s">
        <v>109</v>
      </c>
      <c r="G67" s="41">
        <f t="shared" si="2"/>
        <v>0</v>
      </c>
      <c r="H67" s="76">
        <f t="shared" si="2"/>
        <v>1303579.7</v>
      </c>
    </row>
    <row r="68" spans="1:8" ht="16.5" x14ac:dyDescent="0.25">
      <c r="A68" s="75"/>
      <c r="B68" s="44"/>
      <c r="C68" s="44"/>
      <c r="D68" s="44"/>
      <c r="E68" s="75"/>
      <c r="F68" s="39" t="s">
        <v>110</v>
      </c>
      <c r="G68" s="41">
        <v>0</v>
      </c>
      <c r="H68" s="76">
        <v>1303579.7</v>
      </c>
    </row>
    <row r="69" spans="1:8" x14ac:dyDescent="0.25">
      <c r="G69" s="60"/>
      <c r="H69" s="60"/>
    </row>
  </sheetData>
  <mergeCells count="8">
    <mergeCell ref="A5:H5"/>
    <mergeCell ref="G7:H7"/>
    <mergeCell ref="A8:C9"/>
    <mergeCell ref="D8:E9"/>
    <mergeCell ref="F8:F10"/>
    <mergeCell ref="G8:H8"/>
    <mergeCell ref="G9:G10"/>
    <mergeCell ref="H9:H10"/>
  </mergeCells>
  <pageMargins left="0.31496062992125984" right="0.31496062992125984" top="0.35433070866141736" bottom="0.39370078740157483" header="0.31496062992125984" footer="0.31496062992125984"/>
  <pageSetup scale="73" orientation="portrait" r:id="rId1"/>
  <ignoredErrors>
    <ignoredError sqref="H30 H4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view="pageBreakPreview" topLeftCell="A28" zoomScale="85" zoomScaleNormal="100" zoomScaleSheetLayoutView="85" workbookViewId="0">
      <selection activeCell="E38" sqref="E38"/>
    </sheetView>
  </sheetViews>
  <sheetFormatPr defaultRowHeight="12.75" x14ac:dyDescent="0.25"/>
  <cols>
    <col min="1" max="1" width="11.28515625" style="79" customWidth="1"/>
    <col min="2" max="2" width="14" style="79" customWidth="1"/>
    <col min="3" max="3" width="48.7109375" style="79" customWidth="1"/>
    <col min="4" max="4" width="10.42578125" style="79" bestFit="1" customWidth="1"/>
    <col min="5" max="5" width="13.140625" style="79" customWidth="1"/>
    <col min="6" max="6" width="14.28515625" style="79" customWidth="1"/>
    <col min="7" max="7" width="17.5703125" style="79" customWidth="1"/>
    <col min="8" max="8" width="16.5703125" style="79" customWidth="1"/>
    <col min="9" max="9" width="14.7109375" style="79" customWidth="1"/>
    <col min="10" max="16384" width="9.140625" style="79"/>
  </cols>
  <sheetData>
    <row r="1" spans="1:9" ht="24" customHeight="1" x14ac:dyDescent="0.25">
      <c r="H1" s="119" t="s">
        <v>77</v>
      </c>
      <c r="I1" s="119"/>
    </row>
    <row r="4" spans="1:9" ht="45" customHeight="1" x14ac:dyDescent="0.25">
      <c r="A4" s="124" t="s">
        <v>79</v>
      </c>
      <c r="B4" s="124"/>
      <c r="C4" s="124"/>
      <c r="D4" s="124"/>
      <c r="E4" s="124"/>
      <c r="F4" s="124"/>
      <c r="G4" s="124"/>
      <c r="H4" s="124"/>
      <c r="I4" s="124"/>
    </row>
    <row r="6" spans="1:9" ht="13.5" x14ac:dyDescent="0.25">
      <c r="H6" s="120" t="s">
        <v>80</v>
      </c>
      <c r="I6" s="120"/>
    </row>
    <row r="7" spans="1:9" ht="38.25" customHeight="1" x14ac:dyDescent="0.25">
      <c r="A7" s="111" t="s">
        <v>27</v>
      </c>
      <c r="B7" s="111"/>
      <c r="C7" s="111" t="s">
        <v>61</v>
      </c>
      <c r="D7" s="116" t="s">
        <v>94</v>
      </c>
      <c r="E7" s="117"/>
      <c r="F7" s="117"/>
      <c r="G7" s="117"/>
      <c r="H7" s="117"/>
      <c r="I7" s="118"/>
    </row>
    <row r="8" spans="1:9" ht="29.25" customHeight="1" x14ac:dyDescent="0.25">
      <c r="A8" s="108" t="s">
        <v>73</v>
      </c>
      <c r="B8" s="113" t="s">
        <v>30</v>
      </c>
      <c r="C8" s="111"/>
      <c r="D8" s="111" t="s">
        <v>62</v>
      </c>
      <c r="E8" s="111"/>
      <c r="F8" s="111"/>
      <c r="G8" s="111" t="s">
        <v>63</v>
      </c>
      <c r="H8" s="111"/>
      <c r="I8" s="111"/>
    </row>
    <row r="9" spans="1:9" ht="21" customHeight="1" x14ac:dyDescent="0.25">
      <c r="A9" s="112"/>
      <c r="B9" s="114"/>
      <c r="C9" s="111"/>
      <c r="D9" s="108" t="s">
        <v>74</v>
      </c>
      <c r="E9" s="111" t="s">
        <v>65</v>
      </c>
      <c r="F9" s="111"/>
      <c r="G9" s="108" t="s">
        <v>74</v>
      </c>
      <c r="H9" s="111" t="s">
        <v>66</v>
      </c>
      <c r="I9" s="111"/>
    </row>
    <row r="10" spans="1:9" ht="27.75" customHeight="1" x14ac:dyDescent="0.25">
      <c r="A10" s="112"/>
      <c r="B10" s="114"/>
      <c r="C10" s="111"/>
      <c r="D10" s="112" t="s">
        <v>64</v>
      </c>
      <c r="E10" s="108" t="s">
        <v>75</v>
      </c>
      <c r="F10" s="108" t="s">
        <v>76</v>
      </c>
      <c r="G10" s="112"/>
      <c r="H10" s="108" t="s">
        <v>75</v>
      </c>
      <c r="I10" s="108" t="s">
        <v>76</v>
      </c>
    </row>
    <row r="11" spans="1:9" ht="27" customHeight="1" x14ac:dyDescent="0.25">
      <c r="A11" s="109"/>
      <c r="B11" s="115"/>
      <c r="C11" s="111"/>
      <c r="D11" s="109"/>
      <c r="E11" s="109"/>
      <c r="F11" s="109"/>
      <c r="G11" s="109"/>
      <c r="H11" s="109"/>
      <c r="I11" s="109"/>
    </row>
    <row r="12" spans="1:9" ht="24" customHeight="1" x14ac:dyDescent="0.25">
      <c r="A12" s="127"/>
      <c r="B12" s="126"/>
      <c r="C12" s="80" t="s">
        <v>67</v>
      </c>
      <c r="D12" s="110">
        <f>D18+D36</f>
        <v>0</v>
      </c>
      <c r="E12" s="110">
        <f t="shared" ref="E12:I12" si="0">E18+E36</f>
        <v>0</v>
      </c>
      <c r="F12" s="110">
        <f t="shared" si="0"/>
        <v>0</v>
      </c>
      <c r="G12" s="110">
        <f t="shared" si="0"/>
        <v>0</v>
      </c>
      <c r="H12" s="110">
        <f t="shared" si="0"/>
        <v>0</v>
      </c>
      <c r="I12" s="110">
        <f t="shared" si="0"/>
        <v>0</v>
      </c>
    </row>
    <row r="13" spans="1:9" ht="13.5" x14ac:dyDescent="0.25">
      <c r="A13" s="127"/>
      <c r="B13" s="126"/>
      <c r="C13" s="80" t="s">
        <v>55</v>
      </c>
      <c r="D13" s="110"/>
      <c r="E13" s="110"/>
      <c r="F13" s="110"/>
      <c r="G13" s="110"/>
      <c r="H13" s="110"/>
      <c r="I13" s="110"/>
    </row>
    <row r="14" spans="1:9" ht="34.5" customHeight="1" x14ac:dyDescent="0.25">
      <c r="A14" s="81"/>
      <c r="B14" s="82"/>
      <c r="C14" s="80" t="s">
        <v>68</v>
      </c>
      <c r="D14" s="83">
        <f t="shared" ref="D14:F14" si="1">D24+D32+D42</f>
        <v>0</v>
      </c>
      <c r="E14" s="83">
        <f t="shared" si="1"/>
        <v>0</v>
      </c>
      <c r="F14" s="83">
        <f t="shared" si="1"/>
        <v>0</v>
      </c>
      <c r="G14" s="83">
        <f>G24+G32+G42</f>
        <v>-702628.4</v>
      </c>
      <c r="H14" s="83">
        <f t="shared" ref="H14:I14" si="2">H24+H32+H42</f>
        <v>-564406.9</v>
      </c>
      <c r="I14" s="83">
        <f t="shared" si="2"/>
        <v>-138221.5</v>
      </c>
    </row>
    <row r="15" spans="1:9" ht="36" customHeight="1" x14ac:dyDescent="0.25">
      <c r="A15" s="81"/>
      <c r="B15" s="82"/>
      <c r="C15" s="80" t="s">
        <v>69</v>
      </c>
      <c r="D15" s="83">
        <f>D26+D34+D44</f>
        <v>0</v>
      </c>
      <c r="E15" s="83">
        <f t="shared" ref="E15:I15" si="3">E26+E34+E44</f>
        <v>0</v>
      </c>
      <c r="F15" s="83">
        <f t="shared" si="3"/>
        <v>0</v>
      </c>
      <c r="G15" s="83">
        <f t="shared" si="3"/>
        <v>702628.4</v>
      </c>
      <c r="H15" s="83">
        <f t="shared" si="3"/>
        <v>564406.9</v>
      </c>
      <c r="I15" s="83">
        <f t="shared" si="3"/>
        <v>138221.5</v>
      </c>
    </row>
    <row r="16" spans="1:9" ht="30" customHeight="1" x14ac:dyDescent="0.25">
      <c r="A16" s="127"/>
      <c r="B16" s="126"/>
      <c r="C16" s="80" t="s">
        <v>70</v>
      </c>
      <c r="D16" s="123">
        <f>D18+D36</f>
        <v>0</v>
      </c>
      <c r="E16" s="123">
        <f t="shared" ref="E16:I16" si="4">E18+E36</f>
        <v>0</v>
      </c>
      <c r="F16" s="123">
        <f t="shared" si="4"/>
        <v>0</v>
      </c>
      <c r="G16" s="123">
        <f t="shared" si="4"/>
        <v>0</v>
      </c>
      <c r="H16" s="123">
        <f t="shared" si="4"/>
        <v>0</v>
      </c>
      <c r="I16" s="123">
        <f t="shared" si="4"/>
        <v>0</v>
      </c>
    </row>
    <row r="17" spans="1:9" ht="13.5" x14ac:dyDescent="0.25">
      <c r="A17" s="127"/>
      <c r="B17" s="126"/>
      <c r="C17" s="80" t="s">
        <v>55</v>
      </c>
      <c r="D17" s="123"/>
      <c r="E17" s="123"/>
      <c r="F17" s="123"/>
      <c r="G17" s="123"/>
      <c r="H17" s="123"/>
      <c r="I17" s="123"/>
    </row>
    <row r="18" spans="1:9" ht="13.5" x14ac:dyDescent="0.25">
      <c r="A18" s="125">
        <v>1040</v>
      </c>
      <c r="B18" s="126"/>
      <c r="C18" s="84" t="s">
        <v>95</v>
      </c>
      <c r="D18" s="123">
        <f>D20+D28</f>
        <v>0</v>
      </c>
      <c r="E18" s="121">
        <f t="shared" ref="E18:F18" si="5">E20+E28</f>
        <v>0</v>
      </c>
      <c r="F18" s="121">
        <f t="shared" si="5"/>
        <v>0</v>
      </c>
      <c r="G18" s="121">
        <f>G20+G28</f>
        <v>-1303579.7</v>
      </c>
      <c r="H18" s="121">
        <f t="shared" ref="H18:I18" si="6">H20+H28</f>
        <v>-1009871.6</v>
      </c>
      <c r="I18" s="121">
        <f t="shared" si="6"/>
        <v>-293708.09999999998</v>
      </c>
    </row>
    <row r="19" spans="1:9" ht="13.5" x14ac:dyDescent="0.25">
      <c r="A19" s="125"/>
      <c r="B19" s="126"/>
      <c r="C19" s="84" t="s">
        <v>55</v>
      </c>
      <c r="D19" s="123"/>
      <c r="E19" s="122"/>
      <c r="F19" s="122"/>
      <c r="G19" s="122"/>
      <c r="H19" s="122"/>
      <c r="I19" s="122"/>
    </row>
    <row r="20" spans="1:9" ht="45.75" customHeight="1" x14ac:dyDescent="0.25">
      <c r="A20" s="85"/>
      <c r="B20" s="86">
        <v>32002</v>
      </c>
      <c r="C20" s="84" t="s">
        <v>98</v>
      </c>
      <c r="D20" s="83">
        <f>D22</f>
        <v>0</v>
      </c>
      <c r="E20" s="83">
        <f t="shared" ref="E20:F20" si="7">E22</f>
        <v>0</v>
      </c>
      <c r="F20" s="83">
        <f t="shared" si="7"/>
        <v>0</v>
      </c>
      <c r="G20" s="83">
        <f>G22</f>
        <v>-848161</v>
      </c>
      <c r="H20" s="83">
        <f t="shared" ref="H20:I20" si="8">H22</f>
        <v>-680000</v>
      </c>
      <c r="I20" s="83">
        <f t="shared" si="8"/>
        <v>-168161</v>
      </c>
    </row>
    <row r="21" spans="1:9" ht="13.5" x14ac:dyDescent="0.25">
      <c r="A21" s="85"/>
      <c r="B21" s="87"/>
      <c r="C21" s="84" t="s">
        <v>59</v>
      </c>
      <c r="D21" s="83"/>
      <c r="E21" s="83"/>
      <c r="F21" s="83"/>
      <c r="G21" s="83"/>
      <c r="H21" s="83"/>
      <c r="I21" s="83"/>
    </row>
    <row r="22" spans="1:9" ht="35.25" customHeight="1" x14ac:dyDescent="0.25">
      <c r="A22" s="85"/>
      <c r="B22" s="87"/>
      <c r="C22" s="88" t="s">
        <v>56</v>
      </c>
      <c r="D22" s="83">
        <f>D24+D26</f>
        <v>0</v>
      </c>
      <c r="E22" s="83">
        <f t="shared" ref="E22:F22" si="9">E24+E26</f>
        <v>0</v>
      </c>
      <c r="F22" s="83">
        <f t="shared" si="9"/>
        <v>0</v>
      </c>
      <c r="G22" s="83">
        <f>G24+G26</f>
        <v>-848161</v>
      </c>
      <c r="H22" s="83">
        <f t="shared" ref="H22:I22" si="10">H24+H26</f>
        <v>-680000</v>
      </c>
      <c r="I22" s="83">
        <f t="shared" si="10"/>
        <v>-168161</v>
      </c>
    </row>
    <row r="23" spans="1:9" ht="27" x14ac:dyDescent="0.25">
      <c r="A23" s="85"/>
      <c r="B23" s="87"/>
      <c r="C23" s="84" t="s">
        <v>58</v>
      </c>
      <c r="D23" s="83"/>
      <c r="E23" s="83"/>
      <c r="F23" s="83"/>
      <c r="G23" s="83"/>
      <c r="H23" s="83"/>
      <c r="I23" s="83"/>
    </row>
    <row r="24" spans="1:9" ht="17.25" customHeight="1" x14ac:dyDescent="0.25">
      <c r="A24" s="85"/>
      <c r="B24" s="89"/>
      <c r="C24" s="84" t="s">
        <v>112</v>
      </c>
      <c r="D24" s="83">
        <f>D25</f>
        <v>0</v>
      </c>
      <c r="E24" s="83">
        <f t="shared" ref="E24:F24" si="11">E25</f>
        <v>0</v>
      </c>
      <c r="F24" s="83">
        <f t="shared" si="11"/>
        <v>0</v>
      </c>
      <c r="G24" s="83">
        <f>G25</f>
        <v>-492000</v>
      </c>
      <c r="H24" s="83">
        <f t="shared" ref="H24" si="12">H25</f>
        <v>-400000</v>
      </c>
      <c r="I24" s="83">
        <f t="shared" ref="I24" si="13">I25</f>
        <v>-92000</v>
      </c>
    </row>
    <row r="25" spans="1:9" ht="20.25" customHeight="1" x14ac:dyDescent="0.25">
      <c r="A25" s="85"/>
      <c r="B25" s="89"/>
      <c r="C25" s="90" t="s">
        <v>114</v>
      </c>
      <c r="D25" s="83">
        <f>E25+F25</f>
        <v>0</v>
      </c>
      <c r="E25" s="83">
        <v>0</v>
      </c>
      <c r="F25" s="83">
        <v>0</v>
      </c>
      <c r="G25" s="83">
        <f>H25+I25</f>
        <v>-492000</v>
      </c>
      <c r="H25" s="83">
        <v>-400000</v>
      </c>
      <c r="I25" s="83">
        <v>-92000</v>
      </c>
    </row>
    <row r="26" spans="1:9" ht="13.5" x14ac:dyDescent="0.25">
      <c r="A26" s="85"/>
      <c r="B26" s="89"/>
      <c r="C26" s="84" t="s">
        <v>71</v>
      </c>
      <c r="D26" s="83">
        <f>D27</f>
        <v>0</v>
      </c>
      <c r="E26" s="83">
        <f t="shared" ref="E26:F26" si="14">E27</f>
        <v>0</v>
      </c>
      <c r="F26" s="83">
        <f t="shared" si="14"/>
        <v>0</v>
      </c>
      <c r="G26" s="83">
        <f>G27</f>
        <v>-356161</v>
      </c>
      <c r="H26" s="83">
        <f t="shared" ref="H26" si="15">H27</f>
        <v>-280000</v>
      </c>
      <c r="I26" s="83">
        <f t="shared" ref="I26" si="16">I27</f>
        <v>-76161</v>
      </c>
    </row>
    <row r="27" spans="1:9" ht="20.25" customHeight="1" x14ac:dyDescent="0.25">
      <c r="A27" s="85"/>
      <c r="B27" s="89"/>
      <c r="C27" s="90" t="s">
        <v>113</v>
      </c>
      <c r="D27" s="83">
        <f>E27+F27</f>
        <v>0</v>
      </c>
      <c r="E27" s="83">
        <v>0</v>
      </c>
      <c r="F27" s="83">
        <v>0</v>
      </c>
      <c r="G27" s="83">
        <f>H27+I27</f>
        <v>-356161</v>
      </c>
      <c r="H27" s="83">
        <v>-280000</v>
      </c>
      <c r="I27" s="83">
        <v>-76161</v>
      </c>
    </row>
    <row r="28" spans="1:9" ht="51" customHeight="1" x14ac:dyDescent="0.25">
      <c r="A28" s="85"/>
      <c r="B28" s="91">
        <v>32003</v>
      </c>
      <c r="C28" s="84" t="s">
        <v>101</v>
      </c>
      <c r="D28" s="83">
        <f>D30</f>
        <v>0</v>
      </c>
      <c r="E28" s="83">
        <f t="shared" ref="E28:F28" si="17">E30</f>
        <v>0</v>
      </c>
      <c r="F28" s="83">
        <f t="shared" si="17"/>
        <v>0</v>
      </c>
      <c r="G28" s="83">
        <f>G30</f>
        <v>-455418.7</v>
      </c>
      <c r="H28" s="83">
        <f t="shared" ref="H28:I28" si="18">H30</f>
        <v>-329871.59999999998</v>
      </c>
      <c r="I28" s="83">
        <f t="shared" si="18"/>
        <v>-125547.1</v>
      </c>
    </row>
    <row r="29" spans="1:9" ht="23.25" customHeight="1" x14ac:dyDescent="0.25">
      <c r="A29" s="85"/>
      <c r="B29" s="89"/>
      <c r="C29" s="84" t="s">
        <v>59</v>
      </c>
      <c r="D29" s="83"/>
      <c r="E29" s="83"/>
      <c r="F29" s="83"/>
      <c r="G29" s="83"/>
      <c r="H29" s="83"/>
      <c r="I29" s="83"/>
    </row>
    <row r="30" spans="1:9" ht="36.75" customHeight="1" x14ac:dyDescent="0.25">
      <c r="A30" s="85"/>
      <c r="B30" s="89"/>
      <c r="C30" s="88" t="s">
        <v>56</v>
      </c>
      <c r="D30" s="83">
        <f>D32+D34</f>
        <v>0</v>
      </c>
      <c r="E30" s="83">
        <f t="shared" ref="E30:F30" si="19">E32+E34</f>
        <v>0</v>
      </c>
      <c r="F30" s="83">
        <f t="shared" si="19"/>
        <v>0</v>
      </c>
      <c r="G30" s="83">
        <f>G32+G34</f>
        <v>-455418.7</v>
      </c>
      <c r="H30" s="83">
        <f t="shared" ref="H30:I30" si="20">H32+H34</f>
        <v>-329871.59999999998</v>
      </c>
      <c r="I30" s="83">
        <f t="shared" si="20"/>
        <v>-125547.1</v>
      </c>
    </row>
    <row r="31" spans="1:9" ht="27" x14ac:dyDescent="0.25">
      <c r="A31" s="85"/>
      <c r="B31" s="89"/>
      <c r="C31" s="84" t="s">
        <v>72</v>
      </c>
      <c r="D31" s="83"/>
      <c r="E31" s="83"/>
      <c r="F31" s="83"/>
      <c r="G31" s="83"/>
      <c r="H31" s="83"/>
      <c r="I31" s="83"/>
    </row>
    <row r="32" spans="1:9" ht="17.25" customHeight="1" x14ac:dyDescent="0.25">
      <c r="A32" s="85"/>
      <c r="B32" s="89"/>
      <c r="C32" s="84" t="s">
        <v>112</v>
      </c>
      <c r="D32" s="83">
        <f>D33</f>
        <v>0</v>
      </c>
      <c r="E32" s="83">
        <f t="shared" ref="E32" si="21">E33</f>
        <v>0</v>
      </c>
      <c r="F32" s="83">
        <f t="shared" ref="F32" si="22">F33</f>
        <v>0</v>
      </c>
      <c r="G32" s="83">
        <f>G33</f>
        <v>-193340.1</v>
      </c>
      <c r="H32" s="83">
        <f t="shared" ref="H32" si="23">H33</f>
        <v>-150000</v>
      </c>
      <c r="I32" s="83">
        <f t="shared" ref="I32" si="24">I33</f>
        <v>-43340.1</v>
      </c>
    </row>
    <row r="33" spans="1:9" ht="20.25" customHeight="1" x14ac:dyDescent="0.25">
      <c r="A33" s="85"/>
      <c r="B33" s="89"/>
      <c r="C33" s="90" t="s">
        <v>114</v>
      </c>
      <c r="D33" s="83">
        <f>E33+F33</f>
        <v>0</v>
      </c>
      <c r="E33" s="83">
        <v>0</v>
      </c>
      <c r="F33" s="83">
        <v>0</v>
      </c>
      <c r="G33" s="83">
        <f>H33+I33</f>
        <v>-193340.1</v>
      </c>
      <c r="H33" s="83">
        <f>-150000</f>
        <v>-150000</v>
      </c>
      <c r="I33" s="83">
        <f>-43340.1</f>
        <v>-43340.1</v>
      </c>
    </row>
    <row r="34" spans="1:9" ht="13.5" x14ac:dyDescent="0.25">
      <c r="A34" s="85"/>
      <c r="B34" s="89"/>
      <c r="C34" s="84" t="s">
        <v>71</v>
      </c>
      <c r="D34" s="83">
        <f>D35</f>
        <v>0</v>
      </c>
      <c r="E34" s="83">
        <f t="shared" ref="E34" si="25">E35</f>
        <v>0</v>
      </c>
      <c r="F34" s="83">
        <f t="shared" ref="F34" si="26">F35</f>
        <v>0</v>
      </c>
      <c r="G34" s="83">
        <f>G35</f>
        <v>-262078.6</v>
      </c>
      <c r="H34" s="83">
        <f t="shared" ref="H34" si="27">H35</f>
        <v>-179871.6</v>
      </c>
      <c r="I34" s="83">
        <f t="shared" ref="I34" si="28">I35</f>
        <v>-82207</v>
      </c>
    </row>
    <row r="35" spans="1:9" ht="20.25" customHeight="1" x14ac:dyDescent="0.25">
      <c r="A35" s="85"/>
      <c r="B35" s="89"/>
      <c r="C35" s="90" t="s">
        <v>113</v>
      </c>
      <c r="D35" s="83">
        <f>E35+F35</f>
        <v>0</v>
      </c>
      <c r="E35" s="83">
        <v>0</v>
      </c>
      <c r="F35" s="83">
        <v>0</v>
      </c>
      <c r="G35" s="83">
        <f>H35+I35</f>
        <v>-262078.6</v>
      </c>
      <c r="H35" s="83">
        <v>-179871.6</v>
      </c>
      <c r="I35" s="83">
        <v>-82207</v>
      </c>
    </row>
    <row r="36" spans="1:9" ht="13.5" x14ac:dyDescent="0.25">
      <c r="A36" s="125">
        <v>1157</v>
      </c>
      <c r="B36" s="126"/>
      <c r="C36" s="84" t="s">
        <v>35</v>
      </c>
      <c r="D36" s="123">
        <f>D38</f>
        <v>0</v>
      </c>
      <c r="E36" s="123">
        <f t="shared" ref="E36:I36" si="29">E38</f>
        <v>0</v>
      </c>
      <c r="F36" s="123">
        <f t="shared" si="29"/>
        <v>0</v>
      </c>
      <c r="G36" s="123">
        <f t="shared" si="29"/>
        <v>1303579.7</v>
      </c>
      <c r="H36" s="123">
        <f t="shared" si="29"/>
        <v>1009871.6</v>
      </c>
      <c r="I36" s="123">
        <f t="shared" si="29"/>
        <v>293708.09999999998</v>
      </c>
    </row>
    <row r="37" spans="1:9" ht="13.5" x14ac:dyDescent="0.25">
      <c r="A37" s="125"/>
      <c r="B37" s="126"/>
      <c r="C37" s="84" t="s">
        <v>55</v>
      </c>
      <c r="D37" s="123"/>
      <c r="E37" s="123"/>
      <c r="F37" s="123"/>
      <c r="G37" s="123"/>
      <c r="H37" s="123"/>
      <c r="I37" s="123"/>
    </row>
    <row r="38" spans="1:9" ht="63" customHeight="1" x14ac:dyDescent="0.25">
      <c r="A38" s="85"/>
      <c r="B38" s="86">
        <v>12005</v>
      </c>
      <c r="C38" s="84" t="s">
        <v>84</v>
      </c>
      <c r="D38" s="83">
        <f>D40</f>
        <v>0</v>
      </c>
      <c r="E38" s="83">
        <f t="shared" ref="E38:F38" si="30">E40</f>
        <v>0</v>
      </c>
      <c r="F38" s="83">
        <f t="shared" si="30"/>
        <v>0</v>
      </c>
      <c r="G38" s="83">
        <f>G40</f>
        <v>1303579.7</v>
      </c>
      <c r="H38" s="83">
        <f t="shared" ref="H38:I38" si="31">H40</f>
        <v>1009871.6</v>
      </c>
      <c r="I38" s="83">
        <f t="shared" si="31"/>
        <v>293708.09999999998</v>
      </c>
    </row>
    <row r="39" spans="1:9" ht="13.5" x14ac:dyDescent="0.25">
      <c r="A39" s="85"/>
      <c r="B39" s="87"/>
      <c r="C39" s="84" t="s">
        <v>59</v>
      </c>
      <c r="D39" s="83"/>
      <c r="E39" s="83"/>
      <c r="F39" s="83"/>
      <c r="G39" s="83"/>
      <c r="H39" s="83"/>
      <c r="I39" s="83"/>
    </row>
    <row r="40" spans="1:9" ht="27" x14ac:dyDescent="0.25">
      <c r="A40" s="85"/>
      <c r="B40" s="87"/>
      <c r="C40" s="88" t="s">
        <v>56</v>
      </c>
      <c r="D40" s="83">
        <f>D42+D44</f>
        <v>0</v>
      </c>
      <c r="E40" s="83">
        <f t="shared" ref="E40:F40" si="32">E42+E44</f>
        <v>0</v>
      </c>
      <c r="F40" s="83">
        <f t="shared" si="32"/>
        <v>0</v>
      </c>
      <c r="G40" s="83">
        <f>G42+G44</f>
        <v>1303579.7</v>
      </c>
      <c r="H40" s="83">
        <f t="shared" ref="H40:I40" si="33">H42+H44</f>
        <v>1009871.6</v>
      </c>
      <c r="I40" s="83">
        <f t="shared" si="33"/>
        <v>293708.09999999998</v>
      </c>
    </row>
    <row r="41" spans="1:9" ht="27" x14ac:dyDescent="0.25">
      <c r="A41" s="85"/>
      <c r="B41" s="87"/>
      <c r="C41" s="84" t="s">
        <v>58</v>
      </c>
      <c r="D41" s="83"/>
      <c r="E41" s="83"/>
      <c r="F41" s="83"/>
      <c r="G41" s="83"/>
      <c r="H41" s="83"/>
      <c r="I41" s="83"/>
    </row>
    <row r="42" spans="1:9" ht="17.25" customHeight="1" x14ac:dyDescent="0.25">
      <c r="A42" s="85"/>
      <c r="B42" s="89"/>
      <c r="C42" s="84" t="s">
        <v>112</v>
      </c>
      <c r="D42" s="83">
        <f>D43</f>
        <v>0</v>
      </c>
      <c r="E42" s="83">
        <f t="shared" ref="E42" si="34">E43</f>
        <v>0</v>
      </c>
      <c r="F42" s="83">
        <f t="shared" ref="F42" si="35">F43</f>
        <v>0</v>
      </c>
      <c r="G42" s="83">
        <f>G43</f>
        <v>-17288.3</v>
      </c>
      <c r="H42" s="83">
        <f t="shared" ref="H42" si="36">H43</f>
        <v>-14406.9</v>
      </c>
      <c r="I42" s="83">
        <f t="shared" ref="I42" si="37">I43</f>
        <v>-2881.4</v>
      </c>
    </row>
    <row r="43" spans="1:9" ht="20.25" customHeight="1" x14ac:dyDescent="0.25">
      <c r="A43" s="85"/>
      <c r="B43" s="89"/>
      <c r="C43" s="90" t="s">
        <v>114</v>
      </c>
      <c r="D43" s="83">
        <f>E43+F43</f>
        <v>0</v>
      </c>
      <c r="E43" s="83">
        <v>0</v>
      </c>
      <c r="F43" s="83">
        <v>0</v>
      </c>
      <c r="G43" s="83">
        <f>H43+I43</f>
        <v>-17288.3</v>
      </c>
      <c r="H43" s="83">
        <v>-14406.9</v>
      </c>
      <c r="I43" s="83">
        <v>-2881.4</v>
      </c>
    </row>
    <row r="44" spans="1:9" ht="13.5" x14ac:dyDescent="0.25">
      <c r="A44" s="85"/>
      <c r="B44" s="89"/>
      <c r="C44" s="84" t="s">
        <v>71</v>
      </c>
      <c r="D44" s="83">
        <f>D45</f>
        <v>0</v>
      </c>
      <c r="E44" s="83">
        <f t="shared" ref="E44" si="38">E45</f>
        <v>0</v>
      </c>
      <c r="F44" s="83">
        <f t="shared" ref="F44" si="39">F45</f>
        <v>0</v>
      </c>
      <c r="G44" s="83">
        <f>G45</f>
        <v>1320868</v>
      </c>
      <c r="H44" s="83">
        <f t="shared" ref="H44" si="40">H45</f>
        <v>1024278.5</v>
      </c>
      <c r="I44" s="83">
        <f t="shared" ref="I44" si="41">I45</f>
        <v>296589.5</v>
      </c>
    </row>
    <row r="45" spans="1:9" ht="20.25" customHeight="1" x14ac:dyDescent="0.25">
      <c r="A45" s="85"/>
      <c r="B45" s="89"/>
      <c r="C45" s="90" t="s">
        <v>113</v>
      </c>
      <c r="D45" s="83">
        <f>E45+F45</f>
        <v>0</v>
      </c>
      <c r="E45" s="83">
        <v>0</v>
      </c>
      <c r="F45" s="83">
        <v>0</v>
      </c>
      <c r="G45" s="83">
        <f>H45+I45</f>
        <v>1320868</v>
      </c>
      <c r="H45" s="83">
        <v>1024278.5</v>
      </c>
      <c r="I45" s="83">
        <v>296589.5</v>
      </c>
    </row>
    <row r="46" spans="1:9" ht="13.5" x14ac:dyDescent="0.25">
      <c r="A46" s="92"/>
    </row>
    <row r="47" spans="1:9" ht="13.5" x14ac:dyDescent="0.25">
      <c r="A47" s="92"/>
    </row>
    <row r="48" spans="1:9" ht="13.5" x14ac:dyDescent="0.25">
      <c r="A48" s="92"/>
    </row>
  </sheetData>
  <mergeCells count="50">
    <mergeCell ref="I36:I37"/>
    <mergeCell ref="A12:A13"/>
    <mergeCell ref="B12:B13"/>
    <mergeCell ref="G16:G17"/>
    <mergeCell ref="H12:H13"/>
    <mergeCell ref="I12:I13"/>
    <mergeCell ref="F16:F17"/>
    <mergeCell ref="A18:A19"/>
    <mergeCell ref="B18:B19"/>
    <mergeCell ref="G36:G37"/>
    <mergeCell ref="H36:H37"/>
    <mergeCell ref="A16:A17"/>
    <mergeCell ref="B16:B17"/>
    <mergeCell ref="D18:D19"/>
    <mergeCell ref="D16:D17"/>
    <mergeCell ref="E16:E17"/>
    <mergeCell ref="A36:A37"/>
    <mergeCell ref="B36:B37"/>
    <mergeCell ref="D36:D37"/>
    <mergeCell ref="E36:E37"/>
    <mergeCell ref="F36:F37"/>
    <mergeCell ref="H1:I1"/>
    <mergeCell ref="H6:I6"/>
    <mergeCell ref="E18:E19"/>
    <mergeCell ref="F18:F19"/>
    <mergeCell ref="G18:G19"/>
    <mergeCell ref="H18:H19"/>
    <mergeCell ref="I18:I19"/>
    <mergeCell ref="G9:G11"/>
    <mergeCell ref="H16:H17"/>
    <mergeCell ref="I16:I17"/>
    <mergeCell ref="E12:E13"/>
    <mergeCell ref="F12:F13"/>
    <mergeCell ref="A4:I4"/>
    <mergeCell ref="D9:D11"/>
    <mergeCell ref="H9:I9"/>
    <mergeCell ref="G12:G13"/>
    <mergeCell ref="H10:H11"/>
    <mergeCell ref="I10:I11"/>
    <mergeCell ref="D12:D13"/>
    <mergeCell ref="A7:B7"/>
    <mergeCell ref="C7:C11"/>
    <mergeCell ref="E9:F9"/>
    <mergeCell ref="A8:A11"/>
    <mergeCell ref="B8:B11"/>
    <mergeCell ref="D8:F8"/>
    <mergeCell ref="G8:I8"/>
    <mergeCell ref="D7:I7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view="pageBreakPreview" topLeftCell="A25" zoomScale="115" zoomScaleNormal="100" zoomScaleSheetLayoutView="115" workbookViewId="0">
      <selection activeCell="A4" sqref="A4:F4"/>
    </sheetView>
  </sheetViews>
  <sheetFormatPr defaultRowHeight="12.75" x14ac:dyDescent="0.25"/>
  <cols>
    <col min="1" max="1" width="28.5703125" customWidth="1"/>
    <col min="2" max="2" width="47.5703125" customWidth="1"/>
    <col min="3" max="4" width="15.28515625" style="1" hidden="1" customWidth="1"/>
    <col min="5" max="5" width="17" style="1" customWidth="1"/>
    <col min="6" max="6" width="18.85546875" style="1" customWidth="1"/>
  </cols>
  <sheetData>
    <row r="1" spans="1:6" ht="24.75" customHeight="1" x14ac:dyDescent="0.25">
      <c r="C1" s="2"/>
      <c r="D1" s="2"/>
      <c r="E1" s="130" t="s">
        <v>25</v>
      </c>
      <c r="F1" s="130"/>
    </row>
    <row r="2" spans="1:6" ht="14.25" x14ac:dyDescent="0.25">
      <c r="C2" s="2"/>
      <c r="D2" s="2"/>
      <c r="E2" s="6"/>
      <c r="F2" s="7" t="s">
        <v>22</v>
      </c>
    </row>
    <row r="3" spans="1:6" x14ac:dyDescent="0.25">
      <c r="C3" s="2"/>
      <c r="D3" s="2"/>
      <c r="E3" s="2"/>
      <c r="F3" s="2"/>
    </row>
    <row r="4" spans="1:6" ht="45.75" customHeight="1" x14ac:dyDescent="0.25">
      <c r="A4" s="136" t="s">
        <v>130</v>
      </c>
      <c r="B4" s="136"/>
      <c r="C4" s="136"/>
      <c r="D4" s="136"/>
      <c r="E4" s="136"/>
      <c r="F4" s="136"/>
    </row>
    <row r="6" spans="1:6" ht="13.5" x14ac:dyDescent="0.25">
      <c r="A6" s="133" t="s">
        <v>0</v>
      </c>
      <c r="B6" s="133"/>
      <c r="C6" s="133"/>
      <c r="D6" s="133"/>
      <c r="E6" s="133"/>
      <c r="F6" s="133"/>
    </row>
    <row r="7" spans="1:6" x14ac:dyDescent="0.25">
      <c r="C7" s="4"/>
      <c r="D7" s="4"/>
      <c r="E7" s="4"/>
      <c r="F7" s="4"/>
    </row>
    <row r="8" spans="1:6" ht="12.75" customHeight="1" x14ac:dyDescent="0.25">
      <c r="A8" s="134" t="s">
        <v>1</v>
      </c>
      <c r="B8" s="134"/>
      <c r="C8" s="134"/>
      <c r="D8" s="134"/>
      <c r="E8" s="134"/>
      <c r="F8" s="134"/>
    </row>
    <row r="10" spans="1:6" x14ac:dyDescent="0.25">
      <c r="A10" s="45" t="s">
        <v>2</v>
      </c>
      <c r="B10" s="135" t="s">
        <v>3</v>
      </c>
      <c r="C10" s="135"/>
      <c r="D10" s="135"/>
      <c r="E10" s="135"/>
      <c r="F10" s="135"/>
    </row>
    <row r="11" spans="1:6" x14ac:dyDescent="0.25">
      <c r="A11" s="46">
        <v>1040</v>
      </c>
      <c r="B11" s="128" t="s">
        <v>115</v>
      </c>
      <c r="C11" s="128"/>
      <c r="D11" s="128"/>
      <c r="E11" s="128"/>
      <c r="F11" s="128"/>
    </row>
    <row r="12" spans="1:6" ht="34.5" customHeight="1" x14ac:dyDescent="0.25">
      <c r="A12" s="47" t="s">
        <v>6</v>
      </c>
      <c r="B12" s="36"/>
      <c r="C12" s="48"/>
      <c r="D12" s="132" t="s">
        <v>127</v>
      </c>
      <c r="E12" s="132"/>
      <c r="F12" s="132"/>
    </row>
    <row r="13" spans="1:6" x14ac:dyDescent="0.25">
      <c r="A13" s="48" t="s">
        <v>7</v>
      </c>
      <c r="B13" s="46">
        <v>1040</v>
      </c>
      <c r="C13" s="132"/>
      <c r="D13" s="132"/>
      <c r="E13" s="132"/>
      <c r="F13" s="132"/>
    </row>
    <row r="14" spans="1:6" x14ac:dyDescent="0.25">
      <c r="A14" s="48" t="s">
        <v>8</v>
      </c>
      <c r="B14" s="46">
        <v>32002</v>
      </c>
      <c r="C14" s="49" t="s">
        <v>9</v>
      </c>
      <c r="D14" s="49" t="s">
        <v>10</v>
      </c>
      <c r="E14" s="49" t="s">
        <v>11</v>
      </c>
      <c r="F14" s="49" t="s">
        <v>12</v>
      </c>
    </row>
    <row r="15" spans="1:6" ht="38.25" x14ac:dyDescent="0.25">
      <c r="A15" s="48" t="s">
        <v>13</v>
      </c>
      <c r="B15" s="46" t="s">
        <v>116</v>
      </c>
      <c r="C15" s="48"/>
      <c r="D15" s="48"/>
      <c r="E15" s="48"/>
      <c r="F15" s="48"/>
    </row>
    <row r="16" spans="1:6" ht="25.5" x14ac:dyDescent="0.25">
      <c r="A16" s="48" t="s">
        <v>14</v>
      </c>
      <c r="B16" s="46" t="s">
        <v>99</v>
      </c>
      <c r="C16" s="48"/>
      <c r="D16" s="48"/>
      <c r="E16" s="48"/>
      <c r="F16" s="48"/>
    </row>
    <row r="17" spans="1:6" ht="25.5" x14ac:dyDescent="0.25">
      <c r="A17" s="48" t="s">
        <v>15</v>
      </c>
      <c r="B17" s="46" t="s">
        <v>117</v>
      </c>
      <c r="C17" s="48"/>
      <c r="D17" s="48"/>
      <c r="E17" s="48"/>
      <c r="F17" s="48"/>
    </row>
    <row r="18" spans="1:6" ht="25.5" x14ac:dyDescent="0.25">
      <c r="A18" s="48" t="s">
        <v>17</v>
      </c>
      <c r="B18" s="46" t="s">
        <v>118</v>
      </c>
      <c r="C18" s="48"/>
      <c r="D18" s="48"/>
      <c r="E18" s="48"/>
      <c r="F18" s="48"/>
    </row>
    <row r="19" spans="1:6" x14ac:dyDescent="0.25">
      <c r="A19" s="132" t="s">
        <v>19</v>
      </c>
      <c r="B19" s="132"/>
      <c r="C19" s="48"/>
      <c r="D19" s="48"/>
      <c r="E19" s="48"/>
      <c r="F19" s="50"/>
    </row>
    <row r="20" spans="1:6" x14ac:dyDescent="0.25">
      <c r="A20" s="128" t="s">
        <v>119</v>
      </c>
      <c r="B20" s="128"/>
      <c r="C20" s="51" t="s">
        <v>20</v>
      </c>
      <c r="D20" s="52" t="s">
        <v>20</v>
      </c>
      <c r="E20" s="52" t="s">
        <v>20</v>
      </c>
      <c r="F20" s="93">
        <v>-10</v>
      </c>
    </row>
    <row r="21" spans="1:6" x14ac:dyDescent="0.25">
      <c r="A21" s="128" t="s">
        <v>120</v>
      </c>
      <c r="B21" s="128"/>
      <c r="C21" s="51" t="s">
        <v>20</v>
      </c>
      <c r="D21" s="54" t="s">
        <v>20</v>
      </c>
      <c r="E21" s="54" t="s">
        <v>20</v>
      </c>
      <c r="F21" s="93">
        <v>-2</v>
      </c>
    </row>
    <row r="22" spans="1:6" x14ac:dyDescent="0.25">
      <c r="A22" s="128" t="s">
        <v>121</v>
      </c>
      <c r="B22" s="128"/>
      <c r="C22" s="51" t="s">
        <v>20</v>
      </c>
      <c r="D22" s="52" t="s">
        <v>20</v>
      </c>
      <c r="E22" s="52" t="s">
        <v>20</v>
      </c>
      <c r="F22" s="93">
        <v>-1</v>
      </c>
    </row>
    <row r="23" spans="1:6" x14ac:dyDescent="0.25">
      <c r="A23" s="128" t="s">
        <v>122</v>
      </c>
      <c r="B23" s="128"/>
      <c r="C23" s="51" t="s">
        <v>20</v>
      </c>
      <c r="D23" s="54" t="s">
        <v>20</v>
      </c>
      <c r="E23" s="54" t="s">
        <v>20</v>
      </c>
      <c r="F23" s="93">
        <v>-100</v>
      </c>
    </row>
    <row r="24" spans="1:6" ht="27" customHeight="1" x14ac:dyDescent="0.25">
      <c r="A24" s="128" t="s">
        <v>123</v>
      </c>
      <c r="B24" s="128"/>
      <c r="C24" s="51" t="s">
        <v>20</v>
      </c>
      <c r="D24" s="52" t="s">
        <v>20</v>
      </c>
      <c r="E24" s="52" t="s">
        <v>20</v>
      </c>
      <c r="F24" s="93">
        <v>-150</v>
      </c>
    </row>
    <row r="25" spans="1:6" ht="17.25" customHeight="1" x14ac:dyDescent="0.25">
      <c r="A25" s="128" t="s">
        <v>124</v>
      </c>
      <c r="B25" s="128"/>
      <c r="C25" s="51" t="s">
        <v>20</v>
      </c>
      <c r="D25" s="54" t="s">
        <v>20</v>
      </c>
      <c r="E25" s="54" t="s">
        <v>20</v>
      </c>
      <c r="F25" s="54">
        <v>-100</v>
      </c>
    </row>
    <row r="26" spans="1:6" ht="12.75" customHeight="1" x14ac:dyDescent="0.25">
      <c r="A26" s="129" t="s">
        <v>21</v>
      </c>
      <c r="B26" s="129"/>
      <c r="C26" s="51">
        <v>0</v>
      </c>
      <c r="D26" s="54">
        <v>-133000</v>
      </c>
      <c r="E26" s="54">
        <v>0</v>
      </c>
      <c r="F26" s="54">
        <v>-848161</v>
      </c>
    </row>
    <row r="27" spans="1:6" ht="12.75" customHeight="1" x14ac:dyDescent="0.25">
      <c r="A27" s="56"/>
      <c r="B27" s="56"/>
      <c r="C27" s="57"/>
      <c r="D27" s="58"/>
      <c r="E27" s="58"/>
      <c r="F27" s="58"/>
    </row>
    <row r="28" spans="1:6" x14ac:dyDescent="0.25">
      <c r="C28" s="5"/>
      <c r="D28" s="5"/>
      <c r="E28" s="5"/>
      <c r="F28" s="5"/>
    </row>
    <row r="29" spans="1:6" x14ac:dyDescent="0.25">
      <c r="A29" s="69" t="s">
        <v>2</v>
      </c>
      <c r="B29" s="135" t="s">
        <v>3</v>
      </c>
      <c r="C29" s="135"/>
      <c r="D29" s="135"/>
      <c r="E29" s="135"/>
      <c r="F29" s="135"/>
    </row>
    <row r="30" spans="1:6" x14ac:dyDescent="0.25">
      <c r="A30" s="67">
        <v>1040</v>
      </c>
      <c r="B30" s="128" t="s">
        <v>115</v>
      </c>
      <c r="C30" s="128"/>
      <c r="D30" s="128"/>
      <c r="E30" s="128"/>
      <c r="F30" s="128"/>
    </row>
    <row r="31" spans="1:6" ht="34.5" customHeight="1" x14ac:dyDescent="0.25">
      <c r="A31" s="47" t="s">
        <v>6</v>
      </c>
      <c r="B31" s="36"/>
      <c r="C31" s="66"/>
      <c r="D31" s="132" t="s">
        <v>127</v>
      </c>
      <c r="E31" s="132"/>
      <c r="F31" s="132"/>
    </row>
    <row r="32" spans="1:6" x14ac:dyDescent="0.25">
      <c r="A32" s="66" t="s">
        <v>7</v>
      </c>
      <c r="B32" s="67">
        <v>1040</v>
      </c>
      <c r="C32" s="132"/>
      <c r="D32" s="132"/>
      <c r="E32" s="132"/>
      <c r="F32" s="132"/>
    </row>
    <row r="33" spans="1:6" x14ac:dyDescent="0.25">
      <c r="A33" s="66" t="s">
        <v>8</v>
      </c>
      <c r="B33" s="67">
        <v>32003</v>
      </c>
      <c r="C33" s="65" t="s">
        <v>9</v>
      </c>
      <c r="D33" s="65" t="s">
        <v>10</v>
      </c>
      <c r="E33" s="65" t="s">
        <v>11</v>
      </c>
      <c r="F33" s="65" t="s">
        <v>12</v>
      </c>
    </row>
    <row r="34" spans="1:6" ht="38.25" x14ac:dyDescent="0.25">
      <c r="A34" s="66" t="s">
        <v>13</v>
      </c>
      <c r="B34" s="67" t="s">
        <v>125</v>
      </c>
      <c r="C34" s="66"/>
      <c r="D34" s="66"/>
      <c r="E34" s="66"/>
      <c r="F34" s="66"/>
    </row>
    <row r="35" spans="1:6" ht="25.5" x14ac:dyDescent="0.25">
      <c r="A35" s="66" t="s">
        <v>14</v>
      </c>
      <c r="B35" s="67" t="s">
        <v>99</v>
      </c>
      <c r="C35" s="66"/>
      <c r="D35" s="66"/>
      <c r="E35" s="66"/>
      <c r="F35" s="66"/>
    </row>
    <row r="36" spans="1:6" ht="25.5" x14ac:dyDescent="0.25">
      <c r="A36" s="66" t="s">
        <v>15</v>
      </c>
      <c r="B36" s="67" t="s">
        <v>117</v>
      </c>
      <c r="C36" s="66"/>
      <c r="D36" s="66"/>
      <c r="E36" s="66"/>
      <c r="F36" s="66"/>
    </row>
    <row r="37" spans="1:6" ht="25.5" x14ac:dyDescent="0.25">
      <c r="A37" s="66" t="s">
        <v>17</v>
      </c>
      <c r="B37" s="67" t="s">
        <v>118</v>
      </c>
      <c r="C37" s="66"/>
      <c r="D37" s="66"/>
      <c r="E37" s="66"/>
      <c r="F37" s="66"/>
    </row>
    <row r="38" spans="1:6" x14ac:dyDescent="0.25">
      <c r="A38" s="132" t="s">
        <v>19</v>
      </c>
      <c r="B38" s="132"/>
      <c r="C38" s="66"/>
      <c r="D38" s="66"/>
      <c r="E38" s="66"/>
      <c r="F38" s="50"/>
    </row>
    <row r="39" spans="1:6" x14ac:dyDescent="0.25">
      <c r="A39" s="128" t="s">
        <v>119</v>
      </c>
      <c r="B39" s="128"/>
      <c r="C39" s="51" t="s">
        <v>20</v>
      </c>
      <c r="D39" s="52" t="s">
        <v>20</v>
      </c>
      <c r="E39" s="52" t="s">
        <v>20</v>
      </c>
      <c r="F39" s="93">
        <v>-10</v>
      </c>
    </row>
    <row r="40" spans="1:6" x14ac:dyDescent="0.25">
      <c r="A40" s="128" t="s">
        <v>120</v>
      </c>
      <c r="B40" s="128"/>
      <c r="C40" s="51" t="s">
        <v>20</v>
      </c>
      <c r="D40" s="54" t="s">
        <v>20</v>
      </c>
      <c r="E40" s="54" t="s">
        <v>20</v>
      </c>
      <c r="F40" s="93">
        <v>-2</v>
      </c>
    </row>
    <row r="41" spans="1:6" x14ac:dyDescent="0.25">
      <c r="A41" s="128" t="s">
        <v>121</v>
      </c>
      <c r="B41" s="128"/>
      <c r="C41" s="51" t="s">
        <v>20</v>
      </c>
      <c r="D41" s="52" t="s">
        <v>20</v>
      </c>
      <c r="E41" s="52" t="s">
        <v>20</v>
      </c>
      <c r="F41" s="93">
        <v>-1</v>
      </c>
    </row>
    <row r="42" spans="1:6" x14ac:dyDescent="0.25">
      <c r="A42" s="128" t="s">
        <v>122</v>
      </c>
      <c r="B42" s="128"/>
      <c r="C42" s="51" t="s">
        <v>20</v>
      </c>
      <c r="D42" s="54" t="s">
        <v>20</v>
      </c>
      <c r="E42" s="54" t="s">
        <v>20</v>
      </c>
      <c r="F42" s="93">
        <v>-100</v>
      </c>
    </row>
    <row r="43" spans="1:6" ht="27" customHeight="1" x14ac:dyDescent="0.25">
      <c r="A43" s="128" t="s">
        <v>123</v>
      </c>
      <c r="B43" s="128"/>
      <c r="C43" s="51" t="s">
        <v>20</v>
      </c>
      <c r="D43" s="52" t="s">
        <v>20</v>
      </c>
      <c r="E43" s="52" t="s">
        <v>20</v>
      </c>
      <c r="F43" s="93">
        <v>-150</v>
      </c>
    </row>
    <row r="44" spans="1:6" ht="17.25" customHeight="1" x14ac:dyDescent="0.25">
      <c r="A44" s="128" t="s">
        <v>124</v>
      </c>
      <c r="B44" s="128"/>
      <c r="C44" s="51" t="s">
        <v>20</v>
      </c>
      <c r="D44" s="54" t="s">
        <v>20</v>
      </c>
      <c r="E44" s="54" t="s">
        <v>20</v>
      </c>
      <c r="F44" s="93">
        <v>-100</v>
      </c>
    </row>
    <row r="45" spans="1:6" ht="12.75" customHeight="1" x14ac:dyDescent="0.25">
      <c r="A45" s="129" t="s">
        <v>21</v>
      </c>
      <c r="B45" s="129"/>
      <c r="C45" s="51">
        <v>0</v>
      </c>
      <c r="D45" s="54">
        <v>-133000</v>
      </c>
      <c r="E45" s="54">
        <v>0</v>
      </c>
      <c r="F45" s="54">
        <v>-455418.7</v>
      </c>
    </row>
    <row r="47" spans="1:6" x14ac:dyDescent="0.25">
      <c r="C47" s="5"/>
      <c r="D47" s="5"/>
      <c r="E47" s="5"/>
      <c r="F47" s="5"/>
    </row>
    <row r="48" spans="1:6" x14ac:dyDescent="0.25">
      <c r="C48" s="5"/>
      <c r="D48" s="5"/>
      <c r="E48" s="5"/>
      <c r="F48" s="5"/>
    </row>
    <row r="49" spans="1:6" x14ac:dyDescent="0.25">
      <c r="C49" s="5"/>
      <c r="D49" s="5"/>
      <c r="E49" s="5"/>
      <c r="F49" s="5"/>
    </row>
    <row r="50" spans="1:6" x14ac:dyDescent="0.25">
      <c r="A50" s="69" t="s">
        <v>2</v>
      </c>
      <c r="B50" s="135" t="s">
        <v>3</v>
      </c>
      <c r="C50" s="135"/>
      <c r="D50" s="135"/>
      <c r="E50" s="135"/>
      <c r="F50" s="135"/>
    </row>
    <row r="51" spans="1:6" x14ac:dyDescent="0.25">
      <c r="A51" s="67" t="s">
        <v>4</v>
      </c>
      <c r="B51" s="128" t="s">
        <v>5</v>
      </c>
      <c r="C51" s="128"/>
      <c r="D51" s="128"/>
      <c r="E51" s="128"/>
      <c r="F51" s="128"/>
    </row>
    <row r="52" spans="1:6" ht="27" customHeight="1" x14ac:dyDescent="0.25">
      <c r="A52" s="47" t="s">
        <v>6</v>
      </c>
      <c r="B52" s="36"/>
      <c r="C52" s="66"/>
      <c r="D52" s="132" t="s">
        <v>128</v>
      </c>
      <c r="E52" s="132"/>
      <c r="F52" s="132"/>
    </row>
    <row r="53" spans="1:6" x14ac:dyDescent="0.25">
      <c r="A53" s="66" t="s">
        <v>7</v>
      </c>
      <c r="B53" s="67" t="s">
        <v>4</v>
      </c>
      <c r="C53" s="132"/>
      <c r="D53" s="132"/>
      <c r="E53" s="132"/>
      <c r="F53" s="132"/>
    </row>
    <row r="54" spans="1:6" x14ac:dyDescent="0.25">
      <c r="A54" s="66" t="s">
        <v>8</v>
      </c>
      <c r="B54" s="67">
        <v>12005</v>
      </c>
      <c r="C54" s="65" t="s">
        <v>9</v>
      </c>
      <c r="D54" s="65" t="s">
        <v>10</v>
      </c>
      <c r="E54" s="65" t="s">
        <v>11</v>
      </c>
      <c r="F54" s="65" t="s">
        <v>12</v>
      </c>
    </row>
    <row r="55" spans="1:6" ht="38.25" x14ac:dyDescent="0.25">
      <c r="A55" s="66" t="s">
        <v>13</v>
      </c>
      <c r="B55" s="67" t="s">
        <v>92</v>
      </c>
      <c r="C55" s="66"/>
      <c r="D55" s="66"/>
      <c r="E55" s="66"/>
      <c r="F55" s="66"/>
    </row>
    <row r="56" spans="1:6" ht="38.25" x14ac:dyDescent="0.25">
      <c r="A56" s="66" t="s">
        <v>14</v>
      </c>
      <c r="B56" s="67" t="s">
        <v>93</v>
      </c>
      <c r="C56" s="66"/>
      <c r="D56" s="66"/>
      <c r="E56" s="66"/>
      <c r="F56" s="66"/>
    </row>
    <row r="57" spans="1:6" x14ac:dyDescent="0.25">
      <c r="A57" s="66" t="s">
        <v>15</v>
      </c>
      <c r="B57" s="67" t="s">
        <v>16</v>
      </c>
      <c r="C57" s="66"/>
      <c r="D57" s="66"/>
      <c r="E57" s="66"/>
      <c r="F57" s="66"/>
    </row>
    <row r="58" spans="1:6" ht="25.5" x14ac:dyDescent="0.25">
      <c r="A58" s="66" t="s">
        <v>17</v>
      </c>
      <c r="B58" s="67" t="s">
        <v>18</v>
      </c>
      <c r="C58" s="66"/>
      <c r="D58" s="66"/>
      <c r="E58" s="66"/>
      <c r="F58" s="66"/>
    </row>
    <row r="59" spans="1:6" x14ac:dyDescent="0.25">
      <c r="A59" s="132" t="s">
        <v>19</v>
      </c>
      <c r="B59" s="132"/>
      <c r="C59" s="66"/>
      <c r="D59" s="66"/>
      <c r="E59" s="66"/>
      <c r="F59" s="50"/>
    </row>
    <row r="60" spans="1:6" ht="29.25" customHeight="1" x14ac:dyDescent="0.25">
      <c r="A60" s="128" t="s">
        <v>89</v>
      </c>
      <c r="B60" s="128"/>
      <c r="C60" s="51" t="s">
        <v>20</v>
      </c>
      <c r="D60" s="52" t="s">
        <v>20</v>
      </c>
      <c r="E60" s="52" t="s">
        <v>20</v>
      </c>
      <c r="F60" s="53"/>
    </row>
    <row r="61" spans="1:6" ht="30.75" customHeight="1" x14ac:dyDescent="0.25">
      <c r="A61" s="128" t="s">
        <v>90</v>
      </c>
      <c r="B61" s="128"/>
      <c r="C61" s="51" t="s">
        <v>20</v>
      </c>
      <c r="D61" s="54" t="s">
        <v>20</v>
      </c>
      <c r="E61" s="54" t="s">
        <v>20</v>
      </c>
      <c r="F61" s="55"/>
    </row>
    <row r="62" spans="1:6" ht="28.5" customHeight="1" x14ac:dyDescent="0.25">
      <c r="A62" s="128" t="s">
        <v>91</v>
      </c>
      <c r="B62" s="128"/>
      <c r="C62" s="51" t="s">
        <v>20</v>
      </c>
      <c r="D62" s="54" t="s">
        <v>20</v>
      </c>
      <c r="E62" s="54" t="s">
        <v>20</v>
      </c>
      <c r="F62" s="55"/>
    </row>
    <row r="63" spans="1:6" ht="12.75" customHeight="1" x14ac:dyDescent="0.25">
      <c r="A63" s="129" t="s">
        <v>21</v>
      </c>
      <c r="B63" s="129"/>
      <c r="C63" s="51">
        <v>0</v>
      </c>
      <c r="D63" s="54">
        <v>-133000</v>
      </c>
      <c r="E63" s="54">
        <v>0</v>
      </c>
      <c r="F63" s="54">
        <v>1303579.7</v>
      </c>
    </row>
    <row r="65" spans="3:6" x14ac:dyDescent="0.25">
      <c r="C65" s="3"/>
      <c r="D65" s="3"/>
      <c r="E65" s="3"/>
      <c r="F65" s="3"/>
    </row>
    <row r="66" spans="3:6" x14ac:dyDescent="0.25">
      <c r="C66" s="3"/>
      <c r="D66" s="3"/>
      <c r="E66" s="3"/>
      <c r="F66" s="3"/>
    </row>
  </sheetData>
  <mergeCells count="37">
    <mergeCell ref="A60:B60"/>
    <mergeCell ref="A61:B61"/>
    <mergeCell ref="A62:B62"/>
    <mergeCell ref="A63:B63"/>
    <mergeCell ref="A22:B22"/>
    <mergeCell ref="A23:B23"/>
    <mergeCell ref="B29:F29"/>
    <mergeCell ref="B30:F30"/>
    <mergeCell ref="D31:F31"/>
    <mergeCell ref="C32:F32"/>
    <mergeCell ref="A38:B38"/>
    <mergeCell ref="A39:B39"/>
    <mergeCell ref="A40:B40"/>
    <mergeCell ref="A41:B41"/>
    <mergeCell ref="A42:B42"/>
    <mergeCell ref="A43:B43"/>
    <mergeCell ref="B50:F50"/>
    <mergeCell ref="B51:F51"/>
    <mergeCell ref="D52:F52"/>
    <mergeCell ref="C53:F53"/>
    <mergeCell ref="A59:B59"/>
    <mergeCell ref="A44:B44"/>
    <mergeCell ref="A45:B45"/>
    <mergeCell ref="A26:B26"/>
    <mergeCell ref="E1:F1"/>
    <mergeCell ref="A4:F4"/>
    <mergeCell ref="D12:F12"/>
    <mergeCell ref="A6:F6"/>
    <mergeCell ref="A8:F8"/>
    <mergeCell ref="B10:F10"/>
    <mergeCell ref="B11:F11"/>
    <mergeCell ref="C13:F13"/>
    <mergeCell ref="A19:B19"/>
    <mergeCell ref="A24:B24"/>
    <mergeCell ref="A25:B25"/>
    <mergeCell ref="A20:B20"/>
    <mergeCell ref="A21:B21"/>
  </mergeCells>
  <pageMargins left="0.31496062992125984" right="0.31496062992125984" top="0.74803149606299213" bottom="0.74803149606299213" header="0.31496062992125984" footer="0.31496062992125984"/>
  <pageSetup paperSize="9" scale="91" orientation="portrait" r:id="rId1"/>
  <rowBreaks count="2" manualBreakCount="2">
    <brk id="45" max="5" man="1"/>
    <brk id="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view="pageBreakPreview" zoomScale="115" zoomScaleNormal="100" zoomScaleSheetLayoutView="115" workbookViewId="0">
      <selection activeCell="A4" sqref="A4:F4"/>
    </sheetView>
  </sheetViews>
  <sheetFormatPr defaultRowHeight="12.75" x14ac:dyDescent="0.25"/>
  <cols>
    <col min="1" max="1" width="28.5703125" customWidth="1"/>
    <col min="2" max="2" width="47.5703125" customWidth="1"/>
    <col min="3" max="4" width="15.28515625" style="5" hidden="1" customWidth="1"/>
    <col min="5" max="5" width="17.42578125" style="5" customWidth="1"/>
    <col min="6" max="6" width="17.7109375" style="5" customWidth="1"/>
  </cols>
  <sheetData>
    <row r="1" spans="1:6" ht="27" customHeight="1" x14ac:dyDescent="0.25">
      <c r="E1" s="130" t="s">
        <v>24</v>
      </c>
      <c r="F1" s="130"/>
    </row>
    <row r="2" spans="1:6" ht="24.75" customHeight="1" x14ac:dyDescent="0.25">
      <c r="E2" s="6"/>
      <c r="F2" s="68" t="s">
        <v>23</v>
      </c>
    </row>
    <row r="3" spans="1:6" ht="12.75" customHeight="1" x14ac:dyDescent="0.25"/>
    <row r="4" spans="1:6" ht="29.25" customHeight="1" x14ac:dyDescent="0.25">
      <c r="A4" s="131" t="s">
        <v>131</v>
      </c>
      <c r="B4" s="131"/>
      <c r="C4" s="131"/>
      <c r="D4" s="131"/>
      <c r="E4" s="131"/>
      <c r="F4" s="131"/>
    </row>
    <row r="5" spans="1:6" ht="13.5" customHeight="1" x14ac:dyDescent="0.25">
      <c r="A5" s="133" t="s">
        <v>0</v>
      </c>
      <c r="B5" s="133"/>
      <c r="C5" s="133"/>
      <c r="D5" s="133"/>
      <c r="E5" s="133"/>
      <c r="F5" s="133"/>
    </row>
    <row r="7" spans="1:6" ht="12.75" customHeight="1" x14ac:dyDescent="0.25">
      <c r="A7" s="134" t="s">
        <v>1</v>
      </c>
      <c r="B7" s="134"/>
      <c r="C7" s="134"/>
      <c r="D7" s="134"/>
      <c r="E7" s="134"/>
      <c r="F7" s="134"/>
    </row>
    <row r="9" spans="1:6" x14ac:dyDescent="0.25">
      <c r="A9" s="69" t="s">
        <v>2</v>
      </c>
      <c r="B9" s="135" t="s">
        <v>3</v>
      </c>
      <c r="C9" s="135"/>
      <c r="D9" s="135"/>
      <c r="E9" s="135"/>
      <c r="F9" s="135"/>
    </row>
    <row r="10" spans="1:6" x14ac:dyDescent="0.25">
      <c r="A10" s="67">
        <v>1040</v>
      </c>
      <c r="B10" s="128" t="s">
        <v>115</v>
      </c>
      <c r="C10" s="128"/>
      <c r="D10" s="128"/>
      <c r="E10" s="128"/>
      <c r="F10" s="128"/>
    </row>
    <row r="11" spans="1:6" ht="34.5" customHeight="1" x14ac:dyDescent="0.25">
      <c r="A11" s="47" t="s">
        <v>6</v>
      </c>
      <c r="B11" s="36"/>
      <c r="C11" s="66"/>
      <c r="D11" s="132" t="s">
        <v>127</v>
      </c>
      <c r="E11" s="132"/>
      <c r="F11" s="132"/>
    </row>
    <row r="12" spans="1:6" x14ac:dyDescent="0.25">
      <c r="A12" s="66" t="s">
        <v>7</v>
      </c>
      <c r="B12" s="67">
        <v>1040</v>
      </c>
      <c r="C12" s="132"/>
      <c r="D12" s="132"/>
      <c r="E12" s="132"/>
      <c r="F12" s="132"/>
    </row>
    <row r="13" spans="1:6" x14ac:dyDescent="0.25">
      <c r="A13" s="66" t="s">
        <v>8</v>
      </c>
      <c r="B13" s="67">
        <v>32002</v>
      </c>
      <c r="C13" s="65" t="s">
        <v>9</v>
      </c>
      <c r="D13" s="65" t="s">
        <v>10</v>
      </c>
      <c r="E13" s="65" t="s">
        <v>11</v>
      </c>
      <c r="F13" s="65" t="s">
        <v>12</v>
      </c>
    </row>
    <row r="14" spans="1:6" ht="38.25" x14ac:dyDescent="0.25">
      <c r="A14" s="66" t="s">
        <v>13</v>
      </c>
      <c r="B14" s="67" t="s">
        <v>116</v>
      </c>
      <c r="C14" s="66"/>
      <c r="D14" s="66"/>
      <c r="E14" s="66"/>
      <c r="F14" s="66"/>
    </row>
    <row r="15" spans="1:6" ht="25.5" x14ac:dyDescent="0.25">
      <c r="A15" s="66" t="s">
        <v>14</v>
      </c>
      <c r="B15" s="67" t="s">
        <v>99</v>
      </c>
      <c r="C15" s="66"/>
      <c r="D15" s="66"/>
      <c r="E15" s="66"/>
      <c r="F15" s="66"/>
    </row>
    <row r="16" spans="1:6" ht="25.5" x14ac:dyDescent="0.25">
      <c r="A16" s="66" t="s">
        <v>15</v>
      </c>
      <c r="B16" s="67" t="s">
        <v>117</v>
      </c>
      <c r="C16" s="66"/>
      <c r="D16" s="66"/>
      <c r="E16" s="66"/>
      <c r="F16" s="66"/>
    </row>
    <row r="17" spans="1:6" ht="25.5" x14ac:dyDescent="0.25">
      <c r="A17" s="66" t="s">
        <v>17</v>
      </c>
      <c r="B17" s="67" t="s">
        <v>118</v>
      </c>
      <c r="C17" s="66"/>
      <c r="D17" s="66"/>
      <c r="E17" s="66"/>
      <c r="F17" s="66"/>
    </row>
    <row r="18" spans="1:6" x14ac:dyDescent="0.25">
      <c r="A18" s="132" t="s">
        <v>19</v>
      </c>
      <c r="B18" s="132"/>
      <c r="C18" s="66"/>
      <c r="D18" s="66"/>
      <c r="E18" s="66"/>
      <c r="F18" s="93"/>
    </row>
    <row r="19" spans="1:6" x14ac:dyDescent="0.25">
      <c r="A19" s="128" t="s">
        <v>119</v>
      </c>
      <c r="B19" s="128"/>
      <c r="C19" s="51" t="s">
        <v>20</v>
      </c>
      <c r="D19" s="52" t="s">
        <v>20</v>
      </c>
      <c r="E19" s="52" t="s">
        <v>20</v>
      </c>
      <c r="F19" s="93">
        <v>-10</v>
      </c>
    </row>
    <row r="20" spans="1:6" x14ac:dyDescent="0.25">
      <c r="A20" s="128" t="s">
        <v>120</v>
      </c>
      <c r="B20" s="128"/>
      <c r="C20" s="51" t="s">
        <v>20</v>
      </c>
      <c r="D20" s="54" t="s">
        <v>20</v>
      </c>
      <c r="E20" s="54" t="s">
        <v>20</v>
      </c>
      <c r="F20" s="93">
        <v>-2</v>
      </c>
    </row>
    <row r="21" spans="1:6" x14ac:dyDescent="0.25">
      <c r="A21" s="128" t="s">
        <v>121</v>
      </c>
      <c r="B21" s="128"/>
      <c r="C21" s="51" t="s">
        <v>20</v>
      </c>
      <c r="D21" s="52" t="s">
        <v>20</v>
      </c>
      <c r="E21" s="52" t="s">
        <v>20</v>
      </c>
      <c r="F21" s="93">
        <v>-1</v>
      </c>
    </row>
    <row r="22" spans="1:6" x14ac:dyDescent="0.25">
      <c r="A22" s="128" t="s">
        <v>122</v>
      </c>
      <c r="B22" s="128"/>
      <c r="C22" s="51" t="s">
        <v>20</v>
      </c>
      <c r="D22" s="54" t="s">
        <v>20</v>
      </c>
      <c r="E22" s="54" t="s">
        <v>20</v>
      </c>
      <c r="F22" s="93">
        <v>-100</v>
      </c>
    </row>
    <row r="23" spans="1:6" ht="27" customHeight="1" x14ac:dyDescent="0.25">
      <c r="A23" s="128" t="s">
        <v>123</v>
      </c>
      <c r="B23" s="128"/>
      <c r="C23" s="51" t="s">
        <v>20</v>
      </c>
      <c r="D23" s="52" t="s">
        <v>20</v>
      </c>
      <c r="E23" s="52" t="s">
        <v>20</v>
      </c>
      <c r="F23" s="93">
        <v>-150</v>
      </c>
    </row>
    <row r="24" spans="1:6" ht="17.25" customHeight="1" x14ac:dyDescent="0.25">
      <c r="A24" s="128" t="s">
        <v>124</v>
      </c>
      <c r="B24" s="128"/>
      <c r="C24" s="51" t="s">
        <v>20</v>
      </c>
      <c r="D24" s="54" t="s">
        <v>20</v>
      </c>
      <c r="E24" s="54" t="s">
        <v>20</v>
      </c>
      <c r="F24" s="93">
        <v>-100</v>
      </c>
    </row>
    <row r="25" spans="1:6" ht="12.75" customHeight="1" x14ac:dyDescent="0.25">
      <c r="A25" s="129" t="s">
        <v>21</v>
      </c>
      <c r="B25" s="129"/>
      <c r="C25" s="51">
        <v>0</v>
      </c>
      <c r="D25" s="54">
        <v>-133000</v>
      </c>
      <c r="E25" s="54">
        <v>0</v>
      </c>
      <c r="F25" s="54">
        <v>-848161</v>
      </c>
    </row>
    <row r="26" spans="1:6" ht="12.75" customHeight="1" x14ac:dyDescent="0.25">
      <c r="A26" s="56"/>
      <c r="B26" s="56"/>
      <c r="C26" s="57"/>
      <c r="D26" s="58"/>
      <c r="E26" s="58"/>
      <c r="F26" s="58"/>
    </row>
    <row r="28" spans="1:6" x14ac:dyDescent="0.25">
      <c r="A28" s="69" t="s">
        <v>2</v>
      </c>
      <c r="B28" s="135" t="s">
        <v>3</v>
      </c>
      <c r="C28" s="135"/>
      <c r="D28" s="135"/>
      <c r="E28" s="135"/>
      <c r="F28" s="135"/>
    </row>
    <row r="29" spans="1:6" x14ac:dyDescent="0.25">
      <c r="A29" s="67">
        <v>1040</v>
      </c>
      <c r="B29" s="128" t="s">
        <v>115</v>
      </c>
      <c r="C29" s="128"/>
      <c r="D29" s="128"/>
      <c r="E29" s="128"/>
      <c r="F29" s="128"/>
    </row>
    <row r="30" spans="1:6" ht="36" customHeight="1" x14ac:dyDescent="0.25">
      <c r="A30" s="47" t="s">
        <v>6</v>
      </c>
      <c r="B30" s="36"/>
      <c r="C30" s="66"/>
      <c r="D30" s="132" t="s">
        <v>129</v>
      </c>
      <c r="E30" s="132"/>
      <c r="F30" s="132"/>
    </row>
    <row r="31" spans="1:6" x14ac:dyDescent="0.25">
      <c r="A31" s="66" t="s">
        <v>7</v>
      </c>
      <c r="B31" s="67">
        <v>1040</v>
      </c>
      <c r="C31" s="132"/>
      <c r="D31" s="132"/>
      <c r="E31" s="132"/>
      <c r="F31" s="132"/>
    </row>
    <row r="32" spans="1:6" x14ac:dyDescent="0.25">
      <c r="A32" s="66" t="s">
        <v>8</v>
      </c>
      <c r="B32" s="67">
        <v>32003</v>
      </c>
      <c r="C32" s="65" t="s">
        <v>9</v>
      </c>
      <c r="D32" s="65" t="s">
        <v>10</v>
      </c>
      <c r="E32" s="65" t="s">
        <v>11</v>
      </c>
      <c r="F32" s="65" t="s">
        <v>12</v>
      </c>
    </row>
    <row r="33" spans="1:6" ht="38.25" x14ac:dyDescent="0.25">
      <c r="A33" s="66" t="s">
        <v>13</v>
      </c>
      <c r="B33" s="67" t="s">
        <v>125</v>
      </c>
      <c r="C33" s="66"/>
      <c r="D33" s="66"/>
      <c r="E33" s="66"/>
      <c r="F33" s="66"/>
    </row>
    <row r="34" spans="1:6" ht="25.5" x14ac:dyDescent="0.25">
      <c r="A34" s="66" t="s">
        <v>14</v>
      </c>
      <c r="B34" s="67" t="s">
        <v>99</v>
      </c>
      <c r="C34" s="66"/>
      <c r="D34" s="66"/>
      <c r="E34" s="66"/>
      <c r="F34" s="66"/>
    </row>
    <row r="35" spans="1:6" ht="25.5" x14ac:dyDescent="0.25">
      <c r="A35" s="66" t="s">
        <v>15</v>
      </c>
      <c r="B35" s="67" t="s">
        <v>117</v>
      </c>
      <c r="C35" s="66"/>
      <c r="D35" s="66"/>
      <c r="E35" s="66"/>
      <c r="F35" s="66"/>
    </row>
    <row r="36" spans="1:6" ht="25.5" x14ac:dyDescent="0.25">
      <c r="A36" s="66" t="s">
        <v>17</v>
      </c>
      <c r="B36" s="67" t="s">
        <v>118</v>
      </c>
      <c r="C36" s="66"/>
      <c r="D36" s="66"/>
      <c r="E36" s="66"/>
      <c r="F36" s="66"/>
    </row>
    <row r="37" spans="1:6" x14ac:dyDescent="0.25">
      <c r="A37" s="132" t="s">
        <v>19</v>
      </c>
      <c r="B37" s="132"/>
      <c r="C37" s="66"/>
      <c r="D37" s="66"/>
      <c r="E37" s="66"/>
      <c r="F37" s="50"/>
    </row>
    <row r="38" spans="1:6" x14ac:dyDescent="0.25">
      <c r="A38" s="128" t="s">
        <v>119</v>
      </c>
      <c r="B38" s="128"/>
      <c r="C38" s="51" t="s">
        <v>20</v>
      </c>
      <c r="D38" s="52" t="s">
        <v>20</v>
      </c>
      <c r="E38" s="52" t="s">
        <v>20</v>
      </c>
      <c r="F38" s="93">
        <v>-10</v>
      </c>
    </row>
    <row r="39" spans="1:6" x14ac:dyDescent="0.25">
      <c r="A39" s="128" t="s">
        <v>120</v>
      </c>
      <c r="B39" s="128"/>
      <c r="C39" s="51" t="s">
        <v>20</v>
      </c>
      <c r="D39" s="54" t="s">
        <v>20</v>
      </c>
      <c r="E39" s="54" t="s">
        <v>20</v>
      </c>
      <c r="F39" s="93">
        <v>-2</v>
      </c>
    </row>
    <row r="40" spans="1:6" x14ac:dyDescent="0.25">
      <c r="A40" s="128" t="s">
        <v>121</v>
      </c>
      <c r="B40" s="128"/>
      <c r="C40" s="51" t="s">
        <v>20</v>
      </c>
      <c r="D40" s="52" t="s">
        <v>20</v>
      </c>
      <c r="E40" s="52" t="s">
        <v>20</v>
      </c>
      <c r="F40" s="93">
        <v>-1</v>
      </c>
    </row>
    <row r="41" spans="1:6" x14ac:dyDescent="0.25">
      <c r="A41" s="128" t="s">
        <v>122</v>
      </c>
      <c r="B41" s="128"/>
      <c r="C41" s="51" t="s">
        <v>20</v>
      </c>
      <c r="D41" s="54" t="s">
        <v>20</v>
      </c>
      <c r="E41" s="54" t="s">
        <v>20</v>
      </c>
      <c r="F41" s="93">
        <v>-100</v>
      </c>
    </row>
    <row r="42" spans="1:6" ht="27" customHeight="1" x14ac:dyDescent="0.25">
      <c r="A42" s="128" t="s">
        <v>123</v>
      </c>
      <c r="B42" s="128"/>
      <c r="C42" s="51" t="s">
        <v>20</v>
      </c>
      <c r="D42" s="52" t="s">
        <v>20</v>
      </c>
      <c r="E42" s="52" t="s">
        <v>20</v>
      </c>
      <c r="F42" s="93">
        <v>-150</v>
      </c>
    </row>
    <row r="43" spans="1:6" ht="17.25" customHeight="1" x14ac:dyDescent="0.25">
      <c r="A43" s="128" t="s">
        <v>124</v>
      </c>
      <c r="B43" s="128"/>
      <c r="C43" s="51" t="s">
        <v>20</v>
      </c>
      <c r="D43" s="54" t="s">
        <v>20</v>
      </c>
      <c r="E43" s="54" t="s">
        <v>20</v>
      </c>
      <c r="F43" s="93">
        <v>-100</v>
      </c>
    </row>
    <row r="44" spans="1:6" ht="12.75" customHeight="1" x14ac:dyDescent="0.25">
      <c r="A44" s="129" t="s">
        <v>21</v>
      </c>
      <c r="B44" s="129"/>
      <c r="C44" s="51">
        <v>0</v>
      </c>
      <c r="D44" s="54">
        <v>-133000</v>
      </c>
      <c r="E44" s="54">
        <v>0</v>
      </c>
      <c r="F44" s="54">
        <v>-455418.7</v>
      </c>
    </row>
    <row r="49" spans="1:6" x14ac:dyDescent="0.25">
      <c r="A49" s="69" t="s">
        <v>2</v>
      </c>
      <c r="B49" s="135" t="s">
        <v>3</v>
      </c>
      <c r="C49" s="135"/>
      <c r="D49" s="135"/>
      <c r="E49" s="135"/>
      <c r="F49" s="135"/>
    </row>
    <row r="50" spans="1:6" x14ac:dyDescent="0.25">
      <c r="A50" s="67" t="s">
        <v>4</v>
      </c>
      <c r="B50" s="128" t="s">
        <v>5</v>
      </c>
      <c r="C50" s="128"/>
      <c r="D50" s="128"/>
      <c r="E50" s="128"/>
      <c r="F50" s="128"/>
    </row>
    <row r="51" spans="1:6" ht="27" customHeight="1" x14ac:dyDescent="0.25">
      <c r="A51" s="47" t="s">
        <v>6</v>
      </c>
      <c r="B51" s="36"/>
      <c r="C51" s="66"/>
      <c r="D51" s="132" t="s">
        <v>128</v>
      </c>
      <c r="E51" s="132"/>
      <c r="F51" s="132"/>
    </row>
    <row r="52" spans="1:6" x14ac:dyDescent="0.25">
      <c r="A52" s="66" t="s">
        <v>7</v>
      </c>
      <c r="B52" s="67" t="s">
        <v>4</v>
      </c>
      <c r="C52" s="132"/>
      <c r="D52" s="132"/>
      <c r="E52" s="132"/>
      <c r="F52" s="132"/>
    </row>
    <row r="53" spans="1:6" x14ac:dyDescent="0.25">
      <c r="A53" s="66" t="s">
        <v>8</v>
      </c>
      <c r="B53" s="67">
        <v>12005</v>
      </c>
      <c r="C53" s="65" t="s">
        <v>9</v>
      </c>
      <c r="D53" s="65" t="s">
        <v>10</v>
      </c>
      <c r="E53" s="65" t="s">
        <v>11</v>
      </c>
      <c r="F53" s="65" t="s">
        <v>12</v>
      </c>
    </row>
    <row r="54" spans="1:6" ht="38.25" x14ac:dyDescent="0.25">
      <c r="A54" s="66" t="s">
        <v>13</v>
      </c>
      <c r="B54" s="67" t="s">
        <v>92</v>
      </c>
      <c r="C54" s="66"/>
      <c r="D54" s="66"/>
      <c r="E54" s="66"/>
      <c r="F54" s="66"/>
    </row>
    <row r="55" spans="1:6" ht="38.25" x14ac:dyDescent="0.25">
      <c r="A55" s="66" t="s">
        <v>14</v>
      </c>
      <c r="B55" s="67" t="s">
        <v>93</v>
      </c>
      <c r="C55" s="66"/>
      <c r="D55" s="66"/>
      <c r="E55" s="66"/>
      <c r="F55" s="66"/>
    </row>
    <row r="56" spans="1:6" x14ac:dyDescent="0.25">
      <c r="A56" s="66" t="s">
        <v>15</v>
      </c>
      <c r="B56" s="67" t="s">
        <v>16</v>
      </c>
      <c r="C56" s="66"/>
      <c r="D56" s="66"/>
      <c r="E56" s="66"/>
      <c r="F56" s="66"/>
    </row>
    <row r="57" spans="1:6" ht="25.5" x14ac:dyDescent="0.25">
      <c r="A57" s="66" t="s">
        <v>17</v>
      </c>
      <c r="B57" s="67" t="s">
        <v>18</v>
      </c>
      <c r="C57" s="66"/>
      <c r="D57" s="66"/>
      <c r="E57" s="66"/>
      <c r="F57" s="66"/>
    </row>
    <row r="58" spans="1:6" x14ac:dyDescent="0.25">
      <c r="A58" s="132" t="s">
        <v>19</v>
      </c>
      <c r="B58" s="132"/>
      <c r="C58" s="66"/>
      <c r="D58" s="66"/>
      <c r="E58" s="66"/>
      <c r="F58" s="50"/>
    </row>
    <row r="59" spans="1:6" ht="29.25" customHeight="1" x14ac:dyDescent="0.25">
      <c r="A59" s="128" t="s">
        <v>89</v>
      </c>
      <c r="B59" s="128"/>
      <c r="C59" s="51" t="s">
        <v>20</v>
      </c>
      <c r="D59" s="52" t="s">
        <v>20</v>
      </c>
      <c r="E59" s="52" t="s">
        <v>20</v>
      </c>
      <c r="F59" s="53"/>
    </row>
    <row r="60" spans="1:6" ht="30.75" customHeight="1" x14ac:dyDescent="0.25">
      <c r="A60" s="128" t="s">
        <v>90</v>
      </c>
      <c r="B60" s="128"/>
      <c r="C60" s="51" t="s">
        <v>20</v>
      </c>
      <c r="D60" s="54" t="s">
        <v>20</v>
      </c>
      <c r="E60" s="54" t="s">
        <v>20</v>
      </c>
      <c r="F60" s="55"/>
    </row>
    <row r="61" spans="1:6" ht="28.5" customHeight="1" x14ac:dyDescent="0.25">
      <c r="A61" s="128" t="s">
        <v>91</v>
      </c>
      <c r="B61" s="128"/>
      <c r="C61" s="51" t="s">
        <v>20</v>
      </c>
      <c r="D61" s="54" t="s">
        <v>20</v>
      </c>
      <c r="E61" s="54" t="s">
        <v>20</v>
      </c>
      <c r="F61" s="55"/>
    </row>
    <row r="62" spans="1:6" ht="12.75" customHeight="1" x14ac:dyDescent="0.25">
      <c r="A62" s="129" t="s">
        <v>21</v>
      </c>
      <c r="B62" s="129"/>
      <c r="C62" s="51">
        <v>0</v>
      </c>
      <c r="D62" s="54">
        <v>-133000</v>
      </c>
      <c r="E62" s="54">
        <v>0</v>
      </c>
      <c r="F62" s="54">
        <v>1303579.7</v>
      </c>
    </row>
  </sheetData>
  <mergeCells count="37">
    <mergeCell ref="A62:B62"/>
    <mergeCell ref="A5:F5"/>
    <mergeCell ref="D51:F51"/>
    <mergeCell ref="C52:F52"/>
    <mergeCell ref="A58:B58"/>
    <mergeCell ref="A59:B59"/>
    <mergeCell ref="A60:B60"/>
    <mergeCell ref="A61:B61"/>
    <mergeCell ref="A41:B41"/>
    <mergeCell ref="A42:B42"/>
    <mergeCell ref="A43:B43"/>
    <mergeCell ref="A44:B44"/>
    <mergeCell ref="B49:F49"/>
    <mergeCell ref="B50:F50"/>
    <mergeCell ref="D30:F30"/>
    <mergeCell ref="C31:F31"/>
    <mergeCell ref="A37:B37"/>
    <mergeCell ref="A38:B38"/>
    <mergeCell ref="A39:B39"/>
    <mergeCell ref="A40:B40"/>
    <mergeCell ref="A22:B22"/>
    <mergeCell ref="A23:B23"/>
    <mergeCell ref="A24:B24"/>
    <mergeCell ref="A25:B25"/>
    <mergeCell ref="B28:F28"/>
    <mergeCell ref="B29:F29"/>
    <mergeCell ref="A21:B21"/>
    <mergeCell ref="E1:F1"/>
    <mergeCell ref="A4:F4"/>
    <mergeCell ref="A7:F7"/>
    <mergeCell ref="B9:F9"/>
    <mergeCell ref="B10:F10"/>
    <mergeCell ref="D11:F11"/>
    <mergeCell ref="C12:F12"/>
    <mergeCell ref="A18:B18"/>
    <mergeCell ref="A19:B19"/>
    <mergeCell ref="A20:B20"/>
  </mergeCells>
  <pageMargins left="0.31496062992125984" right="0.31496062992125984" top="0.74803149606299213" bottom="0.74803149606299213" header="0.31496062992125984" footer="0.31496062992125984"/>
  <pageSetup paperSize="9" scale="92" orientation="portrait" r:id="rId1"/>
  <rowBreaks count="2" manualBreakCount="2">
    <brk id="45" max="5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HavelvacN1</vt:lpstr>
      <vt:lpstr>havelvacN2</vt:lpstr>
      <vt:lpstr>HavelvacN3</vt:lpstr>
      <vt:lpstr>HavelvacN4.1</vt:lpstr>
      <vt:lpstr>HavelvacN4.2</vt:lpstr>
      <vt:lpstr>HavelvacN4.1!Print_Area</vt:lpstr>
      <vt:lpstr>HavelvacN4.2!Print_Area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lastModifiedBy>Ashot Pirumyan</cp:lastModifiedBy>
  <cp:lastPrinted>2019-08-08T13:50:33Z</cp:lastPrinted>
  <dcterms:created xsi:type="dcterms:W3CDTF">2019-06-12T06:57:29Z</dcterms:created>
  <dcterms:modified xsi:type="dcterms:W3CDTF">2019-08-08T13:50:49Z</dcterms:modified>
  <cp:keywords>https://mul2.gov.am/tasks/110570/oneclick/havelvac.xlsx?token=97163aa361ec2151756a711bf839111b</cp:keywords>
</cp:coreProperties>
</file>