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 activeTab="1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'1'!$A$9:$F$57</definedName>
    <definedName name="_xlnm._FilterDatabase" localSheetId="1" hidden="1">'2'!$A$9:$G$73</definedName>
    <definedName name="_xlnm._FilterDatabase" localSheetId="3" hidden="1">'4'!$B$10:$K$26</definedName>
  </definedNames>
  <calcPr calcId="162913"/>
</workbook>
</file>

<file path=xl/calcChain.xml><?xml version="1.0" encoding="utf-8"?>
<calcChain xmlns="http://schemas.openxmlformats.org/spreadsheetml/2006/main">
  <c r="I14" i="8" l="1"/>
  <c r="J14" i="8" l="1"/>
  <c r="J25" i="8"/>
  <c r="J21" i="8"/>
  <c r="J18" i="8"/>
  <c r="J19" i="8"/>
  <c r="E20" i="7"/>
  <c r="E33" i="7"/>
  <c r="E29" i="7"/>
  <c r="E26" i="7"/>
  <c r="E44" i="7"/>
  <c r="E39" i="7"/>
  <c r="F31" i="5" l="1"/>
  <c r="F30" i="5" s="1"/>
  <c r="E31" i="5"/>
  <c r="E30" i="5" s="1"/>
  <c r="E27" i="5" l="1"/>
  <c r="E26" i="5" s="1"/>
  <c r="E24" i="5" s="1"/>
  <c r="E22" i="5" s="1"/>
  <c r="F27" i="5"/>
  <c r="F26" i="5" s="1"/>
  <c r="F24" i="5" l="1"/>
  <c r="F22" i="5" s="1"/>
  <c r="J16" i="8"/>
  <c r="J15" i="8" s="1"/>
  <c r="G81" i="6"/>
  <c r="F81" i="6"/>
  <c r="G66" i="6"/>
  <c r="F66" i="6"/>
  <c r="G37" i="6"/>
  <c r="F37" i="6"/>
  <c r="E14" i="7" l="1"/>
  <c r="F48" i="5" l="1"/>
  <c r="F46" i="5" s="1"/>
  <c r="F44" i="5" s="1"/>
  <c r="F42" i="5" s="1"/>
  <c r="E48" i="5"/>
  <c r="E46" i="5" s="1"/>
  <c r="E44" i="5" s="1"/>
  <c r="E42" i="5" s="1"/>
  <c r="F39" i="5"/>
  <c r="F38" i="5" s="1"/>
  <c r="F36" i="5" s="1"/>
  <c r="F34" i="5" s="1"/>
  <c r="E39" i="5"/>
  <c r="E38" i="5" s="1"/>
  <c r="E36" i="5" s="1"/>
  <c r="E34" i="5" s="1"/>
  <c r="F19" i="5" l="1"/>
  <c r="F18" i="5" s="1"/>
  <c r="F16" i="5" s="1"/>
  <c r="F14" i="5" s="1"/>
  <c r="F12" i="5" s="1"/>
  <c r="E19" i="5"/>
  <c r="E18" i="5" s="1"/>
  <c r="E16" i="5" s="1"/>
  <c r="E14" i="5" s="1"/>
  <c r="E12" i="5" s="1"/>
  <c r="E10" i="5" s="1"/>
  <c r="F10" i="5" l="1"/>
  <c r="J23" i="8" l="1"/>
  <c r="J22" i="8" s="1"/>
  <c r="J12" i="8" l="1"/>
  <c r="J11" i="8" s="1"/>
</calcChain>
</file>

<file path=xl/sharedStrings.xml><?xml version="1.0" encoding="utf-8"?>
<sst xmlns="http://schemas.openxmlformats.org/spreadsheetml/2006/main" count="282" uniqueCount="156">
  <si>
    <t>Հավելված N 1</t>
  </si>
  <si>
    <t>Հավելված N 2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</si>
  <si>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</si>
  <si>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</si>
  <si>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</si>
  <si>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</si>
  <si>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</si>
  <si>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</si>
  <si>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</si>
  <si>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</si>
  <si>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</si>
  <si>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</si>
  <si>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</si>
  <si>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</si>
  <si>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</si>
  <si>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</si>
  <si>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</si>
  <si>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</si>
  <si>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</si>
  <si>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</si>
  <si>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</si>
  <si>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</si>
  <si>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</si>
  <si>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</si>
  <si>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</si>
  <si>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</si>
  <si>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Աղյուսակ  2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</si>
  <si>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</si>
  <si>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</si>
  <si>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</si>
  <si>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</si>
  <si>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</si>
  <si>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</si>
  <si>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</si>
  <si>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</si>
  <si>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</si>
  <si>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</si>
  <si>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</si>
  <si>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Տրանսֆերտի նկարագրությունը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</si>
  <si>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</si>
  <si>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</si>
  <si>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</si>
  <si>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</si>
  <si>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</si>
  <si>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</si>
  <si>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</si>
  <si>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</si>
  <si>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</si>
  <si>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</si>
  <si>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</si>
  <si>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</si>
  <si>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</si>
  <si>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</si>
  <si>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</si>
  <si>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</si>
  <si>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</si>
  <si>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</si>
  <si>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</si>
  <si>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</si>
  <si>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</si>
  <si>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Հավելված N 3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</si>
  <si>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</si>
  <si>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</si>
  <si>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Դաս 01   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</si>
  <si>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</si>
  <si>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</si>
  <si>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2018 թվականի ----- N ----Ն որոշման</t>
  </si>
  <si>
    <t>Առողջապահություն (այլ դասերին չպատկանող)</t>
  </si>
  <si>
    <t>Առողջապահական հարակից ծառայություններ և ծրագրեր</t>
  </si>
  <si>
    <t>Ընդհանուր բնույթի այլ ծառայություններ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</si>
  <si>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</si>
  <si>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 xml:space="preserve">1.1.Ծառայություններ </t>
  </si>
  <si>
    <t>ԱԾ05</t>
  </si>
  <si>
    <t>Քանակական</t>
  </si>
  <si>
    <t xml:space="preserve">Որակական </t>
  </si>
  <si>
    <t>Ժամկետայնության</t>
  </si>
  <si>
    <t>Մշակված չէ</t>
  </si>
  <si>
    <t>Մատուցվող ծառայության վրա կատարվող ծախսը (հազար դրամ)</t>
  </si>
  <si>
    <t xml:space="preserve">Ծառայություն մատոցողի (մատուցողների) անվանումը </t>
  </si>
  <si>
    <t>Ինն ամիս</t>
  </si>
  <si>
    <t>Տարի</t>
  </si>
  <si>
    <t>X</t>
  </si>
  <si>
    <t>Մատուցվող ծրագրի նկարագրությունը</t>
  </si>
  <si>
    <t xml:space="preserve">Ծառայություն մատուցող անվանումը </t>
  </si>
  <si>
    <t>ՀՀ 2018 թվականի պետական բյուջե (հազար դրամ)</t>
  </si>
  <si>
    <t xml:space="preserve">Քաղաքականության միջոցառումներ. Ծառայություններ </t>
  </si>
  <si>
    <t>Խումբ 06</t>
  </si>
  <si>
    <t>ՄԱՍ III. ԾԱՌԱՅՈՒԹՅՈՒՆՆԵՐ</t>
  </si>
  <si>
    <t>դրամ</t>
  </si>
  <si>
    <t>Բժշկական ապրանքներ, սարքեր և սարքավորումներ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</si>
  <si>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</si>
  <si>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</si>
  <si>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 xml:space="preserve">Առողջապահական և լաբորատոր նյութեր </t>
  </si>
  <si>
    <t>02</t>
  </si>
  <si>
    <t xml:space="preserve">Ընդհանուր բնույթի այլ ծառայություններ </t>
  </si>
  <si>
    <t>03</t>
  </si>
  <si>
    <t>Հիվանդանոցային ծառայություններ</t>
  </si>
  <si>
    <t>Մասնագիտացված հիվանդանոցային ծառայություններ</t>
  </si>
  <si>
    <t xml:space="preserve">01.Տուբերկուլյոզի բժշկական օգնության ծառայություններ </t>
  </si>
  <si>
    <t>06</t>
  </si>
  <si>
    <t xml:space="preserve">07.Տուբերկուլյոզի դեմ պայքարի ազգային ծրագրի համակարգման ծառայություններ </t>
  </si>
  <si>
    <t>ԱԾ06</t>
  </si>
  <si>
    <t xml:space="preserve">Տուբերկուլյոզի դեմ պայքարի ազգային ծրագրի համակարգման ծառայություններ </t>
  </si>
  <si>
    <t>Տուբերկուլյոզի դեմ պայքարի ազգային ծրագրի պահպանման աջակցության ծառայություններ</t>
  </si>
  <si>
    <t>Տուբ. հիվանդանոցների, կաբինետների և լաբորատորիաների աշխատանքների արդյունավետության մշտադիտարկում և գնահատում /այցերի թիվը/</t>
  </si>
  <si>
    <t>Սեմինարների կազմակերպում ըստ մարզերի /ամիսը մեկ անգամ/</t>
  </si>
  <si>
    <t xml:space="preserve">«Տուբերկուլյոզի դեմ պայքարի ազգային կենտրոն» ՊՈԱԿ </t>
  </si>
  <si>
    <t xml:space="preserve">Տուբերկուլյոզի բժշկական օգնության ծառայություններ </t>
  </si>
  <si>
    <t>Տուբերկուլյոզի վաղ հայտնաբերմանն ուղղված ախտորոշիչ և այլ հետազոտություններ, հիվանդների բուժում և շարունակական հսկողության համալիր միջոցառումների իրականացում</t>
  </si>
  <si>
    <t>Տուբերկուլյոզի բժշկական օգնության գծով ծառայություններից օգտվելու դեպքերի թիվը</t>
  </si>
  <si>
    <t>1150 Հիվանդանոցային բուժօգնության ծրագիր</t>
  </si>
  <si>
    <t>Հիվանդացության և մահացության կրճատում</t>
  </si>
  <si>
    <t>Առողջապահական կազմակերպություններ (հիվանդանոցներ)</t>
  </si>
  <si>
    <t xml:space="preserve">Դեղորայքի տրամադրում ամբուլատոր-պոլիկլինիկական, հիվանդանոցային բուժօգնություն ստացողներին և հատուկ խմբերում ընդգրկված ֆիզիկական անձանց  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</si>
  <si>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</si>
  <si>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հիվանդանոցային բժշկական հաստատությունների միջոցով անվճար դեղորայք ստացող հիվանդների թիվը</t>
  </si>
  <si>
    <t>ՀՀ կառավարության 2006 թվականի նոյեմբերի 23-ի N 1717-Ն որոշման համաձայն</t>
  </si>
  <si>
    <t>ԾՏ01</t>
  </si>
  <si>
    <t>ԾՏ04</t>
  </si>
  <si>
    <t>ՀՀ կառավարության 2017 թվականի հուլիսի 20-ի «Էլեկտրոնային առողջապահության համակարգը կոնցեսիոն պայմանագրով փոխանցելու համար անցկացված մրցույթի արդյունքները հաստատելու մասին» N N 866-Ն որոշում</t>
  </si>
  <si>
    <t>ԾՏ 04</t>
  </si>
  <si>
    <t>ԾՏ 01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</si>
  <si>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էլեկտրոնային առողջապահության համակարգին միացման վճարների սուբսիդավորում  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</si>
  <si>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բաժանորդագրային ծախսերի սուբսիդավորում 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</si>
  <si>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</si>
  <si>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</si>
  <si>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Խումբ 01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</si>
  <si>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</si>
  <si>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ՄԱՍ I. ԱՊՐԱՆՔՆԵՐ</t>
  </si>
  <si>
    <t>ՄԱ</t>
  </si>
  <si>
    <t>85121120-1</t>
  </si>
  <si>
    <t>ամբուլատոր-բժշկական ծառայություններ</t>
  </si>
  <si>
    <t>Խումբ 03</t>
  </si>
  <si>
    <t xml:space="preserve">Դաս 02   </t>
  </si>
  <si>
    <t xml:space="preserve">1. Տուբերկուլյոզի բժշկական օգնության ծառայություններ </t>
  </si>
  <si>
    <t>85111120-1</t>
  </si>
  <si>
    <t>հիվանդանոցների կողմից մատուցվող բժշկական ծառայություններ</t>
  </si>
  <si>
    <t xml:space="preserve">7.Տուբերկուլյոզի դեմ պայքարի ազգային ծրագրի համակարգման ծառայություններ </t>
  </si>
  <si>
    <t>«ՀԱՅԱՍՏԱՆԻ ՀԱՆՐԱՊԵՏՈՒԹՅԱՆ 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 ԵՎ ԼՐԱՑՈՒՄԸ</t>
  </si>
  <si>
    <t xml:space="preserve">ՀԱՅԱՍՏԱՆԻ ՀԱՆՐԱՊԵՏՈՒԹՅԱՆ ԿԱՌԱՎԱՐՈՒԹՅԱՆ 2017 ԹՎԱԿԱՆԻ ԴԵԿՏԵՄԲԵՐԻ 28-Ի N 1717-Ն ՈՐՈՇՄԱՆ N 11 ՀԱՎԵԼՎԱԾԻ N 11.9 ԱՂՅՈՒՍԱԿՈՒՄ ԿԱՏԱՐՎՈՂ ՓՈՓՈԽՈՒԹՅՈՒՆՆԵՐԸ </t>
  </si>
  <si>
    <t>ՀԱՅԱՍՏԱՆԻ ՀԱՆՐԱՊԵՏՈՒԹՅԱՆ ԿԱՌԱՎԱՐՈՒԹՅԱՆ 2017 ԹՎԱԿԱՆԻ ԴԵԿՏԵՄԲԵՐԻ 28-Ի N 1717-Ն ՈՐՈՇՄԱՆ N 11 ՀԱՎԵԼՎԱԾԻ N 12 ԱՂՅՈՒՍԱԿՈՒՄ ԿԱՏԱՐՎՈՂ ՓՈՓՈԽՈՒԹՅՈՒՆՆԵՐԸ</t>
  </si>
  <si>
    <t xml:space="preserve">ՀԱՅԱՍՏԱՆԻ ՀԱՆՐԱՊԵՏՈՒԹՅԱՆ ԿԱՌԱՎԱՐՈՒԹՅԱՆ 2017 ԹՎԱԿԱՆԻ ԴԵԿՏԵՄԲԵՐԻ 28-Ի N 1717-Ն ՈՐՈՇՄԱՆ N 12 ՀԱՎԵԼՎԱԾՈՒՄ ԿԱՏԱՐՎՈՂ ՓՈՓՈԽՈՒԹՅՈՒՆՆԵՐԸ </t>
  </si>
  <si>
    <t xml:space="preserve">03. Հոգեկան և նարկոլոգիական հիվանդների բժշկական օգնության ծառայություններ </t>
  </si>
  <si>
    <t>ԱԾ07</t>
  </si>
  <si>
    <t>Հոգեկան և նարկոլոգիական հիվանդների բժշկական օգնության ծառայություններ</t>
  </si>
  <si>
    <t xml:space="preserve"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 </t>
  </si>
  <si>
    <t>Հոգեկան և նարկոլոգիական հիվանդների բժշկական օգնության գծով ծառայություններից օգտվելու դեպքերի թիվը</t>
  </si>
  <si>
    <t>ոչ ֆինանսական ոչ պետական կազմակերպությունների թիվ</t>
  </si>
  <si>
    <t>ոչ ֆինանսական պետական կազմակերպությունների թիվ</t>
  </si>
  <si>
    <t>3. Հոգեկան և նարկոլոգիական հիվանդների բժշկական օգնության ծառայություններ</t>
  </si>
  <si>
    <t>85111170-1</t>
  </si>
  <si>
    <t>հոգեբուժական հիվանդանոցների կողմից մատուցվող ծառայություններ</t>
  </si>
  <si>
    <t>33691177-1</t>
  </si>
  <si>
    <t xml:space="preserve">էրիտրոպոէտին բետտա </t>
  </si>
  <si>
    <t>ԲՄ</t>
  </si>
  <si>
    <t>հատ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</si>
</sst>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_);\(#,##0.0\)"/>
    <numFmt numFmtId="166" formatCode="#,##0.0;\ \(#,##0.0\)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  <font>
      <b/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186">
    <xf numFmtId="0" fontId="0" fillId="0" borderId="0" xfId="0"/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2" borderId="1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2" applyFont="1" applyFill="1"/>
    <xf numFmtId="166" fontId="4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justify" vertical="center" wrapText="1"/>
    </xf>
    <xf numFmtId="4" fontId="12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6" fontId="1" fillId="0" borderId="10" xfId="0" applyNumberFormat="1" applyFont="1" applyFill="1" applyBorder="1" applyAlignment="1">
      <alignment wrapText="1"/>
    </xf>
    <xf numFmtId="166" fontId="1" fillId="0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5"/>
    </xf>
    <xf numFmtId="167" fontId="4" fillId="2" borderId="0" xfId="0" applyNumberFormat="1" applyFont="1" applyFill="1" applyAlignment="1">
      <alignment vertical="center"/>
    </xf>
    <xf numFmtId="0" fontId="14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7" fontId="1" fillId="2" borderId="0" xfId="0" applyNumberFormat="1" applyFont="1" applyFill="1"/>
    <xf numFmtId="166" fontId="1" fillId="0" borderId="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167" fontId="3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67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6" fontId="3" fillId="2" borderId="16" xfId="0" applyNumberFormat="1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F21" sqref="F21"/>
    </sheetView>
  </sheetViews>
  <sheetFormatPr defaultColWidth="9.140625" defaultRowHeight="17.25" x14ac:dyDescent="0.3"/>
  <cols>
    <col min="1" max="1" width="10.42578125" style="23" customWidth="1"/>
    <col min="2" max="3" width="9.140625" style="23"/>
    <col min="4" max="4" width="80.140625" style="23" customWidth="1"/>
    <col min="5" max="5" width="17.5703125" style="23" customWidth="1"/>
    <col min="6" max="6" width="18.42578125" style="23" bestFit="1" customWidth="1"/>
    <col min="7" max="7" width="12.5703125" style="23" bestFit="1" customWidth="1"/>
    <col min="8" max="8" width="13.7109375" style="23" bestFit="1" customWidth="1"/>
    <col min="9" max="9" width="10.5703125" style="23" bestFit="1" customWidth="1"/>
    <col min="10" max="16384" width="9.140625" style="23"/>
  </cols>
  <sheetData>
    <row r="1" spans="1:7" x14ac:dyDescent="0.3">
      <c r="A1" s="81"/>
      <c r="E1" s="24"/>
      <c r="F1" s="84" t="s">
        <v>0</v>
      </c>
    </row>
    <row r="2" spans="1:7" x14ac:dyDescent="0.3">
      <c r="A2" s="81"/>
      <c r="B2" s="25"/>
      <c r="E2" s="24"/>
      <c r="F2" s="84" t="s">
        <v>3</v>
      </c>
    </row>
    <row r="3" spans="1:7" x14ac:dyDescent="0.3">
      <c r="A3" s="81"/>
      <c r="B3" s="25"/>
      <c r="F3" s="84" t="s">
        <v>66</v>
      </c>
    </row>
    <row r="4" spans="1:7" x14ac:dyDescent="0.3">
      <c r="A4" s="81"/>
      <c r="B4" s="25"/>
      <c r="D4" s="80"/>
      <c r="E4" s="80"/>
      <c r="F4" s="80"/>
    </row>
    <row r="5" spans="1:7" ht="77.25" customHeight="1" x14ac:dyDescent="0.3">
      <c r="A5" s="114" t="s">
        <v>138</v>
      </c>
      <c r="B5" s="114"/>
      <c r="C5" s="114"/>
      <c r="D5" s="114"/>
      <c r="E5" s="114"/>
      <c r="F5" s="114"/>
    </row>
    <row r="7" spans="1:7" ht="92.25" customHeight="1" x14ac:dyDescent="0.3">
      <c r="A7" s="110" t="s">
        <v>4</v>
      </c>
      <c r="B7" s="110" t="s">
        <v>5</v>
      </c>
      <c r="C7" s="110" t="s">
        <v>6</v>
      </c>
      <c r="D7" s="112" t="s">
        <v>28</v>
      </c>
      <c r="E7" s="115" t="s">
        <v>25</v>
      </c>
      <c r="F7" s="115"/>
    </row>
    <row r="8" spans="1:7" ht="39" customHeight="1" x14ac:dyDescent="0.3">
      <c r="A8" s="111"/>
      <c r="B8" s="111"/>
      <c r="C8" s="111"/>
      <c r="D8" s="113"/>
      <c r="E8" s="96" t="s">
        <v>79</v>
      </c>
      <c r="F8" s="96" t="s">
        <v>80</v>
      </c>
    </row>
    <row r="9" spans="1:7" x14ac:dyDescent="0.3">
      <c r="A9" s="4">
        <v>1</v>
      </c>
      <c r="B9" s="4">
        <v>2</v>
      </c>
      <c r="C9" s="4">
        <v>3</v>
      </c>
      <c r="D9" s="10">
        <v>4</v>
      </c>
      <c r="E9" s="102">
        <v>5</v>
      </c>
      <c r="F9" s="102">
        <v>6</v>
      </c>
    </row>
    <row r="10" spans="1:7" s="26" customFormat="1" ht="22.5" customHeight="1" x14ac:dyDescent="0.35">
      <c r="A10" s="50"/>
      <c r="B10" s="50"/>
      <c r="C10" s="50"/>
      <c r="D10" s="51" t="s">
        <v>7</v>
      </c>
      <c r="E10" s="33">
        <f>+ROUND(E12+E42,1)</f>
        <v>0</v>
      </c>
      <c r="F10" s="33">
        <f>+ROUND(F12+F42,1)</f>
        <v>0</v>
      </c>
      <c r="G10" s="76"/>
    </row>
    <row r="11" spans="1:7" x14ac:dyDescent="0.3">
      <c r="A11" s="11"/>
      <c r="B11" s="11"/>
      <c r="C11" s="12"/>
      <c r="D11" s="20" t="s">
        <v>2</v>
      </c>
      <c r="E11" s="20"/>
      <c r="F11" s="20"/>
      <c r="G11" s="75"/>
    </row>
    <row r="12" spans="1:7" x14ac:dyDescent="0.3">
      <c r="A12" s="17" t="s">
        <v>9</v>
      </c>
      <c r="B12" s="18"/>
      <c r="C12" s="19"/>
      <c r="D12" s="21" t="s">
        <v>8</v>
      </c>
      <c r="E12" s="33">
        <f>E14+E22+E34</f>
        <v>-126144.40000000001</v>
      </c>
      <c r="F12" s="33">
        <f>F14+F22+F34</f>
        <v>-301461</v>
      </c>
      <c r="G12" s="75"/>
    </row>
    <row r="13" spans="1:7" x14ac:dyDescent="0.3">
      <c r="A13" s="14"/>
      <c r="B13" s="14"/>
      <c r="C13" s="15"/>
      <c r="D13" s="20" t="s">
        <v>2</v>
      </c>
      <c r="E13" s="20"/>
      <c r="F13" s="20"/>
    </row>
    <row r="14" spans="1:7" x14ac:dyDescent="0.3">
      <c r="A14" s="14"/>
      <c r="B14" s="13" t="s">
        <v>10</v>
      </c>
      <c r="C14" s="16"/>
      <c r="D14" s="20" t="s">
        <v>89</v>
      </c>
      <c r="E14" s="32">
        <f>E16</f>
        <v>0</v>
      </c>
      <c r="F14" s="32">
        <f>F16</f>
        <v>-117262.1</v>
      </c>
      <c r="G14" s="75"/>
    </row>
    <row r="15" spans="1:7" x14ac:dyDescent="0.3">
      <c r="A15" s="14"/>
      <c r="B15" s="13"/>
      <c r="C15" s="16"/>
      <c r="D15" s="22" t="s">
        <v>2</v>
      </c>
      <c r="E15" s="61"/>
      <c r="F15" s="61"/>
    </row>
    <row r="16" spans="1:7" x14ac:dyDescent="0.3">
      <c r="A16" s="14"/>
      <c r="B16" s="13"/>
      <c r="C16" s="16" t="s">
        <v>10</v>
      </c>
      <c r="D16" s="20" t="s">
        <v>90</v>
      </c>
      <c r="E16" s="62">
        <f>E18</f>
        <v>0</v>
      </c>
      <c r="F16" s="62">
        <f>F18</f>
        <v>-117262.1</v>
      </c>
    </row>
    <row r="17" spans="1:6" x14ac:dyDescent="0.3">
      <c r="A17" s="14"/>
      <c r="B17" s="13"/>
      <c r="C17" s="16"/>
      <c r="D17" s="22" t="s">
        <v>2</v>
      </c>
      <c r="E17" s="61"/>
      <c r="F17" s="61"/>
    </row>
    <row r="18" spans="1:6" ht="58.5" customHeight="1" x14ac:dyDescent="0.3">
      <c r="A18" s="14"/>
      <c r="B18" s="13"/>
      <c r="C18" s="16"/>
      <c r="D18" s="2" t="s">
        <v>91</v>
      </c>
      <c r="E18" s="32">
        <f>E19</f>
        <v>0</v>
      </c>
      <c r="F18" s="32">
        <f>F19</f>
        <v>-117262.1</v>
      </c>
    </row>
    <row r="19" spans="1:6" x14ac:dyDescent="0.3">
      <c r="A19" s="14"/>
      <c r="B19" s="13"/>
      <c r="C19" s="16"/>
      <c r="D19" s="63" t="s">
        <v>11</v>
      </c>
      <c r="E19" s="32">
        <f>E21</f>
        <v>0</v>
      </c>
      <c r="F19" s="32">
        <f>F21</f>
        <v>-117262.1</v>
      </c>
    </row>
    <row r="20" spans="1:6" x14ac:dyDescent="0.3">
      <c r="A20" s="14"/>
      <c r="B20" s="13"/>
      <c r="C20" s="16"/>
      <c r="D20" s="63" t="s">
        <v>48</v>
      </c>
      <c r="E20" s="63"/>
      <c r="F20" s="63"/>
    </row>
    <row r="21" spans="1:6" x14ac:dyDescent="0.3">
      <c r="A21" s="14"/>
      <c r="B21" s="13"/>
      <c r="C21" s="16"/>
      <c r="D21" s="64" t="s">
        <v>92</v>
      </c>
      <c r="E21" s="32">
        <v>0</v>
      </c>
      <c r="F21" s="32">
        <v>-117262.1</v>
      </c>
    </row>
    <row r="22" spans="1:6" x14ac:dyDescent="0.3">
      <c r="A22" s="14"/>
      <c r="B22" s="13" t="s">
        <v>95</v>
      </c>
      <c r="C22" s="16"/>
      <c r="D22" s="20" t="s">
        <v>96</v>
      </c>
      <c r="E22" s="32">
        <f>E24</f>
        <v>-115980.1</v>
      </c>
      <c r="F22" s="32">
        <f>F24</f>
        <v>-160500.79999999999</v>
      </c>
    </row>
    <row r="23" spans="1:6" x14ac:dyDescent="0.3">
      <c r="A23" s="14"/>
      <c r="B23" s="13"/>
      <c r="C23" s="16"/>
      <c r="D23" s="22" t="s">
        <v>2</v>
      </c>
      <c r="E23" s="61"/>
      <c r="F23" s="61"/>
    </row>
    <row r="24" spans="1:6" x14ac:dyDescent="0.3">
      <c r="A24" s="14"/>
      <c r="B24" s="13"/>
      <c r="C24" s="16" t="s">
        <v>93</v>
      </c>
      <c r="D24" s="20" t="s">
        <v>97</v>
      </c>
      <c r="E24" s="62">
        <f>E26+E30</f>
        <v>-115980.1</v>
      </c>
      <c r="F24" s="62">
        <f>F26+F30</f>
        <v>-160500.79999999999</v>
      </c>
    </row>
    <row r="25" spans="1:6" x14ac:dyDescent="0.3">
      <c r="A25" s="14"/>
      <c r="B25" s="13"/>
      <c r="C25" s="16"/>
      <c r="D25" s="22" t="s">
        <v>2</v>
      </c>
      <c r="E25" s="61"/>
      <c r="F25" s="61"/>
    </row>
    <row r="26" spans="1:6" x14ac:dyDescent="0.3">
      <c r="A26" s="14"/>
      <c r="B26" s="13"/>
      <c r="C26" s="16"/>
      <c r="D26" s="2" t="s">
        <v>98</v>
      </c>
      <c r="E26" s="32">
        <f>E27</f>
        <v>-42000</v>
      </c>
      <c r="F26" s="32">
        <f>F27</f>
        <v>-73000</v>
      </c>
    </row>
    <row r="27" spans="1:6" x14ac:dyDescent="0.3">
      <c r="A27" s="14"/>
      <c r="B27" s="13"/>
      <c r="C27" s="16"/>
      <c r="D27" s="63" t="s">
        <v>11</v>
      </c>
      <c r="E27" s="32">
        <f>E29</f>
        <v>-42000</v>
      </c>
      <c r="F27" s="32">
        <f>F29</f>
        <v>-73000</v>
      </c>
    </row>
    <row r="28" spans="1:6" x14ac:dyDescent="0.3">
      <c r="A28" s="14"/>
      <c r="B28" s="13"/>
      <c r="C28" s="16"/>
      <c r="D28" s="63" t="s">
        <v>48</v>
      </c>
      <c r="E28" s="64"/>
      <c r="F28" s="64"/>
    </row>
    <row r="29" spans="1:6" x14ac:dyDescent="0.3">
      <c r="A29" s="14"/>
      <c r="B29" s="13"/>
      <c r="C29" s="16"/>
      <c r="D29" s="64" t="s">
        <v>94</v>
      </c>
      <c r="E29" s="32">
        <v>-42000</v>
      </c>
      <c r="F29" s="32">
        <v>-73000</v>
      </c>
    </row>
    <row r="30" spans="1:6" ht="34.5" x14ac:dyDescent="0.3">
      <c r="A30" s="14"/>
      <c r="B30" s="13"/>
      <c r="C30" s="16"/>
      <c r="D30" s="2" t="s">
        <v>142</v>
      </c>
      <c r="E30" s="32">
        <f>E31</f>
        <v>-73980.100000000006</v>
      </c>
      <c r="F30" s="32">
        <f>F31</f>
        <v>-87500.800000000003</v>
      </c>
    </row>
    <row r="31" spans="1:6" x14ac:dyDescent="0.3">
      <c r="A31" s="14"/>
      <c r="B31" s="13"/>
      <c r="C31" s="16"/>
      <c r="D31" s="63" t="s">
        <v>11</v>
      </c>
      <c r="E31" s="32">
        <f>E33</f>
        <v>-73980.100000000006</v>
      </c>
      <c r="F31" s="32">
        <f>F33</f>
        <v>-87500.800000000003</v>
      </c>
    </row>
    <row r="32" spans="1:6" x14ac:dyDescent="0.3">
      <c r="A32" s="14"/>
      <c r="B32" s="13"/>
      <c r="C32" s="16"/>
      <c r="D32" s="63" t="s">
        <v>48</v>
      </c>
      <c r="E32" s="64"/>
      <c r="F32" s="64"/>
    </row>
    <row r="33" spans="1:6" x14ac:dyDescent="0.3">
      <c r="A33" s="14"/>
      <c r="B33" s="13"/>
      <c r="C33" s="16"/>
      <c r="D33" s="64" t="s">
        <v>94</v>
      </c>
      <c r="E33" s="32">
        <v>-73980.100000000006</v>
      </c>
      <c r="F33" s="32">
        <v>-87500.800000000003</v>
      </c>
    </row>
    <row r="34" spans="1:6" x14ac:dyDescent="0.3">
      <c r="A34" s="14"/>
      <c r="B34" s="13" t="s">
        <v>99</v>
      </c>
      <c r="C34" s="16"/>
      <c r="D34" s="20" t="s">
        <v>67</v>
      </c>
      <c r="E34" s="32">
        <f>E36</f>
        <v>-10164.299999999999</v>
      </c>
      <c r="F34" s="32">
        <f>F36</f>
        <v>-23698.1</v>
      </c>
    </row>
    <row r="35" spans="1:6" x14ac:dyDescent="0.3">
      <c r="A35" s="14"/>
      <c r="B35" s="13"/>
      <c r="C35" s="16"/>
      <c r="D35" s="22" t="s">
        <v>2</v>
      </c>
      <c r="E35" s="61"/>
      <c r="F35" s="61"/>
    </row>
    <row r="36" spans="1:6" x14ac:dyDescent="0.3">
      <c r="A36" s="14"/>
      <c r="B36" s="13"/>
      <c r="C36" s="16" t="s">
        <v>10</v>
      </c>
      <c r="D36" s="20" t="s">
        <v>68</v>
      </c>
      <c r="E36" s="62">
        <f>E38</f>
        <v>-10164.299999999999</v>
      </c>
      <c r="F36" s="62">
        <f>F38</f>
        <v>-23698.1</v>
      </c>
    </row>
    <row r="37" spans="1:6" x14ac:dyDescent="0.3">
      <c r="A37" s="14"/>
      <c r="B37" s="13"/>
      <c r="C37" s="16"/>
      <c r="D37" s="22" t="s">
        <v>2</v>
      </c>
      <c r="E37" s="61"/>
      <c r="F37" s="61"/>
    </row>
    <row r="38" spans="1:6" ht="34.5" x14ac:dyDescent="0.3">
      <c r="A38" s="14"/>
      <c r="B38" s="13"/>
      <c r="C38" s="16"/>
      <c r="D38" s="2" t="s">
        <v>100</v>
      </c>
      <c r="E38" s="32">
        <f>E39</f>
        <v>-10164.299999999999</v>
      </c>
      <c r="F38" s="32">
        <f>F39</f>
        <v>-23698.1</v>
      </c>
    </row>
    <row r="39" spans="1:6" x14ac:dyDescent="0.3">
      <c r="A39" s="14"/>
      <c r="B39" s="13"/>
      <c r="C39" s="16"/>
      <c r="D39" s="63" t="s">
        <v>11</v>
      </c>
      <c r="E39" s="32">
        <f>E41</f>
        <v>-10164.299999999999</v>
      </c>
      <c r="F39" s="32">
        <f>F41</f>
        <v>-23698.1</v>
      </c>
    </row>
    <row r="40" spans="1:6" x14ac:dyDescent="0.3">
      <c r="A40" s="14"/>
      <c r="B40" s="13"/>
      <c r="C40" s="16"/>
      <c r="D40" s="63" t="s">
        <v>48</v>
      </c>
      <c r="E40" s="64"/>
      <c r="F40" s="64"/>
    </row>
    <row r="41" spans="1:6" x14ac:dyDescent="0.3">
      <c r="A41" s="14"/>
      <c r="B41" s="13"/>
      <c r="C41" s="16"/>
      <c r="D41" s="64" t="s">
        <v>69</v>
      </c>
      <c r="E41" s="32">
        <v>-10164.299999999999</v>
      </c>
      <c r="F41" s="32">
        <v>-23698.1</v>
      </c>
    </row>
    <row r="42" spans="1:6" x14ac:dyDescent="0.3">
      <c r="A42" s="85" t="s">
        <v>54</v>
      </c>
      <c r="B42" s="86"/>
      <c r="C42" s="86"/>
      <c r="D42" s="21" t="s">
        <v>55</v>
      </c>
      <c r="E42" s="33">
        <f t="shared" ref="E42:F42" si="0">E44</f>
        <v>126144.4</v>
      </c>
      <c r="F42" s="33">
        <f t="shared" si="0"/>
        <v>301461</v>
      </c>
    </row>
    <row r="43" spans="1:6" x14ac:dyDescent="0.3">
      <c r="A43" s="87"/>
      <c r="B43" s="88"/>
      <c r="C43" s="88"/>
      <c r="D43" s="63" t="s">
        <v>48</v>
      </c>
      <c r="E43" s="89"/>
      <c r="F43" s="89"/>
    </row>
    <row r="44" spans="1:6" x14ac:dyDescent="0.3">
      <c r="A44" s="88"/>
      <c r="B44" s="87" t="s">
        <v>10</v>
      </c>
      <c r="C44" s="88"/>
      <c r="D44" s="20" t="s">
        <v>56</v>
      </c>
      <c r="E44" s="32">
        <f>E46</f>
        <v>126144.4</v>
      </c>
      <c r="F44" s="32">
        <f>F46</f>
        <v>301461</v>
      </c>
    </row>
    <row r="45" spans="1:6" x14ac:dyDescent="0.3">
      <c r="A45" s="88"/>
      <c r="B45" s="87"/>
      <c r="C45" s="88"/>
      <c r="D45" s="63" t="s">
        <v>48</v>
      </c>
      <c r="E45" s="89"/>
      <c r="F45" s="89"/>
    </row>
    <row r="46" spans="1:6" x14ac:dyDescent="0.3">
      <c r="A46" s="22"/>
      <c r="B46" s="22"/>
      <c r="C46" s="87" t="s">
        <v>10</v>
      </c>
      <c r="D46" s="22" t="s">
        <v>57</v>
      </c>
      <c r="E46" s="32">
        <f>E48</f>
        <v>126144.4</v>
      </c>
      <c r="F46" s="32">
        <f>F48</f>
        <v>301461</v>
      </c>
    </row>
    <row r="47" spans="1:6" x14ac:dyDescent="0.3">
      <c r="A47" s="90"/>
      <c r="B47" s="90"/>
      <c r="C47" s="90"/>
      <c r="D47" s="91" t="s">
        <v>2</v>
      </c>
      <c r="E47" s="89"/>
      <c r="F47" s="89"/>
    </row>
    <row r="48" spans="1:6" x14ac:dyDescent="0.3">
      <c r="A48" s="92"/>
      <c r="B48" s="22"/>
      <c r="C48" s="22"/>
      <c r="D48" s="93" t="s">
        <v>58</v>
      </c>
      <c r="E48" s="94">
        <f>E49</f>
        <v>126144.4</v>
      </c>
      <c r="F48" s="94">
        <f>F49</f>
        <v>301461</v>
      </c>
    </row>
    <row r="49" spans="1:6" x14ac:dyDescent="0.3">
      <c r="A49" s="92"/>
      <c r="B49" s="22"/>
      <c r="C49" s="22"/>
      <c r="D49" s="22" t="s">
        <v>59</v>
      </c>
      <c r="E49" s="33">
        <v>126144.4</v>
      </c>
      <c r="F49" s="33">
        <v>301461</v>
      </c>
    </row>
    <row r="50" spans="1:6" x14ac:dyDescent="0.3">
      <c r="A50" s="25"/>
    </row>
    <row r="51" spans="1:6" x14ac:dyDescent="0.3">
      <c r="B51" s="27"/>
      <c r="C51" s="79"/>
    </row>
    <row r="52" spans="1:6" x14ac:dyDescent="0.3">
      <c r="B52" s="27"/>
      <c r="C52" s="79"/>
    </row>
    <row r="53" spans="1:6" x14ac:dyDescent="0.3">
      <c r="B53" s="27"/>
      <c r="C53" s="79"/>
    </row>
  </sheetData>
  <autoFilter ref="A9:F57"/>
  <mergeCells count="6">
    <mergeCell ref="B7:B8"/>
    <mergeCell ref="C7:C8"/>
    <mergeCell ref="D7:D8"/>
    <mergeCell ref="A5:F5"/>
    <mergeCell ref="A7:A8"/>
    <mergeCell ref="E7:F7"/>
  </mergeCells>
  <pageMargins left="0.15748031496062992" right="0.15748031496062992" top="0.31496062992125984" bottom="0.15748031496062992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zoomScaleNormal="100" workbookViewId="0">
      <pane ySplit="9" topLeftCell="A49" activePane="bottomLeft" state="frozen"/>
      <selection pane="bottomLeft" activeCell="E20" sqref="E20"/>
    </sheetView>
  </sheetViews>
  <sheetFormatPr defaultColWidth="9.140625" defaultRowHeight="17.25" x14ac:dyDescent="0.3"/>
  <cols>
    <col min="1" max="1" width="12.5703125" style="23" customWidth="1"/>
    <col min="2" max="2" width="17.42578125" style="23" customWidth="1"/>
    <col min="3" max="3" width="74.140625" style="23" customWidth="1"/>
    <col min="4" max="7" width="15.28515625" style="23" customWidth="1"/>
    <col min="8" max="8" width="9.140625" style="23"/>
    <col min="9" max="9" width="12.5703125" style="23" bestFit="1" customWidth="1"/>
    <col min="10" max="10" width="13.140625" style="23" bestFit="1" customWidth="1"/>
    <col min="11" max="16384" width="9.140625" style="23"/>
  </cols>
  <sheetData>
    <row r="1" spans="1:7" x14ac:dyDescent="0.3">
      <c r="A1" s="122"/>
      <c r="G1" s="80" t="s">
        <v>1</v>
      </c>
    </row>
    <row r="2" spans="1:7" x14ac:dyDescent="0.3">
      <c r="A2" s="122"/>
      <c r="B2" s="25"/>
      <c r="G2" s="80" t="s">
        <v>3</v>
      </c>
    </row>
    <row r="3" spans="1:7" x14ac:dyDescent="0.3">
      <c r="A3" s="122"/>
      <c r="B3" s="25"/>
      <c r="G3" s="80" t="s">
        <v>27</v>
      </c>
    </row>
    <row r="4" spans="1:7" x14ac:dyDescent="0.3">
      <c r="A4" s="81"/>
      <c r="B4" s="25"/>
      <c r="G4" s="79" t="s">
        <v>23</v>
      </c>
    </row>
    <row r="5" spans="1:7" ht="35.25" customHeight="1" x14ac:dyDescent="0.3">
      <c r="A5" s="114" t="s">
        <v>139</v>
      </c>
      <c r="B5" s="114"/>
      <c r="C5" s="114"/>
      <c r="D5" s="114"/>
      <c r="E5" s="114"/>
      <c r="F5" s="114"/>
      <c r="G5" s="114"/>
    </row>
    <row r="6" spans="1:7" x14ac:dyDescent="0.3">
      <c r="A6" s="79"/>
    </row>
    <row r="7" spans="1:7" ht="71.25" customHeight="1" x14ac:dyDescent="0.3">
      <c r="A7" s="123" t="s">
        <v>13</v>
      </c>
      <c r="B7" s="124"/>
      <c r="C7" s="125"/>
      <c r="D7" s="115" t="s">
        <v>12</v>
      </c>
      <c r="E7" s="115"/>
      <c r="F7" s="115"/>
      <c r="G7" s="115"/>
    </row>
    <row r="8" spans="1:7" ht="45.75" customHeight="1" x14ac:dyDescent="0.3">
      <c r="A8" s="126"/>
      <c r="B8" s="127"/>
      <c r="C8" s="128"/>
      <c r="D8" s="115" t="s">
        <v>14</v>
      </c>
      <c r="E8" s="115"/>
      <c r="F8" s="115" t="s">
        <v>49</v>
      </c>
      <c r="G8" s="115"/>
    </row>
    <row r="9" spans="1:7" x14ac:dyDescent="0.3">
      <c r="A9" s="129"/>
      <c r="B9" s="130"/>
      <c r="C9" s="131"/>
      <c r="D9" s="96" t="s">
        <v>79</v>
      </c>
      <c r="E9" s="96" t="s">
        <v>80</v>
      </c>
      <c r="F9" s="96" t="s">
        <v>79</v>
      </c>
      <c r="G9" s="96" t="s">
        <v>80</v>
      </c>
    </row>
    <row r="10" spans="1:7" ht="42.75" customHeight="1" x14ac:dyDescent="0.3">
      <c r="A10" s="132" t="s">
        <v>70</v>
      </c>
      <c r="B10" s="132"/>
      <c r="C10" s="132"/>
      <c r="D10" s="132"/>
      <c r="E10" s="132"/>
      <c r="F10" s="132"/>
      <c r="G10" s="132"/>
    </row>
    <row r="11" spans="1:7" ht="17.25" customHeight="1" x14ac:dyDescent="0.3">
      <c r="A11" s="133" t="s">
        <v>50</v>
      </c>
      <c r="B11" s="133"/>
      <c r="C11" s="133"/>
      <c r="D11" s="133"/>
      <c r="E11" s="133"/>
      <c r="F11" s="133"/>
      <c r="G11" s="133"/>
    </row>
    <row r="12" spans="1:7" ht="17.25" customHeight="1" x14ac:dyDescent="0.3">
      <c r="A12" s="120" t="s">
        <v>71</v>
      </c>
      <c r="B12" s="120"/>
      <c r="C12" s="120"/>
      <c r="D12" s="120"/>
      <c r="E12" s="120"/>
      <c r="F12" s="120"/>
      <c r="G12" s="120"/>
    </row>
    <row r="13" spans="1:7" ht="17.25" customHeight="1" x14ac:dyDescent="0.3">
      <c r="A13" s="115" t="s">
        <v>15</v>
      </c>
      <c r="B13" s="115"/>
      <c r="C13" s="121" t="s">
        <v>51</v>
      </c>
      <c r="D13" s="121"/>
      <c r="E13" s="121"/>
      <c r="F13" s="121"/>
      <c r="G13" s="121"/>
    </row>
    <row r="14" spans="1:7" ht="17.25" customHeight="1" x14ac:dyDescent="0.3">
      <c r="A14" s="115"/>
      <c r="B14" s="115"/>
      <c r="C14" s="119" t="s">
        <v>102</v>
      </c>
      <c r="D14" s="119"/>
      <c r="E14" s="119"/>
      <c r="F14" s="119"/>
      <c r="G14" s="119"/>
    </row>
    <row r="15" spans="1:7" ht="17.25" customHeight="1" x14ac:dyDescent="0.3">
      <c r="A15" s="115"/>
      <c r="B15" s="115"/>
      <c r="C15" s="121" t="s">
        <v>52</v>
      </c>
      <c r="D15" s="121"/>
      <c r="E15" s="121"/>
      <c r="F15" s="121"/>
      <c r="G15" s="121"/>
    </row>
    <row r="16" spans="1:7" ht="17.25" customHeight="1" x14ac:dyDescent="0.3">
      <c r="A16" s="115"/>
      <c r="B16" s="115"/>
      <c r="C16" s="135" t="s">
        <v>103</v>
      </c>
      <c r="D16" s="136"/>
      <c r="E16" s="136"/>
      <c r="F16" s="136"/>
      <c r="G16" s="137"/>
    </row>
    <row r="17" spans="1:7" ht="17.25" customHeight="1" x14ac:dyDescent="0.3">
      <c r="A17" s="96">
        <v>1142</v>
      </c>
      <c r="B17" s="96" t="s">
        <v>101</v>
      </c>
      <c r="C17" s="138"/>
      <c r="D17" s="139"/>
      <c r="E17" s="139"/>
      <c r="F17" s="139"/>
      <c r="G17" s="140"/>
    </row>
    <row r="18" spans="1:7" ht="51.75" x14ac:dyDescent="0.3">
      <c r="A18" s="115" t="s">
        <v>73</v>
      </c>
      <c r="B18" s="115"/>
      <c r="C18" s="20" t="s">
        <v>104</v>
      </c>
      <c r="D18" s="3">
        <v>-100</v>
      </c>
      <c r="E18" s="3">
        <v>-233</v>
      </c>
      <c r="F18" s="1"/>
      <c r="G18" s="1"/>
    </row>
    <row r="19" spans="1:7" ht="17.25" customHeight="1" x14ac:dyDescent="0.3">
      <c r="A19" s="96"/>
      <c r="B19" s="96"/>
      <c r="C19" s="20" t="s">
        <v>105</v>
      </c>
      <c r="D19" s="3">
        <v>-33</v>
      </c>
      <c r="E19" s="3">
        <v>-55</v>
      </c>
      <c r="F19" s="1"/>
      <c r="G19" s="1"/>
    </row>
    <row r="20" spans="1:7" ht="17.25" customHeight="1" x14ac:dyDescent="0.3">
      <c r="A20" s="115" t="s">
        <v>74</v>
      </c>
      <c r="B20" s="115"/>
      <c r="C20" s="20" t="s">
        <v>76</v>
      </c>
      <c r="D20" s="20"/>
      <c r="E20" s="20"/>
      <c r="F20" s="1"/>
      <c r="G20" s="1"/>
    </row>
    <row r="21" spans="1:7" ht="17.25" customHeight="1" x14ac:dyDescent="0.3">
      <c r="A21" s="115" t="s">
        <v>75</v>
      </c>
      <c r="B21" s="115"/>
      <c r="C21" s="20" t="s">
        <v>76</v>
      </c>
      <c r="D21" s="20"/>
      <c r="E21" s="20"/>
      <c r="F21" s="1"/>
      <c r="G21" s="1"/>
    </row>
    <row r="22" spans="1:7" ht="17.25" customHeight="1" x14ac:dyDescent="0.3">
      <c r="A22" s="134" t="s">
        <v>77</v>
      </c>
      <c r="B22" s="134"/>
      <c r="C22" s="134"/>
      <c r="D22" s="96" t="s">
        <v>81</v>
      </c>
      <c r="E22" s="96" t="s">
        <v>81</v>
      </c>
      <c r="F22" s="3">
        <v>-10164.299999999999</v>
      </c>
      <c r="G22" s="3">
        <v>-23698.1</v>
      </c>
    </row>
    <row r="23" spans="1:7" ht="17.25" customHeight="1" x14ac:dyDescent="0.3">
      <c r="A23" s="116" t="s">
        <v>33</v>
      </c>
      <c r="B23" s="116"/>
      <c r="C23" s="116"/>
      <c r="D23" s="116"/>
      <c r="E23" s="116"/>
      <c r="F23" s="116"/>
      <c r="G23" s="116"/>
    </row>
    <row r="24" spans="1:7" ht="17.25" customHeight="1" x14ac:dyDescent="0.3">
      <c r="A24" s="117" t="s">
        <v>61</v>
      </c>
      <c r="B24" s="117"/>
      <c r="C24" s="117"/>
      <c r="D24" s="117"/>
      <c r="E24" s="117"/>
      <c r="F24" s="117"/>
      <c r="G24" s="117"/>
    </row>
    <row r="25" spans="1:7" ht="17.25" customHeight="1" x14ac:dyDescent="0.3">
      <c r="A25" s="116" t="s">
        <v>34</v>
      </c>
      <c r="B25" s="116"/>
      <c r="C25" s="116"/>
      <c r="D25" s="116"/>
      <c r="E25" s="116"/>
      <c r="F25" s="116"/>
      <c r="G25" s="116"/>
    </row>
    <row r="26" spans="1:7" ht="17.25" customHeight="1" x14ac:dyDescent="0.3">
      <c r="A26" s="118" t="s">
        <v>62</v>
      </c>
      <c r="B26" s="118"/>
      <c r="C26" s="118"/>
      <c r="D26" s="118"/>
      <c r="E26" s="118"/>
      <c r="F26" s="118"/>
      <c r="G26" s="118"/>
    </row>
    <row r="27" spans="1:7" ht="17.25" customHeight="1" x14ac:dyDescent="0.3">
      <c r="A27" s="116" t="s">
        <v>78</v>
      </c>
      <c r="B27" s="116"/>
      <c r="C27" s="116"/>
      <c r="D27" s="116"/>
      <c r="E27" s="116"/>
      <c r="F27" s="116"/>
      <c r="G27" s="116"/>
    </row>
    <row r="28" spans="1:7" ht="17.25" customHeight="1" x14ac:dyDescent="0.3">
      <c r="A28" s="117" t="s">
        <v>106</v>
      </c>
      <c r="B28" s="117"/>
      <c r="C28" s="117"/>
      <c r="D28" s="117"/>
      <c r="E28" s="117"/>
      <c r="F28" s="117"/>
      <c r="G28" s="117"/>
    </row>
    <row r="29" spans="1:7" ht="17.25" customHeight="1" x14ac:dyDescent="0.3">
      <c r="A29" s="115" t="s">
        <v>15</v>
      </c>
      <c r="B29" s="115"/>
      <c r="C29" s="121" t="s">
        <v>51</v>
      </c>
      <c r="D29" s="121"/>
      <c r="E29" s="121"/>
      <c r="F29" s="121"/>
      <c r="G29" s="121"/>
    </row>
    <row r="30" spans="1:7" ht="17.25" customHeight="1" x14ac:dyDescent="0.3">
      <c r="A30" s="115"/>
      <c r="B30" s="115"/>
      <c r="C30" s="119" t="s">
        <v>107</v>
      </c>
      <c r="D30" s="119"/>
      <c r="E30" s="119"/>
      <c r="F30" s="119"/>
      <c r="G30" s="119"/>
    </row>
    <row r="31" spans="1:7" ht="17.25" customHeight="1" x14ac:dyDescent="0.3">
      <c r="A31" s="115"/>
      <c r="B31" s="115"/>
      <c r="C31" s="121" t="s">
        <v>52</v>
      </c>
      <c r="D31" s="121"/>
      <c r="E31" s="121"/>
      <c r="F31" s="121"/>
      <c r="G31" s="121"/>
    </row>
    <row r="32" spans="1:7" ht="40.5" customHeight="1" x14ac:dyDescent="0.3">
      <c r="A32" s="115"/>
      <c r="B32" s="115"/>
      <c r="C32" s="135" t="s">
        <v>108</v>
      </c>
      <c r="D32" s="136"/>
      <c r="E32" s="136"/>
      <c r="F32" s="136"/>
      <c r="G32" s="137"/>
    </row>
    <row r="33" spans="1:7" ht="17.25" customHeight="1" x14ac:dyDescent="0.3">
      <c r="A33" s="96">
        <v>1150</v>
      </c>
      <c r="B33" s="96" t="s">
        <v>72</v>
      </c>
      <c r="C33" s="138"/>
      <c r="D33" s="139"/>
      <c r="E33" s="139"/>
      <c r="F33" s="139"/>
      <c r="G33" s="140"/>
    </row>
    <row r="34" spans="1:7" ht="34.5" x14ac:dyDescent="0.3">
      <c r="A34" s="115" t="s">
        <v>73</v>
      </c>
      <c r="B34" s="115"/>
      <c r="C34" s="20" t="s">
        <v>109</v>
      </c>
      <c r="D34" s="3"/>
      <c r="E34" s="3"/>
      <c r="F34" s="1"/>
      <c r="G34" s="1"/>
    </row>
    <row r="35" spans="1:7" ht="17.25" customHeight="1" x14ac:dyDescent="0.3">
      <c r="A35" s="115" t="s">
        <v>74</v>
      </c>
      <c r="B35" s="115"/>
      <c r="C35" s="20" t="s">
        <v>76</v>
      </c>
      <c r="D35" s="20"/>
      <c r="E35" s="20"/>
      <c r="F35" s="1"/>
      <c r="G35" s="1"/>
    </row>
    <row r="36" spans="1:7" ht="17.25" customHeight="1" x14ac:dyDescent="0.3">
      <c r="A36" s="115" t="s">
        <v>75</v>
      </c>
      <c r="B36" s="115"/>
      <c r="C36" s="20" t="s">
        <v>76</v>
      </c>
      <c r="D36" s="20"/>
      <c r="E36" s="20"/>
      <c r="F36" s="1"/>
      <c r="G36" s="1"/>
    </row>
    <row r="37" spans="1:7" ht="17.25" customHeight="1" x14ac:dyDescent="0.3">
      <c r="A37" s="134" t="s">
        <v>77</v>
      </c>
      <c r="B37" s="134"/>
      <c r="C37" s="134"/>
      <c r="D37" s="96" t="s">
        <v>81</v>
      </c>
      <c r="E37" s="96" t="s">
        <v>81</v>
      </c>
      <c r="F37" s="3">
        <f>'1'!E29</f>
        <v>-42000</v>
      </c>
      <c r="G37" s="3">
        <f>'1'!F29</f>
        <v>-73000</v>
      </c>
    </row>
    <row r="38" spans="1:7" ht="17.25" customHeight="1" x14ac:dyDescent="0.3">
      <c r="A38" s="116" t="s">
        <v>33</v>
      </c>
      <c r="B38" s="116"/>
      <c r="C38" s="116"/>
      <c r="D38" s="116"/>
      <c r="E38" s="116"/>
      <c r="F38" s="116"/>
      <c r="G38" s="116"/>
    </row>
    <row r="39" spans="1:7" ht="17.25" customHeight="1" x14ac:dyDescent="0.3">
      <c r="A39" s="117" t="s">
        <v>110</v>
      </c>
      <c r="B39" s="117"/>
      <c r="C39" s="117"/>
      <c r="D39" s="117"/>
      <c r="E39" s="117"/>
      <c r="F39" s="117"/>
      <c r="G39" s="117"/>
    </row>
    <row r="40" spans="1:7" ht="17.25" customHeight="1" x14ac:dyDescent="0.3">
      <c r="A40" s="116" t="s">
        <v>34</v>
      </c>
      <c r="B40" s="116"/>
      <c r="C40" s="116"/>
      <c r="D40" s="116"/>
      <c r="E40" s="116"/>
      <c r="F40" s="116"/>
      <c r="G40" s="116"/>
    </row>
    <row r="41" spans="1:7" ht="17.25" customHeight="1" x14ac:dyDescent="0.3">
      <c r="A41" s="118" t="s">
        <v>111</v>
      </c>
      <c r="B41" s="118"/>
      <c r="C41" s="118"/>
      <c r="D41" s="118"/>
      <c r="E41" s="118"/>
      <c r="F41" s="118"/>
      <c r="G41" s="118"/>
    </row>
    <row r="42" spans="1:7" ht="17.25" customHeight="1" x14ac:dyDescent="0.3">
      <c r="A42" s="116" t="s">
        <v>78</v>
      </c>
      <c r="B42" s="116"/>
      <c r="C42" s="116"/>
      <c r="D42" s="116"/>
      <c r="E42" s="116"/>
      <c r="F42" s="116"/>
      <c r="G42" s="116"/>
    </row>
    <row r="43" spans="1:7" ht="17.25" customHeight="1" x14ac:dyDescent="0.3">
      <c r="A43" s="117" t="s">
        <v>112</v>
      </c>
      <c r="B43" s="117"/>
      <c r="C43" s="117"/>
      <c r="D43" s="117"/>
      <c r="E43" s="117"/>
      <c r="F43" s="117"/>
      <c r="G43" s="117"/>
    </row>
    <row r="44" spans="1:7" ht="17.25" customHeight="1" x14ac:dyDescent="0.3">
      <c r="A44" s="115" t="s">
        <v>15</v>
      </c>
      <c r="B44" s="115"/>
      <c r="C44" s="121" t="s">
        <v>51</v>
      </c>
      <c r="D44" s="121"/>
      <c r="E44" s="121"/>
      <c r="F44" s="121"/>
      <c r="G44" s="121"/>
    </row>
    <row r="45" spans="1:7" ht="17.25" customHeight="1" x14ac:dyDescent="0.3">
      <c r="A45" s="115"/>
      <c r="B45" s="115"/>
      <c r="C45" s="119" t="s">
        <v>144</v>
      </c>
      <c r="D45" s="119"/>
      <c r="E45" s="119"/>
      <c r="F45" s="119"/>
      <c r="G45" s="119"/>
    </row>
    <row r="46" spans="1:7" ht="17.25" customHeight="1" x14ac:dyDescent="0.3">
      <c r="A46" s="115"/>
      <c r="B46" s="115"/>
      <c r="C46" s="121" t="s">
        <v>52</v>
      </c>
      <c r="D46" s="121"/>
      <c r="E46" s="121"/>
      <c r="F46" s="121"/>
      <c r="G46" s="121"/>
    </row>
    <row r="47" spans="1:7" ht="33.75" customHeight="1" x14ac:dyDescent="0.3">
      <c r="A47" s="115"/>
      <c r="B47" s="115"/>
      <c r="C47" s="135" t="s">
        <v>145</v>
      </c>
      <c r="D47" s="136"/>
      <c r="E47" s="136"/>
      <c r="F47" s="136"/>
      <c r="G47" s="137"/>
    </row>
    <row r="48" spans="1:7" ht="17.25" customHeight="1" x14ac:dyDescent="0.3">
      <c r="A48" s="96">
        <v>1150</v>
      </c>
      <c r="B48" s="96" t="s">
        <v>143</v>
      </c>
      <c r="C48" s="138"/>
      <c r="D48" s="139"/>
      <c r="E48" s="139"/>
      <c r="F48" s="139"/>
      <c r="G48" s="140"/>
    </row>
    <row r="49" spans="1:7" ht="35.25" customHeight="1" x14ac:dyDescent="0.3">
      <c r="A49" s="115" t="s">
        <v>73</v>
      </c>
      <c r="B49" s="115"/>
      <c r="C49" s="20" t="s">
        <v>146</v>
      </c>
      <c r="D49" s="3"/>
      <c r="E49" s="3"/>
      <c r="F49" s="1"/>
      <c r="G49" s="1"/>
    </row>
    <row r="50" spans="1:7" ht="17.25" customHeight="1" x14ac:dyDescent="0.3">
      <c r="A50" s="115" t="s">
        <v>74</v>
      </c>
      <c r="B50" s="115"/>
      <c r="C50" s="20" t="s">
        <v>76</v>
      </c>
      <c r="D50" s="20"/>
      <c r="E50" s="20"/>
      <c r="F50" s="1"/>
      <c r="G50" s="1"/>
    </row>
    <row r="51" spans="1:7" ht="17.25" customHeight="1" x14ac:dyDescent="0.3">
      <c r="A51" s="115" t="s">
        <v>75</v>
      </c>
      <c r="B51" s="115"/>
      <c r="C51" s="20" t="s">
        <v>76</v>
      </c>
      <c r="D51" s="20"/>
      <c r="E51" s="20"/>
      <c r="F51" s="1"/>
      <c r="G51" s="1"/>
    </row>
    <row r="52" spans="1:7" ht="17.25" customHeight="1" x14ac:dyDescent="0.3">
      <c r="A52" s="134" t="s">
        <v>77</v>
      </c>
      <c r="B52" s="134"/>
      <c r="C52" s="134"/>
      <c r="D52" s="96" t="s">
        <v>81</v>
      </c>
      <c r="E52" s="96" t="s">
        <v>81</v>
      </c>
      <c r="F52" s="3">
        <v>-73980.100000000006</v>
      </c>
      <c r="G52" s="3">
        <v>-87500.800000000003</v>
      </c>
    </row>
    <row r="53" spans="1:7" ht="17.25" customHeight="1" x14ac:dyDescent="0.3">
      <c r="A53" s="116" t="s">
        <v>33</v>
      </c>
      <c r="B53" s="116"/>
      <c r="C53" s="116"/>
      <c r="D53" s="116"/>
      <c r="E53" s="116"/>
      <c r="F53" s="116"/>
      <c r="G53" s="116"/>
    </row>
    <row r="54" spans="1:7" ht="17.25" customHeight="1" x14ac:dyDescent="0.3">
      <c r="A54" s="117" t="s">
        <v>110</v>
      </c>
      <c r="B54" s="117"/>
      <c r="C54" s="117"/>
      <c r="D54" s="117"/>
      <c r="E54" s="117"/>
      <c r="F54" s="117"/>
      <c r="G54" s="117"/>
    </row>
    <row r="55" spans="1:7" ht="17.25" customHeight="1" x14ac:dyDescent="0.3">
      <c r="A55" s="116" t="s">
        <v>34</v>
      </c>
      <c r="B55" s="116"/>
      <c r="C55" s="116"/>
      <c r="D55" s="116"/>
      <c r="E55" s="116"/>
      <c r="F55" s="116"/>
      <c r="G55" s="116"/>
    </row>
    <row r="56" spans="1:7" ht="17.25" customHeight="1" x14ac:dyDescent="0.3">
      <c r="A56" s="118" t="s">
        <v>111</v>
      </c>
      <c r="B56" s="118"/>
      <c r="C56" s="118"/>
      <c r="D56" s="118"/>
      <c r="E56" s="118"/>
      <c r="F56" s="118"/>
      <c r="G56" s="118"/>
    </row>
    <row r="57" spans="1:7" ht="17.25" customHeight="1" x14ac:dyDescent="0.3">
      <c r="A57" s="116" t="s">
        <v>78</v>
      </c>
      <c r="B57" s="116"/>
      <c r="C57" s="116"/>
      <c r="D57" s="116"/>
      <c r="E57" s="116"/>
      <c r="F57" s="116"/>
      <c r="G57" s="116"/>
    </row>
    <row r="58" spans="1:7" ht="17.25" customHeight="1" x14ac:dyDescent="0.3">
      <c r="A58" s="117" t="s">
        <v>112</v>
      </c>
      <c r="B58" s="117"/>
      <c r="C58" s="117"/>
      <c r="D58" s="117"/>
      <c r="E58" s="117"/>
      <c r="F58" s="117"/>
      <c r="G58" s="117"/>
    </row>
    <row r="59" spans="1:7" ht="17.25" customHeight="1" x14ac:dyDescent="0.3">
      <c r="A59" s="120" t="s">
        <v>29</v>
      </c>
      <c r="B59" s="120"/>
      <c r="C59" s="120"/>
      <c r="D59" s="120"/>
      <c r="E59" s="120"/>
      <c r="F59" s="120"/>
      <c r="G59" s="120"/>
    </row>
    <row r="60" spans="1:7" ht="17.25" customHeight="1" x14ac:dyDescent="0.3">
      <c r="A60" s="115" t="s">
        <v>15</v>
      </c>
      <c r="B60" s="115"/>
      <c r="C60" s="121" t="s">
        <v>51</v>
      </c>
      <c r="D60" s="121"/>
      <c r="E60" s="121"/>
      <c r="F60" s="121"/>
      <c r="G60" s="121"/>
    </row>
    <row r="61" spans="1:7" x14ac:dyDescent="0.3">
      <c r="A61" s="115"/>
      <c r="B61" s="115"/>
      <c r="C61" s="119" t="s">
        <v>113</v>
      </c>
      <c r="D61" s="119"/>
      <c r="E61" s="119"/>
      <c r="F61" s="119"/>
      <c r="G61" s="119"/>
    </row>
    <row r="62" spans="1:7" ht="17.25" customHeight="1" x14ac:dyDescent="0.3">
      <c r="A62" s="115"/>
      <c r="B62" s="115"/>
      <c r="C62" s="121" t="s">
        <v>52</v>
      </c>
      <c r="D62" s="121"/>
      <c r="E62" s="121"/>
      <c r="F62" s="121"/>
      <c r="G62" s="121"/>
    </row>
    <row r="63" spans="1:7" ht="17.25" customHeight="1" x14ac:dyDescent="0.3">
      <c r="A63" s="115"/>
      <c r="B63" s="115"/>
      <c r="C63" s="119" t="s">
        <v>114</v>
      </c>
      <c r="D63" s="119"/>
      <c r="E63" s="119"/>
      <c r="F63" s="119"/>
      <c r="G63" s="119"/>
    </row>
    <row r="64" spans="1:7" ht="17.25" customHeight="1" x14ac:dyDescent="0.3">
      <c r="A64" s="96">
        <v>1142</v>
      </c>
      <c r="B64" s="96" t="s">
        <v>117</v>
      </c>
      <c r="C64" s="119"/>
      <c r="D64" s="119"/>
      <c r="E64" s="119"/>
      <c r="F64" s="119"/>
      <c r="G64" s="119"/>
    </row>
    <row r="65" spans="1:7" ht="57.75" customHeight="1" x14ac:dyDescent="0.3">
      <c r="A65" s="115" t="s">
        <v>30</v>
      </c>
      <c r="B65" s="115"/>
      <c r="C65" s="77" t="s">
        <v>115</v>
      </c>
      <c r="D65" s="20"/>
      <c r="E65" s="20"/>
      <c r="F65" s="1"/>
      <c r="G65" s="1"/>
    </row>
    <row r="66" spans="1:7" ht="17.25" customHeight="1" x14ac:dyDescent="0.3">
      <c r="A66" s="115" t="s">
        <v>53</v>
      </c>
      <c r="B66" s="115"/>
      <c r="C66" s="2"/>
      <c r="D66" s="2"/>
      <c r="E66" s="2"/>
      <c r="F66" s="3">
        <f>'1'!E21</f>
        <v>0</v>
      </c>
      <c r="G66" s="3">
        <f>'1'!F21</f>
        <v>-117262.1</v>
      </c>
    </row>
    <row r="67" spans="1:7" ht="17.25" customHeight="1" x14ac:dyDescent="0.3">
      <c r="A67" s="115" t="s">
        <v>31</v>
      </c>
      <c r="B67" s="115"/>
      <c r="C67" s="2"/>
      <c r="D67" s="2"/>
      <c r="E67" s="2"/>
      <c r="F67" s="96"/>
      <c r="G67" s="96"/>
    </row>
    <row r="68" spans="1:7" ht="17.25" customHeight="1" x14ac:dyDescent="0.3">
      <c r="A68" s="116" t="s">
        <v>32</v>
      </c>
      <c r="B68" s="116"/>
      <c r="C68" s="116"/>
      <c r="D68" s="116"/>
      <c r="E68" s="116"/>
      <c r="F68" s="116"/>
      <c r="G68" s="116"/>
    </row>
    <row r="69" spans="1:7" ht="17.25" customHeight="1" x14ac:dyDescent="0.3">
      <c r="A69" s="117" t="s">
        <v>116</v>
      </c>
      <c r="B69" s="117"/>
      <c r="C69" s="117"/>
      <c r="D69" s="117"/>
      <c r="E69" s="117"/>
      <c r="F69" s="117"/>
      <c r="G69" s="117"/>
    </row>
    <row r="70" spans="1:7" ht="17.25" customHeight="1" x14ac:dyDescent="0.3">
      <c r="A70" s="116" t="s">
        <v>33</v>
      </c>
      <c r="B70" s="116"/>
      <c r="C70" s="116"/>
      <c r="D70" s="116"/>
      <c r="E70" s="116"/>
      <c r="F70" s="116"/>
      <c r="G70" s="116"/>
    </row>
    <row r="71" spans="1:7" ht="17.25" customHeight="1" x14ac:dyDescent="0.3">
      <c r="A71" s="117" t="s">
        <v>61</v>
      </c>
      <c r="B71" s="117"/>
      <c r="C71" s="117"/>
      <c r="D71" s="117"/>
      <c r="E71" s="117"/>
      <c r="F71" s="117"/>
      <c r="G71" s="117"/>
    </row>
    <row r="72" spans="1:7" ht="17.25" customHeight="1" x14ac:dyDescent="0.3">
      <c r="A72" s="116" t="s">
        <v>34</v>
      </c>
      <c r="B72" s="116"/>
      <c r="C72" s="116"/>
      <c r="D72" s="116"/>
      <c r="E72" s="116"/>
      <c r="F72" s="116"/>
      <c r="G72" s="116"/>
    </row>
    <row r="73" spans="1:7" ht="17.25" customHeight="1" x14ac:dyDescent="0.3">
      <c r="A73" s="118" t="s">
        <v>62</v>
      </c>
      <c r="B73" s="118"/>
      <c r="C73" s="118"/>
      <c r="D73" s="118"/>
      <c r="E73" s="118"/>
      <c r="F73" s="118"/>
      <c r="G73" s="118"/>
    </row>
    <row r="74" spans="1:7" x14ac:dyDescent="0.3">
      <c r="A74" s="115" t="s">
        <v>15</v>
      </c>
      <c r="B74" s="115"/>
      <c r="C74" s="121" t="s">
        <v>51</v>
      </c>
      <c r="D74" s="121"/>
      <c r="E74" s="121"/>
      <c r="F74" s="121"/>
      <c r="G74" s="121"/>
    </row>
    <row r="75" spans="1:7" ht="36.75" customHeight="1" x14ac:dyDescent="0.3">
      <c r="A75" s="115"/>
      <c r="B75" s="115"/>
      <c r="C75" s="119" t="s">
        <v>122</v>
      </c>
      <c r="D75" s="119"/>
      <c r="E75" s="119"/>
      <c r="F75" s="119"/>
      <c r="G75" s="119"/>
    </row>
    <row r="76" spans="1:7" x14ac:dyDescent="0.3">
      <c r="A76" s="115"/>
      <c r="B76" s="115"/>
      <c r="C76" s="121" t="s">
        <v>52</v>
      </c>
      <c r="D76" s="121"/>
      <c r="E76" s="121"/>
      <c r="F76" s="121"/>
      <c r="G76" s="121"/>
    </row>
    <row r="77" spans="1:7" ht="39" customHeight="1" x14ac:dyDescent="0.3">
      <c r="A77" s="115"/>
      <c r="B77" s="115"/>
      <c r="C77" s="119" t="s">
        <v>123</v>
      </c>
      <c r="D77" s="119"/>
      <c r="E77" s="119"/>
      <c r="F77" s="119"/>
      <c r="G77" s="119"/>
    </row>
    <row r="78" spans="1:7" x14ac:dyDescent="0.3">
      <c r="A78" s="96">
        <v>1142</v>
      </c>
      <c r="B78" s="96" t="s">
        <v>118</v>
      </c>
      <c r="C78" s="119"/>
      <c r="D78" s="119"/>
      <c r="E78" s="119"/>
      <c r="F78" s="119"/>
      <c r="G78" s="119"/>
    </row>
    <row r="79" spans="1:7" ht="17.25" customHeight="1" x14ac:dyDescent="0.3">
      <c r="A79" s="141" t="s">
        <v>30</v>
      </c>
      <c r="B79" s="142"/>
      <c r="C79" s="77" t="s">
        <v>147</v>
      </c>
      <c r="D79" s="95">
        <v>31</v>
      </c>
      <c r="E79" s="95">
        <v>31</v>
      </c>
      <c r="F79" s="1"/>
      <c r="G79" s="1"/>
    </row>
    <row r="80" spans="1:7" x14ac:dyDescent="0.3">
      <c r="A80" s="143"/>
      <c r="B80" s="131"/>
      <c r="C80" s="77" t="s">
        <v>148</v>
      </c>
      <c r="D80" s="95">
        <v>388</v>
      </c>
      <c r="E80" s="95">
        <v>388</v>
      </c>
      <c r="F80" s="1"/>
      <c r="G80" s="1"/>
    </row>
    <row r="81" spans="1:7" x14ac:dyDescent="0.3">
      <c r="A81" s="115" t="s">
        <v>53</v>
      </c>
      <c r="B81" s="115"/>
      <c r="C81" s="2"/>
      <c r="D81" s="103"/>
      <c r="E81" s="103"/>
      <c r="F81" s="3">
        <f>'1'!E49</f>
        <v>126144.4</v>
      </c>
      <c r="G81" s="3">
        <f>'1'!F49</f>
        <v>301461</v>
      </c>
    </row>
    <row r="82" spans="1:7" x14ac:dyDescent="0.3">
      <c r="A82" s="115" t="s">
        <v>31</v>
      </c>
      <c r="B82" s="115"/>
      <c r="C82" s="2"/>
      <c r="D82" s="96" t="s">
        <v>81</v>
      </c>
      <c r="E82" s="96" t="s">
        <v>81</v>
      </c>
      <c r="F82" s="96"/>
      <c r="G82" s="96"/>
    </row>
    <row r="83" spans="1:7" x14ac:dyDescent="0.3">
      <c r="A83" s="116" t="s">
        <v>32</v>
      </c>
      <c r="B83" s="116"/>
      <c r="C83" s="116"/>
      <c r="D83" s="116"/>
      <c r="E83" s="116"/>
      <c r="F83" s="116"/>
      <c r="G83" s="116"/>
    </row>
    <row r="84" spans="1:7" ht="38.25" customHeight="1" x14ac:dyDescent="0.3">
      <c r="A84" s="118" t="s">
        <v>119</v>
      </c>
      <c r="B84" s="118"/>
      <c r="C84" s="118"/>
      <c r="D84" s="118"/>
      <c r="E84" s="118"/>
      <c r="F84" s="118"/>
      <c r="G84" s="118"/>
    </row>
    <row r="85" spans="1:7" x14ac:dyDescent="0.3">
      <c r="A85" s="116" t="s">
        <v>33</v>
      </c>
      <c r="B85" s="116"/>
      <c r="C85" s="116"/>
      <c r="D85" s="116"/>
      <c r="E85" s="116"/>
      <c r="F85" s="116"/>
      <c r="G85" s="116"/>
    </row>
    <row r="86" spans="1:7" x14ac:dyDescent="0.3">
      <c r="A86" s="117" t="s">
        <v>61</v>
      </c>
      <c r="B86" s="117"/>
      <c r="C86" s="117"/>
      <c r="D86" s="117"/>
      <c r="E86" s="117"/>
      <c r="F86" s="117"/>
      <c r="G86" s="117"/>
    </row>
    <row r="87" spans="1:7" x14ac:dyDescent="0.3">
      <c r="A87" s="116" t="s">
        <v>34</v>
      </c>
      <c r="B87" s="116"/>
      <c r="C87" s="116"/>
      <c r="D87" s="116"/>
      <c r="E87" s="116"/>
      <c r="F87" s="116"/>
      <c r="G87" s="116"/>
    </row>
    <row r="88" spans="1:7" x14ac:dyDescent="0.3">
      <c r="A88" s="118" t="s">
        <v>62</v>
      </c>
      <c r="B88" s="118"/>
      <c r="C88" s="118"/>
      <c r="D88" s="118"/>
      <c r="E88" s="118"/>
      <c r="F88" s="118"/>
      <c r="G88" s="118"/>
    </row>
  </sheetData>
  <autoFilter ref="A9:G73">
    <filterColumn colId="0" showButton="0"/>
    <filterColumn colId="1" showButton="0"/>
  </autoFilter>
  <mergeCells count="85">
    <mergeCell ref="A58:G58"/>
    <mergeCell ref="C16:G17"/>
    <mergeCell ref="C32:G33"/>
    <mergeCell ref="C47:G48"/>
    <mergeCell ref="A79:B80"/>
    <mergeCell ref="A53:G53"/>
    <mergeCell ref="A54:G54"/>
    <mergeCell ref="A55:G55"/>
    <mergeCell ref="A56:G56"/>
    <mergeCell ref="A57:G57"/>
    <mergeCell ref="A49:B49"/>
    <mergeCell ref="A50:B50"/>
    <mergeCell ref="A51:B51"/>
    <mergeCell ref="A52:C52"/>
    <mergeCell ref="A44:B47"/>
    <mergeCell ref="C44:G44"/>
    <mergeCell ref="C45:G45"/>
    <mergeCell ref="C46:G46"/>
    <mergeCell ref="A22:C22"/>
    <mergeCell ref="A28:G28"/>
    <mergeCell ref="A23:G23"/>
    <mergeCell ref="A24:G24"/>
    <mergeCell ref="A25:G25"/>
    <mergeCell ref="A26:G26"/>
    <mergeCell ref="A27:G27"/>
    <mergeCell ref="C30:G30"/>
    <mergeCell ref="C31:G31"/>
    <mergeCell ref="A34:B34"/>
    <mergeCell ref="A35:B35"/>
    <mergeCell ref="A36:B36"/>
    <mergeCell ref="A37:C37"/>
    <mergeCell ref="A38:G38"/>
    <mergeCell ref="A12:G12"/>
    <mergeCell ref="A68:G68"/>
    <mergeCell ref="A60:B63"/>
    <mergeCell ref="C60:G60"/>
    <mergeCell ref="C61:G61"/>
    <mergeCell ref="C62:G62"/>
    <mergeCell ref="C63:G63"/>
    <mergeCell ref="A13:B16"/>
    <mergeCell ref="C13:G13"/>
    <mergeCell ref="C14:G14"/>
    <mergeCell ref="C15:G15"/>
    <mergeCell ref="A18:B18"/>
    <mergeCell ref="A20:B20"/>
    <mergeCell ref="A21:B21"/>
    <mergeCell ref="A29:B32"/>
    <mergeCell ref="C29:G29"/>
    <mergeCell ref="A1:A3"/>
    <mergeCell ref="A7:C9"/>
    <mergeCell ref="A10:G10"/>
    <mergeCell ref="A11:G11"/>
    <mergeCell ref="A5:G5"/>
    <mergeCell ref="D8:E8"/>
    <mergeCell ref="F8:G8"/>
    <mergeCell ref="D7:G7"/>
    <mergeCell ref="A39:G39"/>
    <mergeCell ref="A40:G40"/>
    <mergeCell ref="A41:G41"/>
    <mergeCell ref="A42:G42"/>
    <mergeCell ref="A43:G43"/>
    <mergeCell ref="A74:B77"/>
    <mergeCell ref="C74:G74"/>
    <mergeCell ref="C75:G75"/>
    <mergeCell ref="C76:G76"/>
    <mergeCell ref="C77:G77"/>
    <mergeCell ref="A73:G73"/>
    <mergeCell ref="A69:G69"/>
    <mergeCell ref="A70:G70"/>
    <mergeCell ref="A71:G71"/>
    <mergeCell ref="A72:G72"/>
    <mergeCell ref="A59:G59"/>
    <mergeCell ref="C64:G64"/>
    <mergeCell ref="A65:B65"/>
    <mergeCell ref="A66:B66"/>
    <mergeCell ref="A67:B67"/>
    <mergeCell ref="A85:G85"/>
    <mergeCell ref="A86:G86"/>
    <mergeCell ref="A87:G87"/>
    <mergeCell ref="A88:G88"/>
    <mergeCell ref="C78:G78"/>
    <mergeCell ref="A81:B81"/>
    <mergeCell ref="A82:B82"/>
    <mergeCell ref="A83:G83"/>
    <mergeCell ref="A84:G84"/>
  </mergeCells>
  <pageMargins left="0.15748031496062992" right="0.15748031496062992" top="0.23622047244094491" bottom="0.15748031496062992" header="0.15748031496062992" footer="0.15748031496062992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9" zoomScaleNormal="100" workbookViewId="0">
      <selection activeCell="C50" sqref="C50"/>
    </sheetView>
  </sheetViews>
  <sheetFormatPr defaultColWidth="9.140625" defaultRowHeight="13.5" x14ac:dyDescent="0.25"/>
  <cols>
    <col min="1" max="3" width="14" style="5" customWidth="1"/>
    <col min="4" max="4" width="89.42578125" style="5" customWidth="1"/>
    <col min="5" max="5" width="27.42578125" style="5" customWidth="1"/>
    <col min="6" max="16384" width="9.140625" style="5"/>
  </cols>
  <sheetData>
    <row r="1" spans="1:11" s="45" customFormat="1" ht="17.25" x14ac:dyDescent="0.3">
      <c r="A1" s="44"/>
      <c r="B1" s="44"/>
      <c r="C1" s="44"/>
      <c r="D1" s="44"/>
      <c r="E1" s="39" t="s">
        <v>1</v>
      </c>
      <c r="I1" s="8"/>
      <c r="K1" s="8"/>
    </row>
    <row r="2" spans="1:11" s="45" customFormat="1" ht="17.25" x14ac:dyDescent="0.3">
      <c r="A2" s="44"/>
      <c r="B2" s="44"/>
      <c r="C2" s="44"/>
      <c r="D2" s="44"/>
      <c r="E2" s="39" t="s">
        <v>3</v>
      </c>
      <c r="I2" s="8"/>
      <c r="K2" s="8"/>
    </row>
    <row r="3" spans="1:11" s="45" customFormat="1" ht="17.25" x14ac:dyDescent="0.3">
      <c r="A3" s="44"/>
      <c r="B3" s="44"/>
      <c r="C3" s="44"/>
      <c r="D3" s="44"/>
      <c r="E3" s="39" t="s">
        <v>66</v>
      </c>
      <c r="K3" s="9"/>
    </row>
    <row r="4" spans="1:11" x14ac:dyDescent="0.25">
      <c r="A4" s="29"/>
      <c r="B4" s="29"/>
      <c r="C4" s="29"/>
      <c r="D4" s="29"/>
      <c r="E4" s="34"/>
    </row>
    <row r="5" spans="1:11" ht="14.25" x14ac:dyDescent="0.25">
      <c r="A5" s="28"/>
      <c r="B5" s="29"/>
      <c r="C5" s="29"/>
      <c r="D5" s="29"/>
      <c r="E5" s="42" t="s">
        <v>26</v>
      </c>
    </row>
    <row r="6" spans="1:11" ht="33" customHeight="1" x14ac:dyDescent="0.25">
      <c r="A6" s="156" t="s">
        <v>140</v>
      </c>
      <c r="B6" s="156"/>
      <c r="C6" s="156"/>
      <c r="D6" s="156"/>
      <c r="E6" s="156"/>
    </row>
    <row r="7" spans="1:11" x14ac:dyDescent="0.25">
      <c r="A7" s="28"/>
      <c r="B7" s="29"/>
      <c r="C7" s="29"/>
      <c r="D7" s="29"/>
      <c r="E7" s="30"/>
    </row>
    <row r="8" spans="1:11" ht="14.25" x14ac:dyDescent="0.25">
      <c r="A8" s="157" t="s">
        <v>11</v>
      </c>
      <c r="B8" s="157"/>
      <c r="C8" s="157"/>
      <c r="D8" s="157"/>
      <c r="E8" s="157"/>
    </row>
    <row r="9" spans="1:11" ht="14.25" x14ac:dyDescent="0.25">
      <c r="A9" s="157" t="s">
        <v>16</v>
      </c>
      <c r="B9" s="157"/>
      <c r="C9" s="157"/>
      <c r="D9" s="157"/>
      <c r="E9" s="157"/>
    </row>
    <row r="10" spans="1:11" ht="14.25" x14ac:dyDescent="0.25">
      <c r="A10" s="158" t="s">
        <v>17</v>
      </c>
      <c r="B10" s="158"/>
      <c r="C10" s="158"/>
      <c r="D10" s="158"/>
      <c r="E10" s="159"/>
    </row>
    <row r="11" spans="1:11" ht="40.5" x14ac:dyDescent="0.25">
      <c r="A11" s="162" t="s">
        <v>15</v>
      </c>
      <c r="B11" s="163"/>
      <c r="C11" s="160" t="s">
        <v>21</v>
      </c>
      <c r="D11" s="162" t="s">
        <v>18</v>
      </c>
      <c r="E11" s="40" t="s">
        <v>84</v>
      </c>
    </row>
    <row r="12" spans="1:11" ht="81" x14ac:dyDescent="0.25">
      <c r="A12" s="73" t="s">
        <v>19</v>
      </c>
      <c r="B12" s="73" t="s">
        <v>20</v>
      </c>
      <c r="C12" s="161"/>
      <c r="D12" s="164"/>
      <c r="E12" s="41" t="s">
        <v>22</v>
      </c>
      <c r="G12" s="78"/>
    </row>
    <row r="13" spans="1:11" x14ac:dyDescent="0.25">
      <c r="A13" s="7">
        <v>1142</v>
      </c>
      <c r="B13" s="54"/>
      <c r="C13" s="55"/>
      <c r="D13" s="57" t="s">
        <v>24</v>
      </c>
      <c r="E13" s="56"/>
    </row>
    <row r="14" spans="1:11" x14ac:dyDescent="0.25">
      <c r="A14" s="155"/>
      <c r="B14" s="147"/>
      <c r="C14" s="147"/>
      <c r="D14" s="6" t="s">
        <v>64</v>
      </c>
      <c r="E14" s="150">
        <f>E20+E26+E29</f>
        <v>160500.79999999999</v>
      </c>
    </row>
    <row r="15" spans="1:11" ht="14.25" x14ac:dyDescent="0.25">
      <c r="A15" s="155"/>
      <c r="B15" s="148"/>
      <c r="C15" s="148"/>
      <c r="D15" s="66" t="s">
        <v>35</v>
      </c>
      <c r="E15" s="151"/>
    </row>
    <row r="16" spans="1:11" ht="54" x14ac:dyDescent="0.25">
      <c r="A16" s="155"/>
      <c r="B16" s="148"/>
      <c r="C16" s="148"/>
      <c r="D16" s="6" t="s">
        <v>65</v>
      </c>
      <c r="E16" s="151"/>
    </row>
    <row r="17" spans="1:5" ht="14.25" x14ac:dyDescent="0.25">
      <c r="A17" s="155"/>
      <c r="B17" s="148"/>
      <c r="C17" s="148"/>
      <c r="D17" s="66" t="s">
        <v>36</v>
      </c>
      <c r="E17" s="151"/>
    </row>
    <row r="18" spans="1:5" ht="27" x14ac:dyDescent="0.25">
      <c r="A18" s="155"/>
      <c r="B18" s="149"/>
      <c r="C18" s="149"/>
      <c r="D18" s="6" t="s">
        <v>62</v>
      </c>
      <c r="E18" s="152"/>
    </row>
    <row r="19" spans="1:5" x14ac:dyDescent="0.25">
      <c r="A19" s="155"/>
      <c r="B19" s="57"/>
      <c r="C19" s="57"/>
      <c r="D19" s="57" t="s">
        <v>85</v>
      </c>
      <c r="E19" s="56"/>
    </row>
    <row r="20" spans="1:5" x14ac:dyDescent="0.25">
      <c r="A20" s="155"/>
      <c r="B20" s="70" t="s">
        <v>101</v>
      </c>
      <c r="C20" s="147"/>
      <c r="D20" s="6" t="s">
        <v>102</v>
      </c>
      <c r="E20" s="150">
        <f>'2'!G22</f>
        <v>-23698.1</v>
      </c>
    </row>
    <row r="21" spans="1:5" ht="14.25" x14ac:dyDescent="0.25">
      <c r="A21" s="155"/>
      <c r="B21" s="71"/>
      <c r="C21" s="148"/>
      <c r="D21" s="66" t="s">
        <v>82</v>
      </c>
      <c r="E21" s="151"/>
    </row>
    <row r="22" spans="1:5" x14ac:dyDescent="0.25">
      <c r="A22" s="155"/>
      <c r="B22" s="71"/>
      <c r="C22" s="148"/>
      <c r="D22" s="6" t="s">
        <v>103</v>
      </c>
      <c r="E22" s="151"/>
    </row>
    <row r="23" spans="1:5" ht="14.25" x14ac:dyDescent="0.25">
      <c r="A23" s="155"/>
      <c r="B23" s="71"/>
      <c r="C23" s="148"/>
      <c r="D23" s="66" t="s">
        <v>83</v>
      </c>
      <c r="E23" s="151"/>
    </row>
    <row r="24" spans="1:5" x14ac:dyDescent="0.25">
      <c r="A24" s="155"/>
      <c r="B24" s="72"/>
      <c r="C24" s="149"/>
      <c r="D24" s="6" t="s">
        <v>106</v>
      </c>
      <c r="E24" s="152"/>
    </row>
    <row r="25" spans="1:5" x14ac:dyDescent="0.25">
      <c r="A25" s="155"/>
      <c r="B25" s="57"/>
      <c r="C25" s="57"/>
      <c r="D25" s="57" t="s">
        <v>37</v>
      </c>
      <c r="E25" s="56"/>
    </row>
    <row r="26" spans="1:5" ht="27" x14ac:dyDescent="0.25">
      <c r="A26" s="155"/>
      <c r="B26" s="144" t="s">
        <v>121</v>
      </c>
      <c r="C26" s="147"/>
      <c r="D26" s="6" t="s">
        <v>113</v>
      </c>
      <c r="E26" s="150">
        <f>'2'!G66</f>
        <v>-117262.1</v>
      </c>
    </row>
    <row r="27" spans="1:5" ht="14.25" x14ac:dyDescent="0.25">
      <c r="A27" s="155"/>
      <c r="B27" s="145"/>
      <c r="C27" s="148"/>
      <c r="D27" s="66" t="s">
        <v>38</v>
      </c>
      <c r="E27" s="151"/>
    </row>
    <row r="28" spans="1:5" ht="27" x14ac:dyDescent="0.25">
      <c r="A28" s="155"/>
      <c r="B28" s="146"/>
      <c r="C28" s="149"/>
      <c r="D28" s="6" t="s">
        <v>114</v>
      </c>
      <c r="E28" s="152"/>
    </row>
    <row r="29" spans="1:5" ht="40.5" x14ac:dyDescent="0.25">
      <c r="A29" s="153"/>
      <c r="B29" s="144" t="s">
        <v>120</v>
      </c>
      <c r="C29" s="147"/>
      <c r="D29" s="6" t="s">
        <v>122</v>
      </c>
      <c r="E29" s="150">
        <f>'2'!G81</f>
        <v>301461</v>
      </c>
    </row>
    <row r="30" spans="1:5" ht="14.25" x14ac:dyDescent="0.25">
      <c r="A30" s="154"/>
      <c r="B30" s="145"/>
      <c r="C30" s="148"/>
      <c r="D30" s="66" t="s">
        <v>38</v>
      </c>
      <c r="E30" s="151"/>
    </row>
    <row r="31" spans="1:5" ht="34.5" customHeight="1" x14ac:dyDescent="0.25">
      <c r="A31" s="154"/>
      <c r="B31" s="146"/>
      <c r="C31" s="149"/>
      <c r="D31" s="6" t="s">
        <v>123</v>
      </c>
      <c r="E31" s="152"/>
    </row>
    <row r="32" spans="1:5" x14ac:dyDescent="0.25">
      <c r="A32" s="7">
        <v>1150</v>
      </c>
      <c r="B32" s="54"/>
      <c r="C32" s="55"/>
      <c r="D32" s="57" t="s">
        <v>24</v>
      </c>
      <c r="E32" s="56"/>
    </row>
    <row r="33" spans="1:5" ht="15" customHeight="1" x14ac:dyDescent="0.25">
      <c r="A33" s="155"/>
      <c r="B33" s="147"/>
      <c r="C33" s="147"/>
      <c r="D33" s="6" t="s">
        <v>124</v>
      </c>
      <c r="E33" s="150">
        <f>E39+E44</f>
        <v>-160500.79999999999</v>
      </c>
    </row>
    <row r="34" spans="1:5" ht="14.25" x14ac:dyDescent="0.25">
      <c r="A34" s="155"/>
      <c r="B34" s="148"/>
      <c r="C34" s="148"/>
      <c r="D34" s="66" t="s">
        <v>35</v>
      </c>
      <c r="E34" s="151"/>
    </row>
    <row r="35" spans="1:5" ht="40.5" x14ac:dyDescent="0.25">
      <c r="A35" s="155"/>
      <c r="B35" s="148"/>
      <c r="C35" s="148"/>
      <c r="D35" s="6" t="s">
        <v>125</v>
      </c>
      <c r="E35" s="151"/>
    </row>
    <row r="36" spans="1:5" ht="14.25" x14ac:dyDescent="0.25">
      <c r="A36" s="155"/>
      <c r="B36" s="148"/>
      <c r="C36" s="148"/>
      <c r="D36" s="66" t="s">
        <v>36</v>
      </c>
      <c r="E36" s="151"/>
    </row>
    <row r="37" spans="1:5" x14ac:dyDescent="0.25">
      <c r="A37" s="155"/>
      <c r="B37" s="149"/>
      <c r="C37" s="149"/>
      <c r="D37" s="6" t="s">
        <v>111</v>
      </c>
      <c r="E37" s="152"/>
    </row>
    <row r="38" spans="1:5" x14ac:dyDescent="0.25">
      <c r="A38" s="155"/>
      <c r="B38" s="57"/>
      <c r="C38" s="57"/>
      <c r="D38" s="57" t="s">
        <v>85</v>
      </c>
      <c r="E38" s="56"/>
    </row>
    <row r="39" spans="1:5" x14ac:dyDescent="0.25">
      <c r="A39" s="155"/>
      <c r="B39" s="67" t="s">
        <v>72</v>
      </c>
      <c r="C39" s="147"/>
      <c r="D39" s="6" t="s">
        <v>107</v>
      </c>
      <c r="E39" s="150">
        <f>'2'!G37</f>
        <v>-73000</v>
      </c>
    </row>
    <row r="40" spans="1:5" ht="14.25" x14ac:dyDescent="0.25">
      <c r="A40" s="155"/>
      <c r="B40" s="68"/>
      <c r="C40" s="148"/>
      <c r="D40" s="66" t="s">
        <v>82</v>
      </c>
      <c r="E40" s="151"/>
    </row>
    <row r="41" spans="1:5" ht="27" x14ac:dyDescent="0.25">
      <c r="A41" s="155"/>
      <c r="B41" s="68"/>
      <c r="C41" s="148"/>
      <c r="D41" s="6" t="s">
        <v>108</v>
      </c>
      <c r="E41" s="151"/>
    </row>
    <row r="42" spans="1:5" ht="14.25" x14ac:dyDescent="0.25">
      <c r="A42" s="155"/>
      <c r="B42" s="68"/>
      <c r="C42" s="148"/>
      <c r="D42" s="66" t="s">
        <v>83</v>
      </c>
      <c r="E42" s="151"/>
    </row>
    <row r="43" spans="1:5" x14ac:dyDescent="0.25">
      <c r="A43" s="155"/>
      <c r="B43" s="69"/>
      <c r="C43" s="149"/>
      <c r="D43" s="6" t="s">
        <v>112</v>
      </c>
      <c r="E43" s="152"/>
    </row>
    <row r="44" spans="1:5" x14ac:dyDescent="0.25">
      <c r="A44" s="155"/>
      <c r="B44" s="97" t="s">
        <v>143</v>
      </c>
      <c r="C44" s="147"/>
      <c r="D44" s="6" t="s">
        <v>144</v>
      </c>
      <c r="E44" s="150">
        <f>'2'!G52</f>
        <v>-87500.800000000003</v>
      </c>
    </row>
    <row r="45" spans="1:5" ht="14.25" x14ac:dyDescent="0.25">
      <c r="A45" s="155"/>
      <c r="B45" s="98"/>
      <c r="C45" s="148"/>
      <c r="D45" s="66" t="s">
        <v>82</v>
      </c>
      <c r="E45" s="151"/>
    </row>
    <row r="46" spans="1:5" ht="40.5" x14ac:dyDescent="0.25">
      <c r="A46" s="155"/>
      <c r="B46" s="98"/>
      <c r="C46" s="148"/>
      <c r="D46" s="6" t="s">
        <v>145</v>
      </c>
      <c r="E46" s="151"/>
    </row>
    <row r="47" spans="1:5" ht="14.25" x14ac:dyDescent="0.25">
      <c r="A47" s="155"/>
      <c r="B47" s="98"/>
      <c r="C47" s="148"/>
      <c r="D47" s="66" t="s">
        <v>83</v>
      </c>
      <c r="E47" s="151"/>
    </row>
    <row r="48" spans="1:5" x14ac:dyDescent="0.25">
      <c r="A48" s="155"/>
      <c r="B48" s="99"/>
      <c r="C48" s="149"/>
      <c r="D48" s="6" t="s">
        <v>112</v>
      </c>
      <c r="E48" s="152"/>
    </row>
  </sheetData>
  <mergeCells count="28">
    <mergeCell ref="C44:C48"/>
    <mergeCell ref="E44:E48"/>
    <mergeCell ref="A33:A48"/>
    <mergeCell ref="E39:E43"/>
    <mergeCell ref="C33:C37"/>
    <mergeCell ref="B33:B37"/>
    <mergeCell ref="E33:E37"/>
    <mergeCell ref="C39:C43"/>
    <mergeCell ref="A6:E6"/>
    <mergeCell ref="A8:E8"/>
    <mergeCell ref="A9:E9"/>
    <mergeCell ref="A10:E10"/>
    <mergeCell ref="C11:C12"/>
    <mergeCell ref="A11:B11"/>
    <mergeCell ref="D11:D12"/>
    <mergeCell ref="B29:B31"/>
    <mergeCell ref="C29:C31"/>
    <mergeCell ref="E29:E31"/>
    <mergeCell ref="A29:A31"/>
    <mergeCell ref="A14:A28"/>
    <mergeCell ref="B14:B18"/>
    <mergeCell ref="C14:C18"/>
    <mergeCell ref="E14:E18"/>
    <mergeCell ref="C20:C24"/>
    <mergeCell ref="E20:E24"/>
    <mergeCell ref="B26:B28"/>
    <mergeCell ref="C26:C28"/>
    <mergeCell ref="E26:E28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33:D37 D39:D48 D14:D18 D20:D24 D26:D31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zoomScaleNormal="100" workbookViewId="0">
      <pane ySplit="10" topLeftCell="A17" activePane="bottomLeft" state="frozen"/>
      <selection pane="bottomLeft" activeCell="K14" sqref="K14"/>
    </sheetView>
  </sheetViews>
  <sheetFormatPr defaultColWidth="9.140625" defaultRowHeight="16.5" x14ac:dyDescent="0.25"/>
  <cols>
    <col min="1" max="1" width="5.85546875" style="35" customWidth="1"/>
    <col min="2" max="9" width="17.42578125" style="35" customWidth="1"/>
    <col min="10" max="10" width="35.28515625" style="35" customWidth="1"/>
    <col min="11" max="11" width="13.7109375" style="35" bestFit="1" customWidth="1"/>
    <col min="12" max="12" width="12.28515625" style="35" bestFit="1" customWidth="1"/>
    <col min="13" max="16384" width="9.140625" style="35"/>
  </cols>
  <sheetData>
    <row r="1" spans="2:12" x14ac:dyDescent="0.25">
      <c r="J1" s="36" t="s">
        <v>60</v>
      </c>
    </row>
    <row r="2" spans="2:12" x14ac:dyDescent="0.25">
      <c r="J2" s="36" t="s">
        <v>3</v>
      </c>
    </row>
    <row r="3" spans="2:12" x14ac:dyDescent="0.25">
      <c r="J3" s="36" t="s">
        <v>27</v>
      </c>
      <c r="K3" s="37"/>
    </row>
    <row r="5" spans="2:12" ht="38.25" customHeight="1" x14ac:dyDescent="0.25">
      <c r="B5" s="182" t="s">
        <v>141</v>
      </c>
      <c r="C5" s="182"/>
      <c r="D5" s="182"/>
      <c r="E5" s="182"/>
      <c r="F5" s="182"/>
      <c r="G5" s="182"/>
      <c r="H5" s="182"/>
      <c r="I5" s="182"/>
      <c r="J5" s="182"/>
    </row>
    <row r="6" spans="2:12" x14ac:dyDescent="0.25">
      <c r="B6" s="183" t="s">
        <v>11</v>
      </c>
      <c r="C6" s="183"/>
      <c r="D6" s="183"/>
      <c r="E6" s="183"/>
      <c r="F6" s="183"/>
      <c r="G6" s="183"/>
      <c r="H6" s="183"/>
      <c r="I6" s="183"/>
      <c r="J6" s="183"/>
    </row>
    <row r="7" spans="2:12" x14ac:dyDescent="0.25">
      <c r="B7" s="46"/>
      <c r="J7" s="47"/>
      <c r="K7" s="47"/>
    </row>
    <row r="8" spans="2:12" x14ac:dyDescent="0.25">
      <c r="B8" s="171" t="s">
        <v>39</v>
      </c>
      <c r="C8" s="171"/>
      <c r="D8" s="171"/>
      <c r="E8" s="171"/>
      <c r="F8" s="171" t="s">
        <v>40</v>
      </c>
      <c r="G8" s="171" t="s">
        <v>41</v>
      </c>
      <c r="H8" s="171" t="s">
        <v>42</v>
      </c>
      <c r="I8" s="171" t="s">
        <v>43</v>
      </c>
      <c r="J8" s="184" t="s">
        <v>46</v>
      </c>
      <c r="K8" s="48"/>
    </row>
    <row r="9" spans="2:12" ht="66.75" customHeight="1" x14ac:dyDescent="0.25">
      <c r="B9" s="43" t="s">
        <v>44</v>
      </c>
      <c r="C9" s="171" t="s">
        <v>45</v>
      </c>
      <c r="D9" s="171"/>
      <c r="E9" s="171"/>
      <c r="F9" s="171"/>
      <c r="G9" s="171"/>
      <c r="H9" s="171"/>
      <c r="I9" s="171"/>
      <c r="J9" s="185"/>
    </row>
    <row r="10" spans="2:12" x14ac:dyDescent="0.25">
      <c r="B10" s="43">
        <v>1</v>
      </c>
      <c r="C10" s="172">
        <v>2</v>
      </c>
      <c r="D10" s="173"/>
      <c r="E10" s="174"/>
      <c r="F10" s="43">
        <v>3</v>
      </c>
      <c r="G10" s="43">
        <v>4</v>
      </c>
      <c r="H10" s="43">
        <v>5</v>
      </c>
      <c r="I10" s="43">
        <v>6</v>
      </c>
      <c r="J10" s="43">
        <v>7</v>
      </c>
    </row>
    <row r="11" spans="2:12" x14ac:dyDescent="0.25">
      <c r="B11" s="52" t="s">
        <v>47</v>
      </c>
      <c r="C11" s="52" t="s">
        <v>126</v>
      </c>
      <c r="D11" s="52" t="s">
        <v>63</v>
      </c>
      <c r="E11" s="165" t="s">
        <v>90</v>
      </c>
      <c r="F11" s="166"/>
      <c r="G11" s="166"/>
      <c r="H11" s="166"/>
      <c r="I11" s="167"/>
      <c r="J11" s="53">
        <f>+J12</f>
        <v>-117262.1</v>
      </c>
    </row>
    <row r="12" spans="2:12" s="106" customFormat="1" ht="33.75" customHeight="1" x14ac:dyDescent="0.25">
      <c r="B12" s="175" t="s">
        <v>127</v>
      </c>
      <c r="C12" s="176"/>
      <c r="D12" s="176"/>
      <c r="E12" s="176"/>
      <c r="F12" s="176"/>
      <c r="G12" s="176"/>
      <c r="H12" s="176"/>
      <c r="I12" s="177"/>
      <c r="J12" s="104">
        <f>J14</f>
        <v>-117262.1</v>
      </c>
      <c r="K12" s="105"/>
    </row>
    <row r="13" spans="2:12" s="106" customFormat="1" x14ac:dyDescent="0.25">
      <c r="B13" s="107"/>
      <c r="C13" s="178" t="s">
        <v>128</v>
      </c>
      <c r="D13" s="178"/>
      <c r="E13" s="178"/>
      <c r="F13" s="108"/>
      <c r="G13" s="108"/>
      <c r="H13" s="108"/>
      <c r="I13" s="108"/>
      <c r="J13" s="108"/>
    </row>
    <row r="14" spans="2:12" s="106" customFormat="1" x14ac:dyDescent="0.25">
      <c r="B14" s="109" t="s">
        <v>152</v>
      </c>
      <c r="C14" s="179" t="s">
        <v>153</v>
      </c>
      <c r="D14" s="180"/>
      <c r="E14" s="181"/>
      <c r="F14" s="108" t="s">
        <v>154</v>
      </c>
      <c r="G14" s="108" t="s">
        <v>155</v>
      </c>
      <c r="H14" s="104">
        <v>5241</v>
      </c>
      <c r="I14" s="31">
        <f>J14/H14*1000</f>
        <v>-22373.993512688419</v>
      </c>
      <c r="J14" s="104">
        <f>'1'!F18</f>
        <v>-117262.1</v>
      </c>
    </row>
    <row r="15" spans="2:12" x14ac:dyDescent="0.25">
      <c r="B15" s="52" t="s">
        <v>47</v>
      </c>
      <c r="C15" s="52" t="s">
        <v>132</v>
      </c>
      <c r="D15" s="52" t="s">
        <v>133</v>
      </c>
      <c r="E15" s="165" t="s">
        <v>97</v>
      </c>
      <c r="F15" s="166"/>
      <c r="G15" s="166"/>
      <c r="H15" s="166"/>
      <c r="I15" s="167"/>
      <c r="J15" s="53">
        <f>+J16+J19</f>
        <v>-160500.79999999999</v>
      </c>
    </row>
    <row r="16" spans="2:12" x14ac:dyDescent="0.25">
      <c r="B16" s="168" t="s">
        <v>134</v>
      </c>
      <c r="C16" s="169"/>
      <c r="D16" s="169"/>
      <c r="E16" s="169"/>
      <c r="F16" s="169"/>
      <c r="G16" s="169"/>
      <c r="H16" s="169"/>
      <c r="I16" s="170"/>
      <c r="J16" s="31">
        <f>J18</f>
        <v>-73000</v>
      </c>
      <c r="L16" s="65"/>
    </row>
    <row r="17" spans="2:12" x14ac:dyDescent="0.25">
      <c r="B17" s="82"/>
      <c r="C17" s="171" t="s">
        <v>87</v>
      </c>
      <c r="D17" s="171"/>
      <c r="E17" s="171"/>
      <c r="F17" s="83"/>
      <c r="G17" s="83"/>
      <c r="H17" s="83"/>
      <c r="I17" s="83"/>
      <c r="J17" s="83"/>
    </row>
    <row r="18" spans="2:12" ht="32.25" customHeight="1" x14ac:dyDescent="0.25">
      <c r="B18" s="49" t="s">
        <v>135</v>
      </c>
      <c r="C18" s="172" t="s">
        <v>136</v>
      </c>
      <c r="D18" s="173"/>
      <c r="E18" s="174"/>
      <c r="F18" s="83" t="s">
        <v>129</v>
      </c>
      <c r="G18" s="83" t="s">
        <v>88</v>
      </c>
      <c r="H18" s="31"/>
      <c r="I18" s="38"/>
      <c r="J18" s="31">
        <f>'1'!F26</f>
        <v>-73000</v>
      </c>
    </row>
    <row r="19" spans="2:12" x14ac:dyDescent="0.25">
      <c r="B19" s="168" t="s">
        <v>149</v>
      </c>
      <c r="C19" s="169"/>
      <c r="D19" s="169"/>
      <c r="E19" s="169"/>
      <c r="F19" s="169"/>
      <c r="G19" s="169"/>
      <c r="H19" s="169"/>
      <c r="I19" s="170"/>
      <c r="J19" s="31">
        <f>J21</f>
        <v>-87500.800000000003</v>
      </c>
    </row>
    <row r="20" spans="2:12" x14ac:dyDescent="0.25">
      <c r="B20" s="100"/>
      <c r="C20" s="171" t="s">
        <v>87</v>
      </c>
      <c r="D20" s="171"/>
      <c r="E20" s="171"/>
      <c r="F20" s="101"/>
      <c r="G20" s="101"/>
      <c r="H20" s="101"/>
      <c r="I20" s="101"/>
      <c r="J20" s="101"/>
    </row>
    <row r="21" spans="2:12" ht="32.25" customHeight="1" x14ac:dyDescent="0.25">
      <c r="B21" s="49" t="s">
        <v>150</v>
      </c>
      <c r="C21" s="172" t="s">
        <v>151</v>
      </c>
      <c r="D21" s="173"/>
      <c r="E21" s="174"/>
      <c r="F21" s="101" t="s">
        <v>129</v>
      </c>
      <c r="G21" s="101" t="s">
        <v>88</v>
      </c>
      <c r="H21" s="31"/>
      <c r="I21" s="38"/>
      <c r="J21" s="31">
        <f>'1'!F30</f>
        <v>-87500.800000000003</v>
      </c>
    </row>
    <row r="22" spans="2:12" x14ac:dyDescent="0.25">
      <c r="B22" s="52" t="s">
        <v>47</v>
      </c>
      <c r="C22" s="52" t="s">
        <v>86</v>
      </c>
      <c r="D22" s="52" t="s">
        <v>63</v>
      </c>
      <c r="E22" s="165" t="s">
        <v>68</v>
      </c>
      <c r="F22" s="166"/>
      <c r="G22" s="166"/>
      <c r="H22" s="166"/>
      <c r="I22" s="167"/>
      <c r="J22" s="53">
        <f>+J23</f>
        <v>-23698.1</v>
      </c>
    </row>
    <row r="23" spans="2:12" ht="32.25" customHeight="1" x14ac:dyDescent="0.25">
      <c r="B23" s="168" t="s">
        <v>137</v>
      </c>
      <c r="C23" s="169"/>
      <c r="D23" s="169"/>
      <c r="E23" s="169"/>
      <c r="F23" s="169"/>
      <c r="G23" s="169"/>
      <c r="H23" s="169"/>
      <c r="I23" s="170"/>
      <c r="J23" s="31">
        <f>J25</f>
        <v>-23698.1</v>
      </c>
    </row>
    <row r="24" spans="2:12" x14ac:dyDescent="0.25">
      <c r="B24" s="58"/>
      <c r="C24" s="171" t="s">
        <v>87</v>
      </c>
      <c r="D24" s="171"/>
      <c r="E24" s="171"/>
      <c r="F24" s="59"/>
      <c r="G24" s="59"/>
      <c r="H24" s="59"/>
      <c r="I24" s="59"/>
      <c r="J24" s="59"/>
    </row>
    <row r="25" spans="2:12" ht="16.5" customHeight="1" x14ac:dyDescent="0.25">
      <c r="B25" s="49" t="s">
        <v>130</v>
      </c>
      <c r="C25" s="172" t="s">
        <v>131</v>
      </c>
      <c r="D25" s="173"/>
      <c r="E25" s="174"/>
      <c r="F25" s="74" t="s">
        <v>129</v>
      </c>
      <c r="G25" s="59" t="s">
        <v>88</v>
      </c>
      <c r="H25" s="31"/>
      <c r="I25" s="38"/>
      <c r="J25" s="31">
        <f>'1'!F38</f>
        <v>-23698.1</v>
      </c>
      <c r="L25" s="65"/>
    </row>
    <row r="26" spans="2:12" s="60" customFormat="1" x14ac:dyDescent="0.25"/>
  </sheetData>
  <autoFilter ref="B10:K26">
    <filterColumn colId="1" showButton="0"/>
    <filterColumn colId="2" showButton="0"/>
  </autoFilter>
  <mergeCells count="25">
    <mergeCell ref="C10:E10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E22:I22"/>
    <mergeCell ref="B23:I23"/>
    <mergeCell ref="C24:E24"/>
    <mergeCell ref="C25:E25"/>
    <mergeCell ref="E11:I11"/>
    <mergeCell ref="B12:I12"/>
    <mergeCell ref="C13:E13"/>
    <mergeCell ref="C14:E14"/>
    <mergeCell ref="E15:I15"/>
    <mergeCell ref="B16:I16"/>
    <mergeCell ref="C17:E17"/>
    <mergeCell ref="C18:E18"/>
    <mergeCell ref="B19:I19"/>
    <mergeCell ref="C20:E20"/>
    <mergeCell ref="C21:E21"/>
  </mergeCells>
  <pageMargins left="0.19685039370078741" right="0.19685039370078741" top="0.19685039370078741" bottom="0.19685039370078741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2018-06-27T06:18:03Z</dcterms:modified>
</cp:coreProperties>
</file>