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240" yWindow="90" windowWidth="20730" windowHeight="9960" tabRatio="599" activeTab="7"/>
  </bookViews>
  <sheets>
    <sheet name="Havelvac 1" sheetId="3" r:id="rId1"/>
    <sheet name="Havelvac 2" sheetId="20" r:id="rId2"/>
    <sheet name="Havelvac 3" sheetId="4" r:id="rId3"/>
    <sheet name="havelvac 4" sheetId="6" r:id="rId4"/>
    <sheet name="Havelvac 5" sheetId="7" r:id="rId5"/>
    <sheet name="Havelvac 6" sheetId="8" r:id="rId6"/>
    <sheet name="Havelvac 7" sheetId="12" r:id="rId7"/>
    <sheet name="Havelvac 9" sheetId="17" r:id="rId8"/>
  </sheets>
  <calcPr calcId="125725"/>
</workbook>
</file>

<file path=xl/calcChain.xml><?xml version="1.0" encoding="utf-8"?>
<calcChain xmlns="http://schemas.openxmlformats.org/spreadsheetml/2006/main">
  <c r="E12" i="12"/>
  <c r="D12"/>
  <c r="E10"/>
  <c r="D10"/>
  <c r="B18" i="20"/>
  <c r="B16" s="1"/>
  <c r="B14" s="1"/>
  <c r="B12" s="1"/>
  <c r="G15" i="17"/>
  <c r="G14" s="1"/>
  <c r="G13"/>
  <c r="G12" s="1"/>
  <c r="G11" s="1"/>
  <c r="F23" i="8"/>
  <c r="F21"/>
  <c r="F19" s="1"/>
  <c r="F17" s="1"/>
  <c r="F15" s="1"/>
  <c r="F17" i="6"/>
  <c r="E30" i="8"/>
  <c r="E29" s="1"/>
  <c r="E27" s="1"/>
  <c r="F31"/>
  <c r="F30"/>
  <c r="F29" s="1"/>
  <c r="F27" s="1"/>
  <c r="E31"/>
  <c r="C21" i="7"/>
  <c r="C15" s="1"/>
  <c r="C13" s="1"/>
  <c r="B21"/>
  <c r="F15" i="6"/>
  <c r="F13" s="1"/>
  <c r="E15"/>
  <c r="E13" s="1"/>
  <c r="E19" i="8"/>
  <c r="E17" s="1"/>
  <c r="E15" s="1"/>
  <c r="E13" s="1"/>
  <c r="C17" i="7"/>
  <c r="B17"/>
  <c r="B15" s="1"/>
  <c r="B13" s="1"/>
  <c r="C14" i="4"/>
  <c r="B14"/>
  <c r="B15" i="3"/>
  <c r="F13" i="8" l="1"/>
</calcChain>
</file>

<file path=xl/sharedStrings.xml><?xml version="1.0" encoding="utf-8"?>
<sst xmlns="http://schemas.openxmlformats.org/spreadsheetml/2006/main" count="181" uniqueCount="96">
  <si>
    <t>այդ թվում`</t>
  </si>
  <si>
    <t>Հավելված N 1</t>
  </si>
  <si>
    <t xml:space="preserve"> ՀՀ կառավարության 2015 թվականի</t>
  </si>
  <si>
    <t>-ի -ի N  - Ն որոշման</t>
  </si>
  <si>
    <t>(հազ. դրամ)</t>
  </si>
  <si>
    <t>Ցուցանիշների փոփոխությունը</t>
  </si>
  <si>
    <r>
      <t>(ավելացումները նշված են դրական նշանով)</t>
    </r>
    <r>
      <rPr>
        <sz val="11"/>
        <color indexed="8"/>
        <rFont val="Arial"/>
        <family val="2"/>
      </rPr>
      <t> </t>
    </r>
  </si>
  <si>
    <t>1. Եկամուտների գծով</t>
  </si>
  <si>
    <t>2. Ծախսերի գծով</t>
  </si>
  <si>
    <t>3. Դեֆիցիտը (պակասուրդը)</t>
  </si>
  <si>
    <t>ինն ամիս</t>
  </si>
  <si>
    <t>տարի</t>
  </si>
  <si>
    <t>ԴԱՎԻԹ ՀԱՐՈՒԹՅՈՒՆՅԱՆ</t>
  </si>
  <si>
    <t xml:space="preserve">ՀԱՅԱՍՏԱՆԻ   ՀԱՆՐԱՊԵՏՈՒԹՅԱՆ
ԿԱՌԱՎԱՐՈՒԹՅԱՆ  ԱՇԽԱՏԱԿԱԶՄԻ
ՂԵԿԱՎԱՐ-ՆԱԽԱՐԱՐ </t>
  </si>
  <si>
    <t xml:space="preserve">«ՀԱՅԱՍՏԱՆԻ  ՀԱՆՐԱՊԵՏՈՒԹՅԱՆ   2015  ԹՎԱԿԱՆԻ ՊԵՏԱԿԱՆ ԲՅՈՒՋԵԻ  ՄԱՍԻՆ»   ՀԱՅԱՍՏԱՆԻ   ՀԱՆՐԱՊԵՏՈՒԹՅԱՆ ՕՐԵՆՔԻ   6-ՐԴ    ՀՈԴՎԱԾԻ ԱՂՅՈՒՍԱԿՈՒՄ ԵՎ ՀԱՅԱՍՏԱՆԻ ՀԱՆՐԱՊԵՏՈՒԹՅԱՆ ԿԱՌԱՎԱՐՈՒԹՅԱՆ 2014 ԹՎԱԿԱՆԻ ԴԵԿՏԵՄԲԵՐԻ 18-Ի N 1515-Ն ՈՐՈՇՄԱՆ N 2 ՀԱՎԵԼՎԱԾՈՒՄ
ԿԱՏԱՐՎՈՂ ՓՈՓՈԽՈՒԹՅՈՒՆՆԵՐԸ
</t>
  </si>
  <si>
    <t>Հավելված N 2</t>
  </si>
  <si>
    <t>Պետական բյուջեի եկամուտները</t>
  </si>
  <si>
    <t>ԸՆԴԱՄԵՆԸ</t>
  </si>
  <si>
    <t>Այլ եկամուտներ</t>
  </si>
  <si>
    <t>«ՀԱՅԱՍՏԱՆԻ ՀԱՆՐԱՊԵՏՈՒԹՅԱՆ 2015 ԹՎԱԿԱՆԻ ՊԵՏԱԿԱՆ ԲՅՈՒՋԵԻ  ՄԱՍԻՆ» ՀԱՅԱՍՏԱՆԻ ՀԱՆՐԱՊԵՏՈՒԹՅԱՆ ՕՐԵՆՔԻ 2-ՐԴ ՀՈԴՎԱԾԻ ԱՂՅՈՒՍԱԿՈՒՄ ԿԱՏԱՐՎՈՂ ՓՈՓՈԽՈՒԹՅՈՒՆՆԵՐԸ</t>
  </si>
  <si>
    <t xml:space="preserve">«ՀԱՅԱՍՏԱՆԻ   ՀԱՆՐԱՊԵՏՈՒԹՅԱՆ   2015  ԹՎԱԿԱՆԻ ՊԵՏԱԿԱՆ ԲՅՈՒՋԵԻ ՄԱՍԻՆ» ՀԱՅԱՍՏԱՆԻ ՀԱՆՐԱՊԵՏՈՒԹՅԱՆ   ՕՐԵՆՔԻ   7-ՐԴ   ՀՈԴՎԱԾԻ ԱՂՅՈՒՍԱԿՈՒՄ ԵՎ ՀԱՅԱՍՏԱՆԻ ՀԱՆՐԱՊԵՏՈՒԹՅԱՆ ԿԱՌԱՎԱՐՈՒԹՅԱՆ 2014 ԹՎԱԿԱՆԻ ԴԵԿՏԵՄԲԵՐԻ 18-Ի N 1515-Ն ՈՐՈՇՄԱՆ N 3 ՀԱՎԵԼՎԱԾՈՒՄ
ԿԱՏԱՐՎՈՂ ՓՈՓՈԽՈՒԹՅՈՒՆՆԵՐԸ
</t>
  </si>
  <si>
    <t>Բաժինը</t>
  </si>
  <si>
    <t>Խումբը</t>
  </si>
  <si>
    <t>Դասը</t>
  </si>
  <si>
    <t xml:space="preserve"> (ավելացումները նշված են դրական նշանով)</t>
  </si>
  <si>
    <t>ԸՆԴԱՄԵՆԸ`  ԾԱԽՍԵՐ</t>
  </si>
  <si>
    <t>ԸՆԴՀԱՆՈՒՐ ԲՆՈՒՅԹԻ ՀԱՆՐԱՅԻՆ ԾԱՌԱՅՈՒԹՅՈՒՆՆԵՐ</t>
  </si>
  <si>
    <t>Պետական պարտքի գծով գործառնություններ</t>
  </si>
  <si>
    <t xml:space="preserve">«ՀԱՅԱՍՏԱՆԻ   ՀԱՆՐԱՊԵՏՈՒԹՅԱՆ  2015 ԹՎԱԿԱՆԻ ՊԵՏԱԿԱՆ ԲՅՈՒՋԵԻ ՄԱՍԻՆ»  ՀԱՅԱՍՏԱՆԻ   ՀԱՆՐԱՊԵՏՈՒԹՅԱՆ   ՕՐԵՆՔԻ   8-ՐԴ   ՀՈԴՎԱԾԻ ԱՂՅՈՒՍԱԿՈՒՄ ԵՎ ՀԱՅԱՍՏԱՆԻ ՀԱՆՐԱՊԵՏՈՒԹՅԱՆ ԿԱՌԱՎԱՐՈՒԹՅԱՆ  2014 ԹՎԱԿԱՆԻ ԴԵԿՏԵՄԲԵՐԻ 18-Ի N 1515-Ն ՈՐՈՇՄԱՆ N 4 ՀԱՎԵԼՎԱԾՈՒՄ ԿԱՏԱՐՎՈՂ ՓՈՓՈԽՈՒԹՅՈՒՆՆԵՐԸ
</t>
  </si>
  <si>
    <t>Հավելված N 4</t>
  </si>
  <si>
    <t>ԸՆԴԱՄԵՆԸ` ԾԱԽՍԵՐ</t>
  </si>
  <si>
    <t>ԸՆԹԱՑԻԿ ԾԱԽՍԵՐ</t>
  </si>
  <si>
    <t>ՏՈԿՈՍԱՎՃԱՐՆԵՐ</t>
  </si>
  <si>
    <t>Արտաքին տոկոսավճարներ</t>
  </si>
  <si>
    <t>Ներքին տոկոսավճարներ</t>
  </si>
  <si>
    <t>Բյուջետային ծախսերի գործառական դասակարգման բաժինների, խմբերի և դասերի անվանումները</t>
  </si>
  <si>
    <t>Հավելված N 5</t>
  </si>
  <si>
    <t>այդ թվում՝</t>
  </si>
  <si>
    <t>05. Արտարժութային պետական պարտատոմսերի սպասարկում (տոկոսավճար)</t>
  </si>
  <si>
    <t>ՀՀ ֆինանսների նախարարություն</t>
  </si>
  <si>
    <t>01. ՀՀ պետական արժեթղթերի (գանձապետական պարտատոմսերի) սպասարկում (տոկոսավճար)</t>
  </si>
  <si>
    <t>02. Օտարերկրյա պետություններից, միջազգային կազմակերպություններից և այլ արտաքին աղբյուրներից ստացված վարկերի սպասարկում (տոկոսավճար)</t>
  </si>
  <si>
    <t>Հավելված N 6</t>
  </si>
  <si>
    <t>ՀԱՅԱՍՏԱՆԻ ՀԱՆՐԱՊԵՏՈՒԹՅԱՆ ԿԱՌԱՎԱՐՈՒԹՅԱՆ  2014  ԹՎԱԿԱՆԻ ԴԵԿՏԵՄԲԵՐԻ 18-Ի N 1515-Ն  ՈՐՈՇՄԱՆ  N 1 ՀԱՎԵԼՎԱԾԻ N 1 ԱՂՅՈՒՍԱԿՈՒՄ  ԿԱՏԱՐՎՈՂ  ՓՈՓՈԽՈՒԹՅՈՒՆՆԵՐԸ</t>
  </si>
  <si>
    <t>Պետական բյուջեի դեֆիցիտի ֆինանսավորման աղբյուրներն ու դրանց տարրերի անվանումները</t>
  </si>
  <si>
    <t xml:space="preserve">       այդ թվում՝</t>
  </si>
  <si>
    <t>Ա. Ներքին աղբյուրներ-ընդամենը</t>
  </si>
  <si>
    <t>2. Ֆինանսական զուտ ակտիվներ</t>
  </si>
  <si>
    <t>2.6 Այլ</t>
  </si>
  <si>
    <t>ժամանակավորապես ազատ միջոցներ</t>
  </si>
  <si>
    <t xml:space="preserve">Ցուցանիշների փոփոխությունը (մուտքերի ավելացումը նշված է դրական նշանով, իսկ ելքերի ավելացումը` փակագծերում) </t>
  </si>
  <si>
    <t>ՀԻՄՆԱԿԱՆ ԲԱԺԻՆՆԵՐԻՆ ՉԴԱՍՎՈՂ ՊԱՀՈՒՍՏԱՅԻՆ ՖՈՆԴԵՐ</t>
  </si>
  <si>
    <t>ՀՀ կառավարության և համայնքների պահուստային ֆոնդ</t>
  </si>
  <si>
    <t>ՀՀ կառավարության պահուստային ֆոնդ</t>
  </si>
  <si>
    <t>01</t>
  </si>
  <si>
    <t>07</t>
  </si>
  <si>
    <t>ԱՅԼ ԾԱԽՍԵՐ</t>
  </si>
  <si>
    <t>Պահուստային միջոցներ</t>
  </si>
  <si>
    <t>01. ՀՀ կառավարության պահուստային ֆոնդ</t>
  </si>
  <si>
    <t>ՀՀ կառավարություն</t>
  </si>
  <si>
    <t xml:space="preserve">«ՀԱՅԱՍՏԱՆԻ  ՀԱՆՐԱՊԵՏՈՒԹՅԱՆ  2015  ԹՎԱԿԱՆԻ ՊԵՏԱԿԱՆ ԲՅՈՒՋԵԻ ՄԱՍԻՆ»  ՀԱՅԱՍՏԱՆԻ ՀԱՆՐԱՊԵՏՈՒԹՅԱՆ ՕՐԵՆՔԻ N 1 ՀԱՎԵԼՎԱԾԻ N1 ԱՂՅՈՒՍԱԿՈՒՄ  ԵՎ ՀԱՅԱՍՏԱՆԻ ՀԱՆՐԱՊԵՏՈՒԹՅԱՆ ԿԱՌԱՎԱՐՈՒԹՅԱՆ 2014 ԹՎԱԿԱՆԻ ԴԵԿՏԵՄԲԵՐԻ 18-Ի N 1515-Ն ՈՐՈՇՄԱՆN 5 ՀԱՎԵԼՎԱԾԻ N1 ԱՂՅՈՒՍԱԿՈՒՄ ԿԱՏԱՐՎՈՂ ՓՈՓՈԽՈՒԹՅՈՒՆՆԵՐԸ
</t>
  </si>
  <si>
    <t>Հավելված N 7</t>
  </si>
  <si>
    <t>Հավելված N 9</t>
  </si>
  <si>
    <r>
      <t> </t>
    </r>
    <r>
      <rPr>
        <sz val="10.5"/>
        <color indexed="8"/>
        <rFont val="Arial Unicode"/>
        <family val="2"/>
        <charset val="204"/>
      </rPr>
      <t xml:space="preserve"> </t>
    </r>
  </si>
  <si>
    <t>ՀՀ կառավարության 2015 թվականի</t>
  </si>
  <si>
    <t xml:space="preserve"> ..-ի N ….-Ն որոշման</t>
  </si>
  <si>
    <t>Հայաստանի Հանրապետության կառավարության 2014 թվականի դեկտեմբերի 18-ի N 1515-Ն որոշման N 12 հավելվածում կատարվող լրացումները և փոփոխությունները</t>
  </si>
  <si>
    <t>Կոդը</t>
  </si>
  <si>
    <t>Անվանումը</t>
  </si>
  <si>
    <t xml:space="preserve">Գնման ձևը </t>
  </si>
  <si>
    <t>Չափման միավորը</t>
  </si>
  <si>
    <t>Միավորի գինը</t>
  </si>
  <si>
    <t>Քանակը</t>
  </si>
  <si>
    <t>Գումարը</t>
  </si>
  <si>
    <t>(հազար դրամով)</t>
  </si>
  <si>
    <t>Բաժին N11</t>
  </si>
  <si>
    <t>Խումբ N01</t>
  </si>
  <si>
    <t>Դաս N01</t>
  </si>
  <si>
    <t>Ֆինանսական և հարկաբյուջետային հարաբերություններ</t>
  </si>
  <si>
    <t>1. Հայաստանի Հանրապետության կառավարության պահուստային ֆոնդ</t>
  </si>
  <si>
    <t>ՄԱՍ II. ԱՇԽԱՏԱՆՔՆԵՐ</t>
  </si>
  <si>
    <t>45451700-1</t>
  </si>
  <si>
    <t>Վերակառուցման աշխատանքներ</t>
  </si>
  <si>
    <t>ԲԸԱՀ</t>
  </si>
  <si>
    <t>դրամ</t>
  </si>
  <si>
    <t>Հայաստանի Հանրապետության</t>
  </si>
  <si>
    <t>կառավարության աշխատակազմի</t>
  </si>
  <si>
    <t>Դ. Հարությունյան</t>
  </si>
  <si>
    <t>ղեկավար-նախարար</t>
  </si>
  <si>
    <t>ՀԱՅԱՍՏԱՆԻ ՀԱՆՐԱՊԵՏՈՒԹՅԱՆ ԿԱՌԱՎԱՐՈՒԹՅԱՆ  2014  ԹՎԱԿԱՆԻ ԴԵԿՏԵՄԲԵՐԻ 18-Ի N 1515-Ն  ՈՐՈՇՄԱՆ  N 6 ՀԱՎԵԼՎԱԾՈՒՄ  ԿԱՏԱՐՎՈՂ  ՓՈՓՈԽՈՒԹՅՈՒՆՆԵՐԸ</t>
  </si>
  <si>
    <t>Եկամտատեսակը</t>
  </si>
  <si>
    <t>Գանձման համար պատասխանատու պետական կառավարման մարմինը</t>
  </si>
  <si>
    <t>Այլ եկամուտներ, ընդամենը</t>
  </si>
  <si>
    <t>Տոկոսավճարներ և շահաբաժիններ</t>
  </si>
  <si>
    <t>Բանկերում և այլ ֆինանսավարկային հաստատություներում բյուջեի ժամանակավոր ազատ միջոցների տեղաբաշխումից և դեպոզիտներից ստացվող տոկոսավճարներ</t>
  </si>
  <si>
    <t>Հավելված N 3</t>
  </si>
</sst>
</file>

<file path=xl/styles.xml><?xml version="1.0" encoding="utf-8"?>
<styleSheet xmlns="http://schemas.openxmlformats.org/spreadsheetml/2006/main">
  <numFmts count="6">
    <numFmt numFmtId="43" formatCode="_(* #,##0.00_);_(* \(#,##0.00\);_(* &quot;-&quot;??_);_(@_)"/>
    <numFmt numFmtId="164" formatCode="_(* #,##0.0_);_(* \(#,##0.0\);_(* &quot;-&quot;??_);_(@_)"/>
    <numFmt numFmtId="165" formatCode="_(* #,##0.0_);_(* \(#,##0.0\);_(* &quot;-&quot;?_);_(@_)"/>
    <numFmt numFmtId="166" formatCode="#,##0.0"/>
    <numFmt numFmtId="167" formatCode="\(\ #,##0.0_);_(* \(#,##0.0\);"/>
    <numFmt numFmtId="168" formatCode="#,##0.000"/>
  </numFmts>
  <fonts count="19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8"/>
      <name val="GHEA Grapalat"/>
      <family val="3"/>
    </font>
    <font>
      <sz val="12"/>
      <color indexed="8"/>
      <name val="GHEA Grapalat"/>
      <family val="3"/>
    </font>
    <font>
      <sz val="11"/>
      <color indexed="8"/>
      <name val="Arial"/>
      <family val="2"/>
    </font>
    <font>
      <sz val="10"/>
      <color indexed="8"/>
      <name val="GHEA Grapalat"/>
      <family val="3"/>
    </font>
    <font>
      <sz val="10"/>
      <color indexed="8"/>
      <name val="GHEA Grapalat"/>
      <family val="3"/>
    </font>
    <font>
      <sz val="10"/>
      <color indexed="8"/>
      <name val="GHEA Mariam"/>
      <family val="3"/>
    </font>
    <font>
      <b/>
      <sz val="11"/>
      <color indexed="8"/>
      <name val="Calibri"/>
      <family val="2"/>
    </font>
    <font>
      <sz val="10.5"/>
      <color indexed="8"/>
      <name val="Arial Unicode"/>
      <family val="2"/>
      <charset val="204"/>
    </font>
    <font>
      <sz val="10.5"/>
      <color indexed="8"/>
      <name val="Arial"/>
      <family val="2"/>
      <charset val="204"/>
    </font>
    <font>
      <b/>
      <sz val="7.5"/>
      <color indexed="8"/>
      <name val="GHEA Grapalat"/>
      <family val="3"/>
    </font>
    <font>
      <sz val="10"/>
      <name val="GHEA Grapalat"/>
      <family val="3"/>
    </font>
    <font>
      <sz val="11"/>
      <name val="GHEA Grapalat"/>
      <family val="3"/>
    </font>
    <font>
      <sz val="10"/>
      <name val="Arial Armenian"/>
      <family val="2"/>
    </font>
    <font>
      <sz val="10.5"/>
      <color indexed="8"/>
      <name val="GHEA Grapalat"/>
      <family val="3"/>
    </font>
    <font>
      <sz val="8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73">
    <xf numFmtId="0" fontId="0" fillId="0" borderId="0" xfId="0"/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4" fontId="0" fillId="0" borderId="0" xfId="0" applyNumberFormat="1" applyAlignment="1">
      <alignment vertical="center"/>
    </xf>
    <xf numFmtId="165" fontId="0" fillId="0" borderId="0" xfId="0" applyNumberFormat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wrapText="1"/>
    </xf>
    <xf numFmtId="0" fontId="7" fillId="0" borderId="1" xfId="0" applyFont="1" applyBorder="1" applyAlignment="1">
      <alignment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164" fontId="4" fillId="0" borderId="1" xfId="1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vertical="center" wrapText="1"/>
    </xf>
    <xf numFmtId="164" fontId="4" fillId="0" borderId="1" xfId="1" applyNumberFormat="1" applyFont="1" applyBorder="1" applyAlignment="1">
      <alignment horizontal="center" wrapText="1"/>
    </xf>
    <xf numFmtId="164" fontId="4" fillId="0" borderId="1" xfId="1" applyNumberFormat="1" applyFont="1" applyBorder="1" applyAlignment="1">
      <alignment horizontal="center" vertical="center" wrapText="1"/>
    </xf>
    <xf numFmtId="164" fontId="4" fillId="0" borderId="1" xfId="1" applyNumberFormat="1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164" fontId="8" fillId="0" borderId="1" xfId="1" applyNumberFormat="1" applyFont="1" applyBorder="1" applyAlignment="1">
      <alignment horizontal="center" vertical="center"/>
    </xf>
    <xf numFmtId="164" fontId="8" fillId="0" borderId="1" xfId="1" applyNumberFormat="1" applyFont="1" applyBorder="1" applyAlignment="1">
      <alignment vertical="center"/>
    </xf>
    <xf numFmtId="0" fontId="9" fillId="0" borderId="1" xfId="0" applyFont="1" applyBorder="1" applyAlignment="1">
      <alignment horizontal="left" vertical="center" wrapText="1" indent="2"/>
    </xf>
    <xf numFmtId="49" fontId="4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11" fillId="0" borderId="0" xfId="0" applyFont="1" applyAlignment="1">
      <alignment vertical="center"/>
    </xf>
    <xf numFmtId="0" fontId="13" fillId="0" borderId="0" xfId="0" applyFont="1" applyAlignment="1">
      <alignment horizontal="center" vertical="center" wrapText="1"/>
    </xf>
    <xf numFmtId="0" fontId="14" fillId="0" borderId="0" xfId="0" applyFont="1"/>
    <xf numFmtId="0" fontId="1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5" fillId="0" borderId="0" xfId="0" applyFont="1"/>
    <xf numFmtId="0" fontId="4" fillId="0" borderId="2" xfId="0" applyFont="1" applyBorder="1" applyAlignment="1">
      <alignment horizontal="center" vertical="center" wrapText="1"/>
    </xf>
    <xf numFmtId="166" fontId="4" fillId="0" borderId="2" xfId="0" applyNumberFormat="1" applyFont="1" applyBorder="1" applyAlignment="1">
      <alignment horizontal="right" vertical="center" wrapText="1"/>
    </xf>
    <xf numFmtId="0" fontId="4" fillId="0" borderId="2" xfId="0" applyFont="1" applyBorder="1" applyAlignment="1">
      <alignment vertical="center" wrapText="1"/>
    </xf>
    <xf numFmtId="167" fontId="4" fillId="0" borderId="2" xfId="0" applyNumberFormat="1" applyFont="1" applyBorder="1" applyAlignment="1">
      <alignment horizontal="right" vertical="center" wrapText="1"/>
    </xf>
    <xf numFmtId="0" fontId="15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right" vertical="center" wrapText="1"/>
    </xf>
    <xf numFmtId="0" fontId="16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vertical="center" wrapText="1"/>
    </xf>
    <xf numFmtId="0" fontId="11" fillId="0" borderId="0" xfId="0" applyFont="1" applyBorder="1" applyAlignment="1">
      <alignment horizontal="center" vertical="center" wrapText="1"/>
    </xf>
    <xf numFmtId="168" fontId="11" fillId="0" borderId="0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0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vertical="center"/>
    </xf>
    <xf numFmtId="164" fontId="10" fillId="0" borderId="1" xfId="0" applyNumberFormat="1" applyFont="1" applyBorder="1" applyAlignment="1">
      <alignment vertical="center"/>
    </xf>
    <xf numFmtId="0" fontId="10" fillId="0" borderId="0" xfId="0" applyFont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164" fontId="0" fillId="0" borderId="1" xfId="0" applyNumberFormat="1" applyBorder="1" applyAlignment="1">
      <alignment vertical="center"/>
    </xf>
    <xf numFmtId="164" fontId="1" fillId="0" borderId="1" xfId="1" applyNumberFormat="1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textRotation="90" wrapText="1"/>
    </xf>
    <xf numFmtId="0" fontId="0" fillId="0" borderId="5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horizontal="right" vertical="center" wrapText="1"/>
    </xf>
    <xf numFmtId="0" fontId="4" fillId="0" borderId="0" xfId="0" applyFont="1" applyAlignment="1">
      <alignment horizontal="center" vertical="center" wrapText="1"/>
    </xf>
    <xf numFmtId="0" fontId="17" fillId="0" borderId="0" xfId="0" applyFont="1" applyAlignment="1">
      <alignment horizontal="left" vertical="center" wrapText="1"/>
    </xf>
    <xf numFmtId="0" fontId="17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vertical="center" wrapText="1"/>
    </xf>
  </cellXfs>
  <cellStyles count="5">
    <cellStyle name="Comma" xfId="1" builtinId="3"/>
    <cellStyle name="Comma 2" xfId="2"/>
    <cellStyle name="Comma 3" xfId="3"/>
    <cellStyle name="Normal" xfId="0" builtinId="0"/>
    <cellStyle name="Percent 2" xfId="4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C20"/>
  <sheetViews>
    <sheetView topLeftCell="A4" workbookViewId="0">
      <selection activeCell="A29" sqref="A29"/>
    </sheetView>
  </sheetViews>
  <sheetFormatPr defaultRowHeight="15"/>
  <cols>
    <col min="1" max="1" width="41.28515625" customWidth="1"/>
    <col min="2" max="2" width="46.5703125" bestFit="1" customWidth="1"/>
    <col min="3" max="3" width="12.85546875" bestFit="1" customWidth="1"/>
  </cols>
  <sheetData>
    <row r="1" spans="1:3" ht="16.5">
      <c r="B1" s="1" t="s">
        <v>1</v>
      </c>
    </row>
    <row r="2" spans="1:3" ht="16.5">
      <c r="B2" s="1" t="s">
        <v>2</v>
      </c>
    </row>
    <row r="3" spans="1:3" ht="16.5">
      <c r="B3" s="1" t="s">
        <v>3</v>
      </c>
    </row>
    <row r="6" spans="1:3" ht="55.5" customHeight="1">
      <c r="A6" s="56" t="s">
        <v>19</v>
      </c>
      <c r="B6" s="56"/>
    </row>
    <row r="10" spans="1:3">
      <c r="B10" s="2" t="s">
        <v>4</v>
      </c>
    </row>
    <row r="11" spans="1:3" ht="16.5" customHeight="1">
      <c r="A11" s="57"/>
      <c r="B11" s="15" t="s">
        <v>5</v>
      </c>
    </row>
    <row r="12" spans="1:3" ht="16.5" customHeight="1">
      <c r="A12" s="57"/>
      <c r="B12" s="15" t="s">
        <v>6</v>
      </c>
    </row>
    <row r="13" spans="1:3" ht="16.5">
      <c r="A13" s="16" t="s">
        <v>7</v>
      </c>
      <c r="B13" s="17">
        <v>4311000</v>
      </c>
      <c r="C13" s="8"/>
    </row>
    <row r="14" spans="1:3" ht="16.5">
      <c r="A14" s="16" t="s">
        <v>8</v>
      </c>
      <c r="B14" s="17">
        <v>4311000</v>
      </c>
      <c r="C14" s="8"/>
    </row>
    <row r="15" spans="1:3" ht="16.5">
      <c r="A15" s="16" t="s">
        <v>9</v>
      </c>
      <c r="B15" s="17">
        <f>+B13-B14</f>
        <v>0</v>
      </c>
    </row>
    <row r="20" spans="1:2" s="4" customFormat="1" ht="45">
      <c r="A20" s="3" t="s">
        <v>13</v>
      </c>
      <c r="B20" s="28" t="s">
        <v>12</v>
      </c>
    </row>
  </sheetData>
  <mergeCells count="2">
    <mergeCell ref="A6:B6"/>
    <mergeCell ref="A11:A12"/>
  </mergeCells>
  <phoneticPr fontId="18" type="noConversion"/>
  <printOptions horizontalCentered="1"/>
  <pageMargins left="0.7" right="0.7" top="0.75" bottom="0.75" header="0.3" footer="0.3"/>
  <pageSetup paperSize="9" scale="9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F22"/>
  <sheetViews>
    <sheetView topLeftCell="A7" workbookViewId="0">
      <selection activeCell="A25" sqref="A25"/>
    </sheetView>
  </sheetViews>
  <sheetFormatPr defaultRowHeight="15"/>
  <cols>
    <col min="1" max="1" width="49" customWidth="1"/>
    <col min="2" max="3" width="24.140625" customWidth="1"/>
    <col min="4" max="4" width="11.7109375" bestFit="1" customWidth="1"/>
  </cols>
  <sheetData>
    <row r="1" spans="1:6" ht="16.5">
      <c r="C1" s="1" t="s">
        <v>15</v>
      </c>
    </row>
    <row r="2" spans="1:6" ht="16.5">
      <c r="C2" s="1" t="s">
        <v>2</v>
      </c>
    </row>
    <row r="3" spans="1:6" ht="16.5">
      <c r="C3" s="1" t="s">
        <v>3</v>
      </c>
    </row>
    <row r="6" spans="1:6" ht="60" customHeight="1">
      <c r="A6" s="56" t="s">
        <v>43</v>
      </c>
      <c r="B6" s="56"/>
      <c r="C6" s="56"/>
      <c r="D6" s="5"/>
      <c r="E6" s="5"/>
      <c r="F6" s="5"/>
    </row>
    <row r="9" spans="1:6">
      <c r="C9" s="2" t="s">
        <v>4</v>
      </c>
    </row>
    <row r="10" spans="1:6" ht="45.75" customHeight="1">
      <c r="A10" s="58" t="s">
        <v>44</v>
      </c>
      <c r="B10" s="59" t="s">
        <v>50</v>
      </c>
      <c r="C10" s="60"/>
    </row>
    <row r="11" spans="1:6">
      <c r="A11" s="58"/>
      <c r="B11" s="22" t="s">
        <v>10</v>
      </c>
      <c r="C11" s="22" t="s">
        <v>11</v>
      </c>
    </row>
    <row r="12" spans="1:6">
      <c r="A12" s="23" t="s">
        <v>17</v>
      </c>
      <c r="B12" s="24">
        <f>+B14</f>
        <v>4257000</v>
      </c>
      <c r="C12" s="24">
        <v>0</v>
      </c>
    </row>
    <row r="13" spans="1:6">
      <c r="A13" s="23" t="s">
        <v>45</v>
      </c>
      <c r="B13" s="25"/>
      <c r="C13" s="24"/>
    </row>
    <row r="14" spans="1:6">
      <c r="A14" s="23" t="s">
        <v>46</v>
      </c>
      <c r="B14" s="24">
        <f>+B16</f>
        <v>4257000</v>
      </c>
      <c r="C14" s="24">
        <v>0</v>
      </c>
    </row>
    <row r="15" spans="1:6">
      <c r="A15" s="23" t="s">
        <v>45</v>
      </c>
      <c r="B15" s="24"/>
      <c r="C15" s="24"/>
    </row>
    <row r="16" spans="1:6">
      <c r="A16" s="23" t="s">
        <v>47</v>
      </c>
      <c r="B16" s="24">
        <f>B18</f>
        <v>4257000</v>
      </c>
      <c r="C16" s="24">
        <v>0</v>
      </c>
    </row>
    <row r="17" spans="1:3">
      <c r="A17" s="23" t="s">
        <v>45</v>
      </c>
      <c r="B17" s="25"/>
      <c r="C17" s="24"/>
    </row>
    <row r="18" spans="1:3">
      <c r="A18" s="23" t="s">
        <v>48</v>
      </c>
      <c r="B18" s="24">
        <f>+B19</f>
        <v>4257000</v>
      </c>
      <c r="C18" s="24">
        <v>0</v>
      </c>
    </row>
    <row r="19" spans="1:3">
      <c r="A19" s="26" t="s">
        <v>49</v>
      </c>
      <c r="B19" s="24">
        <v>4257000</v>
      </c>
      <c r="C19" s="24">
        <v>0</v>
      </c>
    </row>
    <row r="22" spans="1:3" ht="45">
      <c r="A22" s="3" t="s">
        <v>13</v>
      </c>
      <c r="B22" s="4"/>
      <c r="C22" s="4" t="s">
        <v>12</v>
      </c>
    </row>
  </sheetData>
  <mergeCells count="3">
    <mergeCell ref="A6:C6"/>
    <mergeCell ref="A10:A11"/>
    <mergeCell ref="B10:C10"/>
  </mergeCells>
  <phoneticPr fontId="18" type="noConversion"/>
  <pageMargins left="0.75" right="0.75" top="1" bottom="1" header="0.5" footer="0.5"/>
  <pageSetup scale="80" orientation="portrait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>
    <pageSetUpPr fitToPage="1"/>
  </sheetPr>
  <dimension ref="A1:C21"/>
  <sheetViews>
    <sheetView workbookViewId="0">
      <selection activeCell="A26" sqref="A26"/>
    </sheetView>
  </sheetViews>
  <sheetFormatPr defaultRowHeight="15"/>
  <cols>
    <col min="1" max="1" width="53.28515625" customWidth="1"/>
    <col min="2" max="2" width="17.7109375" customWidth="1"/>
    <col min="3" max="3" width="24.85546875" customWidth="1"/>
  </cols>
  <sheetData>
    <row r="1" spans="1:3" ht="16.5">
      <c r="C1" s="1" t="s">
        <v>95</v>
      </c>
    </row>
    <row r="2" spans="1:3" ht="16.5">
      <c r="C2" s="1" t="s">
        <v>2</v>
      </c>
    </row>
    <row r="3" spans="1:3" ht="16.5">
      <c r="C3" s="1" t="s">
        <v>3</v>
      </c>
    </row>
    <row r="6" spans="1:3" ht="96.75" customHeight="1">
      <c r="A6" s="56" t="s">
        <v>14</v>
      </c>
      <c r="B6" s="56"/>
      <c r="C6" s="56"/>
    </row>
    <row r="10" spans="1:3">
      <c r="C10" s="2" t="s">
        <v>4</v>
      </c>
    </row>
    <row r="11" spans="1:3" ht="16.5" customHeight="1">
      <c r="A11" s="57" t="s">
        <v>16</v>
      </c>
      <c r="B11" s="57" t="s">
        <v>5</v>
      </c>
      <c r="C11" s="57"/>
    </row>
    <row r="12" spans="1:3" ht="16.5">
      <c r="A12" s="57"/>
      <c r="B12" s="57" t="s">
        <v>6</v>
      </c>
      <c r="C12" s="57"/>
    </row>
    <row r="13" spans="1:3" ht="16.5">
      <c r="A13" s="57"/>
      <c r="B13" s="10" t="s">
        <v>10</v>
      </c>
      <c r="C13" s="10" t="s">
        <v>11</v>
      </c>
    </row>
    <row r="14" spans="1:3" ht="16.5">
      <c r="A14" s="10" t="s">
        <v>17</v>
      </c>
      <c r="B14" s="17">
        <f>+B16</f>
        <v>3604000</v>
      </c>
      <c r="C14" s="17">
        <f>+C16</f>
        <v>4311000</v>
      </c>
    </row>
    <row r="15" spans="1:3" ht="16.5">
      <c r="A15" s="10" t="s">
        <v>0</v>
      </c>
      <c r="B15" s="19"/>
      <c r="C15" s="19"/>
    </row>
    <row r="16" spans="1:3" ht="16.5">
      <c r="A16" s="16" t="s">
        <v>18</v>
      </c>
      <c r="B16" s="17">
        <v>3604000</v>
      </c>
      <c r="C16" s="17">
        <v>4311000</v>
      </c>
    </row>
    <row r="21" spans="1:3" ht="45">
      <c r="A21" s="3" t="s">
        <v>13</v>
      </c>
      <c r="B21" s="4"/>
      <c r="C21" s="4" t="s">
        <v>12</v>
      </c>
    </row>
  </sheetData>
  <mergeCells count="4">
    <mergeCell ref="A6:C6"/>
    <mergeCell ref="B11:C11"/>
    <mergeCell ref="B12:C12"/>
    <mergeCell ref="A11:A13"/>
  </mergeCells>
  <phoneticPr fontId="18" type="noConversion"/>
  <printOptions horizontalCentered="1"/>
  <pageMargins left="0.2" right="0.2" top="0.75" bottom="0.75" header="0.3" footer="0.3"/>
  <pageSetup paperSize="9" scale="9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>
    <pageSetUpPr fitToPage="1"/>
  </sheetPr>
  <dimension ref="A1:G25"/>
  <sheetViews>
    <sheetView topLeftCell="A16" workbookViewId="0">
      <selection activeCell="G6" sqref="G6"/>
    </sheetView>
  </sheetViews>
  <sheetFormatPr defaultRowHeight="15"/>
  <cols>
    <col min="1" max="3" width="4.28515625" customWidth="1"/>
    <col min="4" max="4" width="41.28515625" customWidth="1"/>
    <col min="5" max="6" width="24.140625" customWidth="1"/>
    <col min="7" max="7" width="11.7109375" bestFit="1" customWidth="1"/>
  </cols>
  <sheetData>
    <row r="1" spans="1:7" ht="16.5">
      <c r="F1" s="1" t="s">
        <v>29</v>
      </c>
    </row>
    <row r="2" spans="1:7" ht="16.5">
      <c r="F2" s="1" t="s">
        <v>2</v>
      </c>
    </row>
    <row r="3" spans="1:7" ht="16.5">
      <c r="F3" s="1" t="s">
        <v>3</v>
      </c>
    </row>
    <row r="6" spans="1:7" ht="133.5" customHeight="1">
      <c r="A6" s="56" t="s">
        <v>20</v>
      </c>
      <c r="B6" s="56"/>
      <c r="C6" s="56"/>
      <c r="D6" s="56"/>
      <c r="E6" s="56"/>
      <c r="F6" s="56"/>
    </row>
    <row r="9" spans="1:7">
      <c r="F9" s="2" t="s">
        <v>4</v>
      </c>
    </row>
    <row r="10" spans="1:7" s="6" customFormat="1" ht="16.5">
      <c r="A10" s="62" t="s">
        <v>21</v>
      </c>
      <c r="B10" s="62" t="s">
        <v>22</v>
      </c>
      <c r="C10" s="62" t="s">
        <v>23</v>
      </c>
      <c r="D10" s="61" t="s">
        <v>35</v>
      </c>
      <c r="E10" s="61" t="s">
        <v>5</v>
      </c>
      <c r="F10" s="61"/>
    </row>
    <row r="11" spans="1:7" s="6" customFormat="1" ht="16.5">
      <c r="A11" s="62"/>
      <c r="B11" s="62"/>
      <c r="C11" s="62"/>
      <c r="D11" s="61"/>
      <c r="E11" s="61" t="s">
        <v>24</v>
      </c>
      <c r="F11" s="61"/>
    </row>
    <row r="12" spans="1:7" s="6" customFormat="1" ht="16.5">
      <c r="A12" s="62"/>
      <c r="B12" s="62"/>
      <c r="C12" s="62"/>
      <c r="D12" s="61"/>
      <c r="E12" s="9" t="s">
        <v>10</v>
      </c>
      <c r="F12" s="9" t="s">
        <v>11</v>
      </c>
    </row>
    <row r="13" spans="1:7" s="6" customFormat="1" ht="16.5">
      <c r="A13" s="27"/>
      <c r="B13" s="27"/>
      <c r="C13" s="27"/>
      <c r="D13" s="9" t="s">
        <v>25</v>
      </c>
      <c r="E13" s="20">
        <f>+E15+E19</f>
        <v>7861000</v>
      </c>
      <c r="F13" s="20">
        <f>+F15+F19</f>
        <v>4311000</v>
      </c>
      <c r="G13" s="7"/>
    </row>
    <row r="14" spans="1:7" s="6" customFormat="1" ht="16.5">
      <c r="A14" s="27"/>
      <c r="B14" s="27"/>
      <c r="C14" s="27"/>
      <c r="D14" s="9" t="s">
        <v>0</v>
      </c>
      <c r="E14" s="20"/>
      <c r="F14" s="20"/>
    </row>
    <row r="15" spans="1:7" s="6" customFormat="1" ht="33">
      <c r="A15" s="27" t="s">
        <v>54</v>
      </c>
      <c r="B15" s="27"/>
      <c r="C15" s="27"/>
      <c r="D15" s="13" t="s">
        <v>26</v>
      </c>
      <c r="E15" s="20">
        <f>+E17</f>
        <v>6894000</v>
      </c>
      <c r="F15" s="20">
        <f>+F17</f>
        <v>3344000</v>
      </c>
    </row>
    <row r="16" spans="1:7" s="6" customFormat="1" ht="16.5">
      <c r="A16" s="27"/>
      <c r="B16" s="27"/>
      <c r="C16" s="27"/>
      <c r="D16" s="9" t="s">
        <v>0</v>
      </c>
      <c r="E16" s="20"/>
      <c r="F16" s="20"/>
    </row>
    <row r="17" spans="1:6" s="6" customFormat="1" ht="33">
      <c r="A17" s="27"/>
      <c r="B17" s="27" t="s">
        <v>55</v>
      </c>
      <c r="C17" s="27"/>
      <c r="D17" s="13" t="s">
        <v>27</v>
      </c>
      <c r="E17" s="20">
        <v>6894000</v>
      </c>
      <c r="F17" s="20">
        <f>+F18</f>
        <v>3344000</v>
      </c>
    </row>
    <row r="18" spans="1:6" s="6" customFormat="1" ht="33">
      <c r="A18" s="27"/>
      <c r="B18" s="27"/>
      <c r="C18" s="27" t="s">
        <v>54</v>
      </c>
      <c r="D18" s="13" t="s">
        <v>27</v>
      </c>
      <c r="E18" s="20">
        <v>6894000</v>
      </c>
      <c r="F18" s="20">
        <v>3344000</v>
      </c>
    </row>
    <row r="19" spans="1:6" s="6" customFormat="1" ht="33">
      <c r="A19" s="27">
        <v>11</v>
      </c>
      <c r="B19" s="27"/>
      <c r="C19" s="27"/>
      <c r="D19" s="13" t="s">
        <v>51</v>
      </c>
      <c r="E19" s="20">
        <v>967000</v>
      </c>
      <c r="F19" s="20">
        <v>967000</v>
      </c>
    </row>
    <row r="20" spans="1:6" s="6" customFormat="1" ht="16.5">
      <c r="A20" s="27"/>
      <c r="B20" s="27"/>
      <c r="C20" s="27"/>
      <c r="D20" s="9" t="s">
        <v>0</v>
      </c>
      <c r="E20" s="20"/>
      <c r="F20" s="20"/>
    </row>
    <row r="21" spans="1:6" s="6" customFormat="1" ht="33">
      <c r="A21" s="27"/>
      <c r="B21" s="27" t="s">
        <v>54</v>
      </c>
      <c r="C21" s="27"/>
      <c r="D21" s="13" t="s">
        <v>52</v>
      </c>
      <c r="E21" s="20">
        <v>967000</v>
      </c>
      <c r="F21" s="20">
        <v>967000</v>
      </c>
    </row>
    <row r="22" spans="1:6" s="6" customFormat="1" ht="33">
      <c r="A22" s="27"/>
      <c r="B22" s="27"/>
      <c r="C22" s="27" t="s">
        <v>54</v>
      </c>
      <c r="D22" s="13" t="s">
        <v>53</v>
      </c>
      <c r="E22" s="20">
        <v>967000</v>
      </c>
      <c r="F22" s="20">
        <v>967000</v>
      </c>
    </row>
    <row r="25" spans="1:6" ht="45">
      <c r="D25" s="3" t="s">
        <v>13</v>
      </c>
      <c r="E25" s="4"/>
      <c r="F25" s="4" t="s">
        <v>12</v>
      </c>
    </row>
  </sheetData>
  <mergeCells count="7">
    <mergeCell ref="D10:D12"/>
    <mergeCell ref="E10:F10"/>
    <mergeCell ref="E11:F11"/>
    <mergeCell ref="A6:F6"/>
    <mergeCell ref="A10:A12"/>
    <mergeCell ref="B10:B12"/>
    <mergeCell ref="C10:C12"/>
  </mergeCells>
  <phoneticPr fontId="18" type="noConversion"/>
  <pageMargins left="0.7" right="0.7" top="0.75" bottom="0.75" header="0.3" footer="0.3"/>
  <pageSetup paperSize="9" scale="7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5">
    <pageSetUpPr fitToPage="1"/>
  </sheetPr>
  <dimension ref="A1:D25"/>
  <sheetViews>
    <sheetView topLeftCell="A7" workbookViewId="0">
      <selection activeCell="G3" sqref="G3"/>
    </sheetView>
  </sheetViews>
  <sheetFormatPr defaultRowHeight="15"/>
  <cols>
    <col min="1" max="1" width="41.28515625" customWidth="1"/>
    <col min="2" max="3" width="24.140625" customWidth="1"/>
    <col min="4" max="4" width="11.7109375" bestFit="1" customWidth="1"/>
  </cols>
  <sheetData>
    <row r="1" spans="1:4" ht="16.5">
      <c r="C1" s="1" t="s">
        <v>36</v>
      </c>
    </row>
    <row r="2" spans="1:4" ht="16.5">
      <c r="C2" s="1" t="s">
        <v>2</v>
      </c>
    </row>
    <row r="3" spans="1:4" ht="16.5">
      <c r="C3" s="1" t="s">
        <v>3</v>
      </c>
    </row>
    <row r="6" spans="1:4" ht="114.75" customHeight="1">
      <c r="A6" s="56" t="s">
        <v>28</v>
      </c>
      <c r="B6" s="56"/>
      <c r="C6" s="56"/>
    </row>
    <row r="9" spans="1:4">
      <c r="C9" s="2" t="s">
        <v>4</v>
      </c>
    </row>
    <row r="10" spans="1:4" s="6" customFormat="1" ht="16.5" customHeight="1">
      <c r="A10" s="61" t="s">
        <v>35</v>
      </c>
      <c r="B10" s="61" t="s">
        <v>5</v>
      </c>
      <c r="C10" s="61"/>
    </row>
    <row r="11" spans="1:4" s="6" customFormat="1" ht="16.5">
      <c r="A11" s="61"/>
      <c r="B11" s="61" t="s">
        <v>24</v>
      </c>
      <c r="C11" s="61"/>
    </row>
    <row r="12" spans="1:4" s="6" customFormat="1" ht="22.5" customHeight="1">
      <c r="A12" s="61"/>
      <c r="B12" s="9" t="s">
        <v>10</v>
      </c>
      <c r="C12" s="9" t="s">
        <v>11</v>
      </c>
    </row>
    <row r="13" spans="1:4" s="6" customFormat="1" ht="16.5">
      <c r="A13" s="10" t="s">
        <v>30</v>
      </c>
      <c r="B13" s="20">
        <f>+B15</f>
        <v>7861000</v>
      </c>
      <c r="C13" s="20">
        <f>+C15</f>
        <v>4311000</v>
      </c>
      <c r="D13" s="7"/>
    </row>
    <row r="14" spans="1:4" s="6" customFormat="1" ht="16.5">
      <c r="A14" s="10" t="s">
        <v>0</v>
      </c>
      <c r="B14" s="20"/>
      <c r="C14" s="20"/>
    </row>
    <row r="15" spans="1:4" s="6" customFormat="1" ht="16.5">
      <c r="A15" s="11" t="s">
        <v>31</v>
      </c>
      <c r="B15" s="20">
        <f>+B17+B21</f>
        <v>7861000</v>
      </c>
      <c r="C15" s="20">
        <f>+C17+C21</f>
        <v>4311000</v>
      </c>
    </row>
    <row r="16" spans="1:4" s="6" customFormat="1" ht="16.5">
      <c r="A16" s="10" t="s">
        <v>0</v>
      </c>
      <c r="B16" s="20"/>
      <c r="C16" s="20"/>
    </row>
    <row r="17" spans="1:3" s="6" customFormat="1" ht="16.5">
      <c r="A17" s="11" t="s">
        <v>32</v>
      </c>
      <c r="B17" s="20">
        <f>+B19+B20</f>
        <v>6894000</v>
      </c>
      <c r="C17" s="20">
        <f>+C19+C20</f>
        <v>3344000</v>
      </c>
    </row>
    <row r="18" spans="1:3" s="6" customFormat="1" ht="16.5">
      <c r="A18" s="10" t="s">
        <v>0</v>
      </c>
      <c r="B18" s="20"/>
      <c r="C18" s="20"/>
    </row>
    <row r="19" spans="1:3" s="6" customFormat="1" ht="16.5">
      <c r="A19" s="12" t="s">
        <v>34</v>
      </c>
      <c r="B19" s="20">
        <v>1850000</v>
      </c>
      <c r="C19" s="20">
        <v>-1350000</v>
      </c>
    </row>
    <row r="20" spans="1:3" s="6" customFormat="1" ht="16.5">
      <c r="A20" s="12" t="s">
        <v>33</v>
      </c>
      <c r="B20" s="20">
        <v>5044000</v>
      </c>
      <c r="C20" s="20">
        <v>4694000</v>
      </c>
    </row>
    <row r="21" spans="1:3" s="6" customFormat="1" ht="16.5">
      <c r="A21" s="11" t="s">
        <v>56</v>
      </c>
      <c r="B21" s="20">
        <f>+B23</f>
        <v>967000</v>
      </c>
      <c r="C21" s="20">
        <f>+C23</f>
        <v>967000</v>
      </c>
    </row>
    <row r="22" spans="1:3" s="6" customFormat="1" ht="16.5">
      <c r="A22" s="10" t="s">
        <v>0</v>
      </c>
      <c r="B22" s="20"/>
      <c r="C22" s="20"/>
    </row>
    <row r="23" spans="1:3" ht="16.5">
      <c r="A23" s="11" t="s">
        <v>57</v>
      </c>
      <c r="B23" s="20">
        <v>967000</v>
      </c>
      <c r="C23" s="20">
        <v>967000</v>
      </c>
    </row>
    <row r="25" spans="1:3" ht="45">
      <c r="A25" s="3" t="s">
        <v>13</v>
      </c>
      <c r="B25" s="4"/>
      <c r="C25" s="4" t="s">
        <v>12</v>
      </c>
    </row>
  </sheetData>
  <mergeCells count="4">
    <mergeCell ref="A10:A12"/>
    <mergeCell ref="B10:C10"/>
    <mergeCell ref="B11:C11"/>
    <mergeCell ref="A6:C6"/>
  </mergeCells>
  <phoneticPr fontId="18" type="noConversion"/>
  <pageMargins left="0.7" right="0.7" top="0.75" bottom="0.75" header="0.3" footer="0.3"/>
  <pageSetup paperSize="9" scale="86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6">
    <pageSetUpPr fitToPage="1"/>
  </sheetPr>
  <dimension ref="A1:F35"/>
  <sheetViews>
    <sheetView topLeftCell="A13" workbookViewId="0">
      <selection activeCell="I6" sqref="I6"/>
    </sheetView>
  </sheetViews>
  <sheetFormatPr defaultRowHeight="15"/>
  <cols>
    <col min="1" max="3" width="4.28515625" customWidth="1"/>
    <col min="4" max="4" width="49" customWidth="1"/>
    <col min="5" max="6" width="24.140625" customWidth="1"/>
    <col min="7" max="7" width="11.7109375" bestFit="1" customWidth="1"/>
  </cols>
  <sheetData>
    <row r="1" spans="1:6" ht="16.5">
      <c r="F1" s="1" t="s">
        <v>42</v>
      </c>
    </row>
    <row r="2" spans="1:6" ht="16.5">
      <c r="F2" s="1" t="s">
        <v>2</v>
      </c>
    </row>
    <row r="3" spans="1:6" ht="16.5">
      <c r="F3" s="1" t="s">
        <v>3</v>
      </c>
    </row>
    <row r="6" spans="1:6" ht="120" customHeight="1">
      <c r="A6" s="56" t="s">
        <v>60</v>
      </c>
      <c r="B6" s="56"/>
      <c r="C6" s="56"/>
      <c r="D6" s="56"/>
      <c r="E6" s="56"/>
      <c r="F6" s="56"/>
    </row>
    <row r="9" spans="1:6">
      <c r="F9" s="2" t="s">
        <v>4</v>
      </c>
    </row>
    <row r="10" spans="1:6" s="6" customFormat="1" ht="16.5">
      <c r="A10" s="62" t="s">
        <v>21</v>
      </c>
      <c r="B10" s="62" t="s">
        <v>22</v>
      </c>
      <c r="C10" s="62" t="s">
        <v>23</v>
      </c>
      <c r="D10" s="61" t="s">
        <v>35</v>
      </c>
      <c r="E10" s="61" t="s">
        <v>5</v>
      </c>
      <c r="F10" s="61"/>
    </row>
    <row r="11" spans="1:6" s="6" customFormat="1" ht="16.5">
      <c r="A11" s="62"/>
      <c r="B11" s="62"/>
      <c r="C11" s="62"/>
      <c r="D11" s="61"/>
      <c r="E11" s="61" t="s">
        <v>24</v>
      </c>
      <c r="F11" s="61"/>
    </row>
    <row r="12" spans="1:6" s="6" customFormat="1" ht="29.25" customHeight="1">
      <c r="A12" s="62"/>
      <c r="B12" s="62"/>
      <c r="C12" s="62"/>
      <c r="D12" s="61"/>
      <c r="E12" s="9" t="s">
        <v>10</v>
      </c>
      <c r="F12" s="9" t="s">
        <v>11</v>
      </c>
    </row>
    <row r="13" spans="1:6" s="6" customFormat="1" ht="16.5">
      <c r="A13" s="9"/>
      <c r="B13" s="9"/>
      <c r="C13" s="9"/>
      <c r="D13" s="9" t="s">
        <v>30</v>
      </c>
      <c r="E13" s="20">
        <f>+E15+E27</f>
        <v>7861000</v>
      </c>
      <c r="F13" s="20">
        <f>+F15+F27</f>
        <v>4311000</v>
      </c>
    </row>
    <row r="14" spans="1:6" s="6" customFormat="1" ht="16.5">
      <c r="A14" s="13"/>
      <c r="B14" s="13"/>
      <c r="C14" s="13"/>
      <c r="D14" s="9" t="s">
        <v>37</v>
      </c>
      <c r="E14" s="21"/>
      <c r="F14" s="21"/>
    </row>
    <row r="15" spans="1:6" s="6" customFormat="1" ht="33">
      <c r="A15" s="14">
        <v>1</v>
      </c>
      <c r="B15" s="14"/>
      <c r="C15" s="14"/>
      <c r="D15" s="13" t="s">
        <v>26</v>
      </c>
      <c r="E15" s="20">
        <f>+E17</f>
        <v>6894000</v>
      </c>
      <c r="F15" s="20">
        <f>+F17</f>
        <v>3344000</v>
      </c>
    </row>
    <row r="16" spans="1:6" s="6" customFormat="1" ht="16.5">
      <c r="A16" s="14"/>
      <c r="B16" s="14"/>
      <c r="C16" s="14"/>
      <c r="D16" s="9" t="s">
        <v>37</v>
      </c>
      <c r="E16" s="21"/>
      <c r="F16" s="21"/>
    </row>
    <row r="17" spans="1:6" s="6" customFormat="1" ht="16.5">
      <c r="A17" s="14"/>
      <c r="B17" s="14">
        <v>7</v>
      </c>
      <c r="C17" s="14"/>
      <c r="D17" s="13" t="s">
        <v>27</v>
      </c>
      <c r="E17" s="20">
        <f>+E19</f>
        <v>6894000</v>
      </c>
      <c r="F17" s="20">
        <f>+F19</f>
        <v>3344000</v>
      </c>
    </row>
    <row r="18" spans="1:6" s="6" customFormat="1" ht="16.5">
      <c r="A18" s="14"/>
      <c r="B18" s="14"/>
      <c r="C18" s="14"/>
      <c r="D18" s="9" t="s">
        <v>37</v>
      </c>
      <c r="E18" s="21"/>
      <c r="F18" s="21"/>
    </row>
    <row r="19" spans="1:6" s="6" customFormat="1" ht="16.5">
      <c r="A19" s="14"/>
      <c r="B19" s="14"/>
      <c r="C19" s="14">
        <v>1</v>
      </c>
      <c r="D19" s="13" t="s">
        <v>27</v>
      </c>
      <c r="E19" s="20">
        <f>+E21+E23+E25</f>
        <v>6894000</v>
      </c>
      <c r="F19" s="20">
        <f>+F21+F23+F25</f>
        <v>3344000</v>
      </c>
    </row>
    <row r="20" spans="1:6" s="6" customFormat="1" ht="16.5">
      <c r="A20" s="14"/>
      <c r="B20" s="14"/>
      <c r="C20" s="14"/>
      <c r="D20" s="9" t="s">
        <v>37</v>
      </c>
      <c r="E20" s="21"/>
      <c r="F20" s="21"/>
    </row>
    <row r="21" spans="1:6" s="6" customFormat="1" ht="51.75">
      <c r="A21" s="14"/>
      <c r="B21" s="14"/>
      <c r="C21" s="14"/>
      <c r="D21" s="18" t="s">
        <v>40</v>
      </c>
      <c r="E21" s="21">
        <v>1850000</v>
      </c>
      <c r="F21" s="21">
        <f>+F22</f>
        <v>-1350000</v>
      </c>
    </row>
    <row r="22" spans="1:6" s="6" customFormat="1" ht="16.5">
      <c r="A22" s="13"/>
      <c r="B22" s="13"/>
      <c r="C22" s="13"/>
      <c r="D22" s="13" t="s">
        <v>39</v>
      </c>
      <c r="E22" s="21">
        <v>1850000</v>
      </c>
      <c r="F22" s="21">
        <v>-1350000</v>
      </c>
    </row>
    <row r="23" spans="1:6" s="6" customFormat="1" ht="69">
      <c r="A23" s="14"/>
      <c r="B23" s="14"/>
      <c r="C23" s="14"/>
      <c r="D23" s="18" t="s">
        <v>41</v>
      </c>
      <c r="E23" s="21">
        <v>-850000</v>
      </c>
      <c r="F23" s="21">
        <f>+F24</f>
        <v>-1200000</v>
      </c>
    </row>
    <row r="24" spans="1:6" s="6" customFormat="1" ht="16.5">
      <c r="A24" s="13"/>
      <c r="B24" s="13"/>
      <c r="C24" s="13"/>
      <c r="D24" s="13" t="s">
        <v>39</v>
      </c>
      <c r="E24" s="21">
        <v>-850000</v>
      </c>
      <c r="F24" s="21">
        <v>-1200000</v>
      </c>
    </row>
    <row r="25" spans="1:6" s="6" customFormat="1" ht="33">
      <c r="A25" s="13"/>
      <c r="B25" s="13"/>
      <c r="C25" s="13"/>
      <c r="D25" s="13" t="s">
        <v>38</v>
      </c>
      <c r="E25" s="20">
        <v>5894000</v>
      </c>
      <c r="F25" s="20">
        <v>5894000</v>
      </c>
    </row>
    <row r="26" spans="1:6" s="6" customFormat="1" ht="16.5">
      <c r="A26" s="13"/>
      <c r="B26" s="13"/>
      <c r="C26" s="13"/>
      <c r="D26" s="13" t="s">
        <v>39</v>
      </c>
      <c r="E26" s="20">
        <v>5894000</v>
      </c>
      <c r="F26" s="20">
        <v>5894000</v>
      </c>
    </row>
    <row r="27" spans="1:6" s="6" customFormat="1" ht="33">
      <c r="A27" s="27">
        <v>11</v>
      </c>
      <c r="B27" s="27"/>
      <c r="C27" s="27"/>
      <c r="D27" s="13" t="s">
        <v>51</v>
      </c>
      <c r="E27" s="20">
        <f>+E29</f>
        <v>967000</v>
      </c>
      <c r="F27" s="20">
        <f>+F29</f>
        <v>967000</v>
      </c>
    </row>
    <row r="28" spans="1:6" s="6" customFormat="1" ht="16.5">
      <c r="A28" s="27"/>
      <c r="B28" s="27"/>
      <c r="C28" s="27"/>
      <c r="D28" s="9" t="s">
        <v>0</v>
      </c>
      <c r="E28" s="20"/>
      <c r="F28" s="20"/>
    </row>
    <row r="29" spans="1:6" s="6" customFormat="1" ht="33">
      <c r="A29" s="27"/>
      <c r="B29" s="27" t="s">
        <v>54</v>
      </c>
      <c r="C29" s="27"/>
      <c r="D29" s="13" t="s">
        <v>52</v>
      </c>
      <c r="E29" s="20">
        <f t="shared" ref="E29:F31" si="0">+E30</f>
        <v>967000</v>
      </c>
      <c r="F29" s="20">
        <f t="shared" si="0"/>
        <v>967000</v>
      </c>
    </row>
    <row r="30" spans="1:6" s="6" customFormat="1" ht="16.5">
      <c r="A30" s="27"/>
      <c r="B30" s="27"/>
      <c r="C30" s="27" t="s">
        <v>54</v>
      </c>
      <c r="D30" s="13" t="s">
        <v>53</v>
      </c>
      <c r="E30" s="20">
        <f t="shared" si="0"/>
        <v>967000</v>
      </c>
      <c r="F30" s="20">
        <f t="shared" si="0"/>
        <v>967000</v>
      </c>
    </row>
    <row r="31" spans="1:6" s="6" customFormat="1" ht="16.5">
      <c r="A31" s="27"/>
      <c r="B31" s="27"/>
      <c r="C31" s="27"/>
      <c r="D31" s="13" t="s">
        <v>58</v>
      </c>
      <c r="E31" s="20">
        <f t="shared" si="0"/>
        <v>967000</v>
      </c>
      <c r="F31" s="20">
        <f t="shared" si="0"/>
        <v>967000</v>
      </c>
    </row>
    <row r="32" spans="1:6" s="6" customFormat="1" ht="16.5">
      <c r="A32" s="27"/>
      <c r="B32" s="27"/>
      <c r="C32" s="27"/>
      <c r="D32" s="13" t="s">
        <v>59</v>
      </c>
      <c r="E32" s="20">
        <v>967000</v>
      </c>
      <c r="F32" s="20">
        <v>967000</v>
      </c>
    </row>
    <row r="35" spans="4:6" ht="45">
      <c r="D35" s="3" t="s">
        <v>13</v>
      </c>
      <c r="E35" s="4"/>
      <c r="F35" s="4" t="s">
        <v>12</v>
      </c>
    </row>
  </sheetData>
  <mergeCells count="7">
    <mergeCell ref="A10:A12"/>
    <mergeCell ref="A6:F6"/>
    <mergeCell ref="B10:B12"/>
    <mergeCell ref="C10:C12"/>
    <mergeCell ref="D10:D12"/>
    <mergeCell ref="E10:F10"/>
    <mergeCell ref="E11:F11"/>
  </mergeCells>
  <phoneticPr fontId="18" type="noConversion"/>
  <pageMargins left="0.7" right="0.7" top="0.75" bottom="0.75" header="0.3" footer="0.3"/>
  <pageSetup paperSize="9" scale="71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7">
    <pageSetUpPr fitToPage="1"/>
  </sheetPr>
  <dimension ref="A1:E16"/>
  <sheetViews>
    <sheetView workbookViewId="0">
      <selection activeCell="D19" sqref="D19"/>
    </sheetView>
  </sheetViews>
  <sheetFormatPr defaultRowHeight="15"/>
  <cols>
    <col min="1" max="1" width="5.7109375" style="2" customWidth="1"/>
    <col min="2" max="2" width="39" customWidth="1"/>
    <col min="3" max="3" width="22.5703125" customWidth="1"/>
    <col min="4" max="5" width="18.7109375" customWidth="1"/>
  </cols>
  <sheetData>
    <row r="1" spans="1:5" ht="16.5">
      <c r="D1" s="1" t="s">
        <v>61</v>
      </c>
    </row>
    <row r="2" spans="1:5" ht="16.5">
      <c r="D2" s="1" t="s">
        <v>2</v>
      </c>
    </row>
    <row r="3" spans="1:5" ht="16.5">
      <c r="D3" s="1" t="s">
        <v>3</v>
      </c>
    </row>
    <row r="6" spans="1:5" ht="57.75" customHeight="1">
      <c r="A6" s="63" t="s">
        <v>89</v>
      </c>
      <c r="B6" s="63"/>
      <c r="C6" s="63"/>
      <c r="D6" s="63"/>
      <c r="E6" s="63"/>
    </row>
    <row r="7" spans="1:5" ht="29.25" customHeight="1">
      <c r="A7" s="64"/>
      <c r="B7" s="64" t="s">
        <v>90</v>
      </c>
      <c r="C7" s="64" t="s">
        <v>91</v>
      </c>
      <c r="D7" s="61" t="s">
        <v>5</v>
      </c>
      <c r="E7" s="61"/>
    </row>
    <row r="8" spans="1:5" ht="38.25" customHeight="1">
      <c r="A8" s="64"/>
      <c r="B8" s="64"/>
      <c r="C8" s="64"/>
      <c r="D8" s="61" t="s">
        <v>24</v>
      </c>
      <c r="E8" s="61"/>
    </row>
    <row r="9" spans="1:5" ht="25.5" customHeight="1">
      <c r="A9" s="64"/>
      <c r="B9" s="64"/>
      <c r="C9" s="64"/>
      <c r="D9" s="9" t="s">
        <v>10</v>
      </c>
      <c r="E9" s="9" t="s">
        <v>11</v>
      </c>
    </row>
    <row r="10" spans="1:5" s="49" customFormat="1" ht="26.25" customHeight="1">
      <c r="A10" s="46" t="s">
        <v>92</v>
      </c>
      <c r="B10" s="47"/>
      <c r="C10" s="47"/>
      <c r="D10" s="48">
        <f>+D12</f>
        <v>3604000</v>
      </c>
      <c r="E10" s="48">
        <f>+E12</f>
        <v>4311000</v>
      </c>
    </row>
    <row r="11" spans="1:5" s="6" customFormat="1" ht="24" customHeight="1">
      <c r="A11" s="50"/>
      <c r="B11" s="51" t="s">
        <v>0</v>
      </c>
      <c r="C11" s="51"/>
      <c r="D11" s="51"/>
      <c r="E11" s="51"/>
    </row>
    <row r="12" spans="1:5" s="6" customFormat="1" ht="39.75" customHeight="1">
      <c r="A12" s="50">
        <v>2</v>
      </c>
      <c r="B12" s="52" t="s">
        <v>93</v>
      </c>
      <c r="C12" s="51"/>
      <c r="D12" s="53">
        <f>+D13</f>
        <v>3604000</v>
      </c>
      <c r="E12" s="53">
        <f>+E13</f>
        <v>4311000</v>
      </c>
    </row>
    <row r="13" spans="1:5" s="6" customFormat="1" ht="75">
      <c r="A13" s="50">
        <v>2.1</v>
      </c>
      <c r="B13" s="52" t="s">
        <v>94</v>
      </c>
      <c r="C13" s="52" t="s">
        <v>39</v>
      </c>
      <c r="D13" s="54">
        <v>3604000</v>
      </c>
      <c r="E13" s="54">
        <v>4311000</v>
      </c>
    </row>
    <row r="14" spans="1:5" s="6" customFormat="1">
      <c r="A14" s="55"/>
    </row>
    <row r="15" spans="1:5" s="6" customFormat="1">
      <c r="A15" s="55"/>
    </row>
    <row r="16" spans="1:5" s="6" customFormat="1" ht="60">
      <c r="A16" s="55"/>
      <c r="B16" s="3" t="s">
        <v>13</v>
      </c>
      <c r="D16" s="4" t="s">
        <v>12</v>
      </c>
    </row>
  </sheetData>
  <mergeCells count="6">
    <mergeCell ref="A6:E6"/>
    <mergeCell ref="A7:A9"/>
    <mergeCell ref="B7:B9"/>
    <mergeCell ref="C7:C9"/>
    <mergeCell ref="D7:E7"/>
    <mergeCell ref="D8:E8"/>
  </mergeCells>
  <phoneticPr fontId="18" type="noConversion"/>
  <pageMargins left="0.7" right="0.7" top="0.75" bottom="0.75" header="0.3" footer="0.3"/>
  <pageSetup paperSize="9" scale="83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13"/>
  <dimension ref="A2:G22"/>
  <sheetViews>
    <sheetView tabSelected="1" topLeftCell="A4" workbookViewId="0">
      <selection activeCell="H6" sqref="H6"/>
    </sheetView>
  </sheetViews>
  <sheetFormatPr defaultRowHeight="15"/>
  <cols>
    <col min="1" max="1" width="12.28515625" customWidth="1"/>
    <col min="2" max="2" width="28.28515625" customWidth="1"/>
    <col min="3" max="3" width="9.7109375" customWidth="1"/>
    <col min="4" max="4" width="10.140625" customWidth="1"/>
    <col min="5" max="5" width="13.7109375" customWidth="1"/>
    <col min="6" max="6" width="9.7109375" customWidth="1"/>
    <col min="7" max="7" width="18.42578125" customWidth="1"/>
  </cols>
  <sheetData>
    <row r="2" spans="1:7">
      <c r="A2" s="29"/>
    </row>
    <row r="3" spans="1:7">
      <c r="A3" s="66" t="s">
        <v>63</v>
      </c>
      <c r="B3" s="30"/>
      <c r="C3" s="31"/>
      <c r="D3" s="31"/>
      <c r="E3" s="31"/>
      <c r="F3" s="31"/>
      <c r="G3" s="30" t="s">
        <v>62</v>
      </c>
    </row>
    <row r="4" spans="1:7">
      <c r="A4" s="66"/>
      <c r="B4" s="67" t="s">
        <v>64</v>
      </c>
      <c r="C4" s="67"/>
      <c r="D4" s="67"/>
      <c r="E4" s="67"/>
      <c r="F4" s="67"/>
      <c r="G4" s="67"/>
    </row>
    <row r="5" spans="1:7">
      <c r="A5" s="66"/>
      <c r="B5" s="67" t="s">
        <v>65</v>
      </c>
      <c r="C5" s="67"/>
      <c r="D5" s="67"/>
      <c r="E5" s="67"/>
      <c r="F5" s="67"/>
      <c r="G5" s="67"/>
    </row>
    <row r="6" spans="1:7">
      <c r="A6" s="32"/>
    </row>
    <row r="7" spans="1:7" ht="30" customHeight="1">
      <c r="A7" s="68" t="s">
        <v>66</v>
      </c>
      <c r="B7" s="68"/>
      <c r="C7" s="68"/>
      <c r="D7" s="68"/>
      <c r="E7" s="68"/>
      <c r="F7" s="68"/>
      <c r="G7" s="68"/>
    </row>
    <row r="8" spans="1:7" ht="16.5">
      <c r="A8" s="33"/>
      <c r="B8" s="34"/>
      <c r="C8" s="34"/>
      <c r="D8" s="34"/>
      <c r="E8" s="34"/>
      <c r="F8" s="34"/>
      <c r="G8" s="34"/>
    </row>
    <row r="9" spans="1:7" ht="16.5" customHeight="1">
      <c r="A9" s="65" t="s">
        <v>67</v>
      </c>
      <c r="B9" s="65" t="s">
        <v>68</v>
      </c>
      <c r="C9" s="65" t="s">
        <v>69</v>
      </c>
      <c r="D9" s="65" t="s">
        <v>70</v>
      </c>
      <c r="E9" s="65" t="s">
        <v>71</v>
      </c>
      <c r="F9" s="65" t="s">
        <v>72</v>
      </c>
      <c r="G9" s="35" t="s">
        <v>73</v>
      </c>
    </row>
    <row r="10" spans="1:7" ht="50.25" customHeight="1">
      <c r="A10" s="65"/>
      <c r="B10" s="65"/>
      <c r="C10" s="65"/>
      <c r="D10" s="65"/>
      <c r="E10" s="65"/>
      <c r="F10" s="65"/>
      <c r="G10" s="35" t="s">
        <v>74</v>
      </c>
    </row>
    <row r="11" spans="1:7" ht="25.5" customHeight="1">
      <c r="A11" s="71" t="s">
        <v>39</v>
      </c>
      <c r="B11" s="71"/>
      <c r="C11" s="71"/>
      <c r="D11" s="71"/>
      <c r="E11" s="71"/>
      <c r="F11" s="71"/>
      <c r="G11" s="36">
        <f>G12</f>
        <v>967000</v>
      </c>
    </row>
    <row r="12" spans="1:7" ht="48" customHeight="1">
      <c r="A12" s="35" t="s">
        <v>75</v>
      </c>
      <c r="B12" s="35" t="s">
        <v>76</v>
      </c>
      <c r="C12" s="35" t="s">
        <v>77</v>
      </c>
      <c r="D12" s="65" t="s">
        <v>78</v>
      </c>
      <c r="E12" s="65"/>
      <c r="F12" s="65"/>
      <c r="G12" s="36">
        <f>G13</f>
        <v>967000</v>
      </c>
    </row>
    <row r="13" spans="1:7" ht="40.5" customHeight="1">
      <c r="A13" s="72" t="s">
        <v>79</v>
      </c>
      <c r="B13" s="72"/>
      <c r="C13" s="72"/>
      <c r="D13" s="72"/>
      <c r="E13" s="72"/>
      <c r="F13" s="72"/>
      <c r="G13" s="36">
        <f>SUM(G15)</f>
        <v>967000</v>
      </c>
    </row>
    <row r="14" spans="1:7" ht="21.75" customHeight="1">
      <c r="A14" s="37"/>
      <c r="B14" s="37" t="s">
        <v>80</v>
      </c>
      <c r="C14" s="37"/>
      <c r="D14" s="37"/>
      <c r="E14" s="37"/>
      <c r="F14" s="35"/>
      <c r="G14" s="38">
        <f>SUM(G15)</f>
        <v>967000</v>
      </c>
    </row>
    <row r="15" spans="1:7" ht="33">
      <c r="A15" s="39" t="s">
        <v>81</v>
      </c>
      <c r="B15" s="37" t="s">
        <v>82</v>
      </c>
      <c r="C15" s="37" t="s">
        <v>83</v>
      </c>
      <c r="D15" s="35" t="s">
        <v>84</v>
      </c>
      <c r="E15" s="39">
        <v>967000000</v>
      </c>
      <c r="F15" s="40">
        <v>1</v>
      </c>
      <c r="G15" s="36">
        <f>E15*F15/1000</f>
        <v>967000</v>
      </c>
    </row>
    <row r="16" spans="1:7">
      <c r="A16" s="41"/>
      <c r="B16" s="42"/>
      <c r="C16" s="42"/>
      <c r="D16" s="43"/>
      <c r="E16" s="43"/>
      <c r="F16" s="43"/>
      <c r="G16" s="44"/>
    </row>
    <row r="17" spans="1:7">
      <c r="A17" s="41"/>
      <c r="B17" s="42"/>
      <c r="C17" s="42"/>
      <c r="D17" s="43"/>
      <c r="E17" s="43"/>
      <c r="F17" s="43"/>
      <c r="G17" s="44"/>
    </row>
    <row r="18" spans="1:7">
      <c r="A18" s="45"/>
    </row>
    <row r="19" spans="1:7" ht="15.75">
      <c r="A19" s="69" t="s">
        <v>85</v>
      </c>
      <c r="B19" s="69"/>
      <c r="C19" s="69"/>
      <c r="D19" s="69"/>
      <c r="E19" s="69"/>
      <c r="F19" s="31"/>
      <c r="G19" s="31"/>
    </row>
    <row r="20" spans="1:7" ht="13.5" customHeight="1">
      <c r="A20" s="69" t="s">
        <v>86</v>
      </c>
      <c r="B20" s="69"/>
      <c r="C20" s="69"/>
      <c r="D20" s="69"/>
      <c r="E20" s="69"/>
      <c r="F20" s="70" t="s">
        <v>87</v>
      </c>
      <c r="G20" s="70"/>
    </row>
    <row r="21" spans="1:7" ht="15.75">
      <c r="A21" s="69" t="s">
        <v>88</v>
      </c>
      <c r="B21" s="69"/>
      <c r="C21" s="69"/>
      <c r="D21" s="69"/>
      <c r="E21" s="69"/>
      <c r="F21" s="70"/>
      <c r="G21" s="70"/>
    </row>
    <row r="22" spans="1:7" ht="12.75" customHeight="1">
      <c r="A22" s="31"/>
      <c r="B22" s="31"/>
      <c r="C22" s="31"/>
      <c r="D22" s="31"/>
      <c r="E22" s="31"/>
      <c r="F22" s="70"/>
      <c r="G22" s="70"/>
    </row>
  </sheetData>
  <mergeCells count="17">
    <mergeCell ref="A20:E20"/>
    <mergeCell ref="F20:G22"/>
    <mergeCell ref="A21:E21"/>
    <mergeCell ref="A11:F11"/>
    <mergeCell ref="D12:F12"/>
    <mergeCell ref="A19:E19"/>
    <mergeCell ref="A13:F13"/>
    <mergeCell ref="F9:F10"/>
    <mergeCell ref="A3:A5"/>
    <mergeCell ref="B4:G4"/>
    <mergeCell ref="B5:G5"/>
    <mergeCell ref="A7:G7"/>
    <mergeCell ref="A9:A10"/>
    <mergeCell ref="B9:B10"/>
    <mergeCell ref="C9:C10"/>
    <mergeCell ref="D9:D10"/>
    <mergeCell ref="E9:E10"/>
  </mergeCells>
  <phoneticPr fontId="18" type="noConversion"/>
  <pageMargins left="0.7" right="0.7" top="0.75" bottom="0.75" header="0.3" footer="0.3"/>
  <pageSetup scale="8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Havelvac 1</vt:lpstr>
      <vt:lpstr>Havelvac 2</vt:lpstr>
      <vt:lpstr>Havelvac 3</vt:lpstr>
      <vt:lpstr>havelvac 4</vt:lpstr>
      <vt:lpstr>Havelvac 5</vt:lpstr>
      <vt:lpstr>Havelvac 6</vt:lpstr>
      <vt:lpstr>Havelvac 7</vt:lpstr>
      <vt:lpstr>Havelvac 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Marine Harutyunyan1</dc:creator>
  <cp:lastModifiedBy>MariK</cp:lastModifiedBy>
  <cp:lastPrinted>2015-06-30T13:34:05Z</cp:lastPrinted>
  <dcterms:created xsi:type="dcterms:W3CDTF">2015-04-01T14:01:21Z</dcterms:created>
  <dcterms:modified xsi:type="dcterms:W3CDTF">2015-06-30T13:34:08Z</dcterms:modified>
</cp:coreProperties>
</file>