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a\Desktop\nerdrumain cragir 2019\mku\3.07.2019 verjin qolej\"/>
    </mc:Choice>
  </mc:AlternateContent>
  <bookViews>
    <workbookView xWindow="0" yWindow="0" windowWidth="23970" windowHeight="9105" activeTab="6"/>
  </bookViews>
  <sheets>
    <sheet name="havelvac 1" sheetId="15" r:id="rId1"/>
    <sheet name="havelvac 2" sheetId="16" r:id="rId2"/>
    <sheet name="havelvac3" sheetId="12" r:id="rId3"/>
    <sheet name="havelvac 4" sheetId="8" r:id="rId4"/>
    <sheet name="havelvac5" sheetId="5" r:id="rId5"/>
    <sheet name="havelvac 6" sheetId="9" r:id="rId6"/>
    <sheet name="havelvac 7" sheetId="10" r:id="rId7"/>
    <sheet name="havelvac 8" sheetId="7" r:id="rId8"/>
  </sheets>
  <definedNames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AgencyCode">#REF!</definedName>
    <definedName name="AgencyName">#REF!</definedName>
    <definedName name="åû">#REF!</definedName>
    <definedName name="Functional1">#REF!</definedName>
    <definedName name="mas">#REF!</definedName>
    <definedName name="mass">#REF!</definedName>
    <definedName name="PANature">#REF!</definedName>
    <definedName name="par_count">#REF!,#REF!,#REF!,#REF!,#REF!,#REF!,#REF!,#REF!,#REF!,#REF!,#REF!,#REF!,#REF!,#REF!,#REF!</definedName>
    <definedName name="par_qual">#REF!,#REF!,#REF!,#REF!,#REF!</definedName>
    <definedName name="par_time">#REF!,#REF!,#REF!,#REF!</definedName>
    <definedName name="par2.12s">#REF!</definedName>
    <definedName name="par2.4s">#REF!,#REF!,#REF!,#REF!,#REF!,#REF!,#REF!,#REF!,#REF!,#REF!,#REF!,#REF!,#REF!,#REF!,#REF!,#REF!</definedName>
    <definedName name="par2.5s">#REF!,#REF!</definedName>
    <definedName name="par2.6s">#REF!,#REF!,#REF!,#REF!</definedName>
    <definedName name="par2.7s">#REF!,#REF!</definedName>
    <definedName name="par2.9s">#REF!,#REF!,#REF!,#REF!,#REF!,#REF!,#REF!,#REF!,#REF!,#REF!,#REF!,#REF!,#REF!,#REF!,#REF!,#REF!</definedName>
    <definedName name="par4.10s">#REF!,#REF!</definedName>
    <definedName name="par4.11d">#REF!,#REF!,#REF!,#REF!,#REF!</definedName>
    <definedName name="par4.12d">#REF!</definedName>
    <definedName name="par4.13s">#REF!</definedName>
    <definedName name="par4.14">#REF!,#REF!,#REF!,#REF!,#REF!,#REF!</definedName>
    <definedName name="par4.15">#REF!,#REF!,#REF!</definedName>
    <definedName name="par4.16">#REF!,#REF!,#REF!</definedName>
    <definedName name="par4.17">#REF!,#REF!,#REF!,#REF!</definedName>
    <definedName name="par4.18d">#REF!,#REF!</definedName>
    <definedName name="par4.19s">#REF!</definedName>
    <definedName name="par4.20f">#REF!</definedName>
    <definedName name="par4.21f">#REF!</definedName>
    <definedName name="par4.22">#REF!</definedName>
    <definedName name="par4.4">#REF!</definedName>
    <definedName name="par4.5">#REF!</definedName>
    <definedName name="par4.6s">#REF!</definedName>
    <definedName name="par4.7s">#REF!</definedName>
    <definedName name="par4.8">#REF!,#REF!,#REF!,#REF!,#REF!</definedName>
    <definedName name="par4.9">#REF!,#REF!,#REF!,#REF!,#REF!,#REF!</definedName>
    <definedName name="par5.1">#REF!,#REF!</definedName>
    <definedName name="par5.3">#REF!,#REF!,#REF!,#REF!,#REF!,#REF!</definedName>
    <definedName name="par5.4">#REF!,#REF!,#REF!,#REF!,#REF!</definedName>
    <definedName name="par5.5">#REF!</definedName>
    <definedName name="par5.6">#REF!,#REF!</definedName>
    <definedName name="PAType">#REF!</definedName>
    <definedName name="Performance2">#REF!</definedName>
    <definedName name="PerformanceType">#REF!</definedName>
    <definedName name="_xlnm.Print_Area" localSheetId="0">'havelvac 1'!$A$1:$B$11</definedName>
    <definedName name="program">#REF!,#REF!,#REF!,#REF!,#REF!,#REF!,#REF!,#REF!,#REF!,#REF!,#REF!,#REF!,#REF!,#REF!,#REF!,#REF!,#REF!,#REF!,#REF!,#REF!</definedName>
    <definedName name="x">#REF!</definedName>
  </definedNames>
  <calcPr calcId="162913"/>
</workbook>
</file>

<file path=xl/calcChain.xml><?xml version="1.0" encoding="utf-8"?>
<calcChain xmlns="http://schemas.openxmlformats.org/spreadsheetml/2006/main">
  <c r="E26" i="9" l="1"/>
  <c r="E27" i="9"/>
  <c r="D27" i="9"/>
  <c r="D26" i="9"/>
  <c r="G24" i="8" l="1"/>
  <c r="I9" i="7" l="1"/>
  <c r="I12" i="7"/>
  <c r="C51" i="10"/>
  <c r="D39" i="10"/>
  <c r="D30" i="9"/>
  <c r="D35" i="9"/>
  <c r="G18" i="5"/>
  <c r="G48" i="8"/>
  <c r="G39" i="8"/>
  <c r="D20" i="5"/>
  <c r="B11" i="15" l="1"/>
  <c r="C12" i="16"/>
  <c r="B10" i="16"/>
  <c r="C10" i="16" s="1"/>
  <c r="I15" i="7" l="1"/>
  <c r="I14" i="7" s="1"/>
  <c r="I13" i="7" s="1"/>
  <c r="I11" i="7"/>
  <c r="I10" i="7" s="1"/>
  <c r="E35" i="9"/>
  <c r="E33" i="9" s="1"/>
  <c r="E31" i="9" s="1"/>
  <c r="E30" i="9"/>
  <c r="D33" i="9"/>
  <c r="D31" i="9" s="1"/>
  <c r="E22" i="9"/>
  <c r="E21" i="9" s="1"/>
  <c r="E19" i="9" s="1"/>
  <c r="E24" i="9"/>
  <c r="E23" i="9" s="1"/>
  <c r="E16" i="5"/>
  <c r="F16" i="5"/>
  <c r="G16" i="5"/>
  <c r="H16" i="5"/>
  <c r="H14" i="5" s="1"/>
  <c r="H12" i="5" s="1"/>
  <c r="H10" i="5" s="1"/>
  <c r="D35" i="12"/>
  <c r="D19" i="5"/>
  <c r="D18" i="5" s="1"/>
  <c r="D17" i="5"/>
  <c r="D16" i="5" s="1"/>
  <c r="E18" i="5"/>
  <c r="F18" i="5"/>
  <c r="G14" i="5"/>
  <c r="G12" i="5" s="1"/>
  <c r="G10" i="5" s="1"/>
  <c r="E14" i="5"/>
  <c r="E12" i="5" s="1"/>
  <c r="E10" i="5" s="1"/>
  <c r="D21" i="9"/>
  <c r="D19" i="9" s="1"/>
  <c r="I8" i="7" l="1"/>
  <c r="D25" i="9"/>
  <c r="E25" i="9"/>
  <c r="D51" i="10"/>
  <c r="F14" i="5"/>
  <c r="F12" i="5" s="1"/>
  <c r="F10" i="5" s="1"/>
  <c r="D14" i="5"/>
  <c r="D12" i="5" s="1"/>
  <c r="E17" i="9"/>
  <c r="G28" i="8"/>
  <c r="D23" i="9"/>
  <c r="D17" i="9" s="1"/>
  <c r="E35" i="12"/>
  <c r="H39" i="8"/>
  <c r="G38" i="8"/>
  <c r="E15" i="9" l="1"/>
  <c r="E13" i="9" s="1"/>
  <c r="D10" i="5"/>
  <c r="G47" i="8"/>
  <c r="H48" i="8"/>
  <c r="D15" i="9"/>
  <c r="D13" i="9" s="1"/>
  <c r="C23" i="10"/>
  <c r="G27" i="8"/>
  <c r="H28" i="8"/>
  <c r="G37" i="8"/>
  <c r="H38" i="8"/>
  <c r="G46" i="8" l="1"/>
  <c r="H47" i="8"/>
  <c r="D23" i="10"/>
  <c r="H27" i="8"/>
  <c r="G36" i="8"/>
  <c r="H37" i="8"/>
  <c r="H46" i="8" l="1"/>
  <c r="G45" i="8"/>
  <c r="G25" i="8"/>
  <c r="G35" i="8"/>
  <c r="H36" i="8"/>
  <c r="D41" i="12" l="1"/>
  <c r="H45" i="8"/>
  <c r="G44" i="8"/>
  <c r="H25" i="8"/>
  <c r="H35" i="8"/>
  <c r="G33" i="8"/>
  <c r="E41" i="12" l="1"/>
  <c r="E29" i="12" s="1"/>
  <c r="D29" i="12"/>
  <c r="G42" i="8"/>
  <c r="H44" i="8"/>
  <c r="H24" i="8"/>
  <c r="G23" i="8"/>
  <c r="G31" i="8"/>
  <c r="H33" i="8"/>
  <c r="H42" i="8" l="1"/>
  <c r="G40" i="8"/>
  <c r="H40" i="8" s="1"/>
  <c r="G22" i="8"/>
  <c r="H23" i="8"/>
  <c r="H31" i="8"/>
  <c r="G29" i="8"/>
  <c r="H29" i="8" l="1"/>
  <c r="H22" i="8"/>
  <c r="G20" i="8"/>
  <c r="H20" i="8" l="1"/>
  <c r="G18" i="8"/>
  <c r="D22" i="12" l="1"/>
  <c r="H18" i="8"/>
  <c r="G16" i="8"/>
  <c r="G14" i="8" s="1"/>
  <c r="H16" i="8" l="1"/>
  <c r="H14" i="8" s="1"/>
  <c r="E22" i="12"/>
  <c r="E15" i="12" s="1"/>
  <c r="D15" i="12"/>
  <c r="E11" i="12" l="1"/>
  <c r="E13" i="12"/>
  <c r="D11" i="12"/>
  <c r="D13" i="12"/>
  <c r="G8" i="8"/>
  <c r="G12" i="8"/>
  <c r="G10" i="8" s="1"/>
  <c r="H8" i="8"/>
  <c r="H12" i="8"/>
  <c r="H10" i="8" s="1"/>
</calcChain>
</file>

<file path=xl/sharedStrings.xml><?xml version="1.0" encoding="utf-8"?>
<sst xmlns="http://schemas.openxmlformats.org/spreadsheetml/2006/main" count="292" uniqueCount="158">
  <si>
    <t>ՀՀ կրթության և գիտության նախարարություն</t>
  </si>
  <si>
    <t>Տարի</t>
  </si>
  <si>
    <t>Ծրագրային դասիչը</t>
  </si>
  <si>
    <t xml:space="preserve">        ------------  N ---------- որոշման</t>
  </si>
  <si>
    <t>Ինն ամիս</t>
  </si>
  <si>
    <t xml:space="preserve">     ------------ N ------------   որոշման</t>
  </si>
  <si>
    <t>09</t>
  </si>
  <si>
    <t>Հավելված 2</t>
  </si>
  <si>
    <t>06</t>
  </si>
  <si>
    <t>Կրթությանը տրամադրվող օժանդակ ծառայություններ</t>
  </si>
  <si>
    <t>հազար դրամներով</t>
  </si>
  <si>
    <t>այդ թվում՝</t>
  </si>
  <si>
    <t>Նախագծահետազոտական, գեոդեզիա-քարտեզագրական աշխատանքներ</t>
  </si>
  <si>
    <t>ԸՆԴԱՄԵՆԸ</t>
  </si>
  <si>
    <t>Հավելված 3</t>
  </si>
  <si>
    <t>Գնման առարկայի</t>
  </si>
  <si>
    <t>Գումարը (հազար դրամով) Ցուցանիշների փոփոխությունները       (ծախսերի ավելացումները նշված են դրական նշանով)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</si>
  <si>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</si>
  <si>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</si>
  <si>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</si>
  <si>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</si>
  <si>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</si>
  <si>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</si>
  <si>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Բաժին N 09</t>
  </si>
  <si>
    <t>Խումբ N 06</t>
  </si>
  <si>
    <t>Դաս N 01</t>
  </si>
  <si>
    <t>71241200-1</t>
  </si>
  <si>
    <t>Նախագծերի պատրաստում, ծախսերի գնահատում</t>
  </si>
  <si>
    <t>ԳՀ</t>
  </si>
  <si>
    <t>դրամ</t>
  </si>
  <si>
    <t xml:space="preserve">ՀՀ կառավարության  2019 թվականի </t>
  </si>
  <si>
    <t>______________ ի    ___Ն որոշման</t>
  </si>
  <si>
    <t xml:space="preserve"> Գործառական դասիչը</t>
  </si>
  <si>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</si>
  <si>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</si>
  <si>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>Ցուցանիշների փոփոխությունը (ավելացումները նշված են դրական նշանով, իսկ նվազեցումները` փակագծերում)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</si>
  <si>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</si>
  <si>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</si>
  <si>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</si>
  <si>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</si>
  <si>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Միջոցառում</t>
  </si>
  <si>
    <t xml:space="preserve"> Ինն ամիս</t>
  </si>
  <si>
    <t xml:space="preserve"> Տարի</t>
  </si>
  <si>
    <t>ԿՐԹՈՒԹՅՈՒՆ</t>
  </si>
  <si>
    <t xml:space="preserve"> այդ թվում`</t>
  </si>
  <si>
    <t xml:space="preserve"> 01</t>
  </si>
  <si>
    <t xml:space="preserve">&lt;&lt;ՀԱՅԱՍՏԱՆԻ ՀԱՆՐԱՊԵՏՈՒԹՅԱՆ 2019 ԹՎԱԿԱՆԻ ՊԵՏԱԿԱՆ ԲՅՈՒՋԵԻ ՄԱՍԻՆ&gt;&gt;  ՕՐԵՆՔԻ N 1 ՀԱՎԵԼՎԱԾԻ N 3 ԱՂՅՈՒՍԱԿՈՒՄ ԿԱՏԱՐՎՈՂ ԼՐԱՑՈՒՄՆԵՐԸ    </t>
  </si>
  <si>
    <t>Ծրագիր</t>
  </si>
  <si>
    <t>Միջոցառում</t>
  </si>
  <si>
    <t>1045</t>
  </si>
  <si>
    <t>32001</t>
  </si>
  <si>
    <t>Ընդամենը</t>
  </si>
  <si>
    <t>Կառուցման աշխատանքներ</t>
  </si>
  <si>
    <t>Վերակառուցման, վերանորոգման և վերականգնման աշխատանքներ</t>
  </si>
  <si>
    <t>Ոչ ֆինանսական այլ ակտիվների ձեռքբերում</t>
  </si>
  <si>
    <t>ՀՀ  ԿՐԹՈՒԹՅԱՆ ԵՎ ԳԻՏՈՒԹՅԱՆ ՆԱԽԱՐԱՐՈՒԹՅՈՒՆ</t>
  </si>
  <si>
    <t xml:space="preserve">Բյուջետային գլխավոր կարգադրիչների, ծրագրերի, միջոցառումների և ուղղությունների անվանումները </t>
  </si>
  <si>
    <t>Նախնական մասնագիտական  (արհեստագործական) և միջին մասնագիտական ուսումնական հաստատությունների շենքային պայմանների բարելավում</t>
  </si>
  <si>
    <t>Նախնական (արհեստագործական) և միջին մասնագիտական կրթություն</t>
  </si>
  <si>
    <t xml:space="preserve">ՀՀ կառավարության 2019 թվականի </t>
  </si>
  <si>
    <t>Ծրագրի միջոցառումները</t>
  </si>
  <si>
    <t>Ծրագրի դասիչը</t>
  </si>
  <si>
    <t>Ծրագրի դասիչը՝</t>
  </si>
  <si>
    <t>Միջոցառման դասիչը՝</t>
  </si>
  <si>
    <t>Միջոցառման անվանումը՝</t>
  </si>
  <si>
    <t>Նախնական մասնագիտական (արհեստագործական) և միջին մասնագիտական ուսումնական հաստատությունների շենքային պայմանների բարելավում</t>
  </si>
  <si>
    <t>Նկարագրությունը՝</t>
  </si>
  <si>
    <t>ՆՄԿՈՒ հաստատությունների շենքերի հիմնանորոգման և նախագծման (շինարարական աշխատանքներ,ջեռուցման համակարգի ստեղծում,ներքին հարդարում, տարածքի բարեկարգում) աշխատանքների իրականացում</t>
  </si>
  <si>
    <t>Միջոցառման տեսակը՝</t>
  </si>
  <si>
    <t>Այլ պետական կազմակերպությունների կողմից օգտագործվող ոչ ֆինանսական ակտիվների հետ գործառնություններ</t>
  </si>
  <si>
    <t>Ակտիվն օգտագործող կազմակերպությունների անվանումները</t>
  </si>
  <si>
    <t>Միջին մասնագիտական ուսումնական հաստատություններ</t>
  </si>
  <si>
    <t>Արդյունքի չափորոշիչներ</t>
  </si>
  <si>
    <t xml:space="preserve">Ինն ամիս </t>
  </si>
  <si>
    <t>Կազմակերպությունների թիվը, որտեղ կատարվում են ներդրումները, հատ</t>
  </si>
  <si>
    <t>Միջոցառման վրա կատարվող ծախսը (հազար դրամ)</t>
  </si>
  <si>
    <t>Ծրագրի անվանումը</t>
  </si>
  <si>
    <t>Ցուցանիշների փոփոխությունը (նվազեցումները նշված են  փակագծերում)</t>
  </si>
  <si>
    <t xml:space="preserve"> Ինն ամիս </t>
  </si>
  <si>
    <t xml:space="preserve"> Տարի </t>
  </si>
  <si>
    <t>ՀԱՅԱՍՏԱՆԻ ՀԱՆՐԱՊԵՏՈՒԹՅԱՆ ԿԱՌԱՎԱՐՈՒԹՅԱՆ 2018 ԹՎԱԿԱՆԻ ԴԵԿՏԵՄԲԵՐԻ 27-Ի N 1515-Ն ՈՐՈՇՄԱՆ N 12 ՀԱՎԵԼՎԱԾՈՒՄ ԿԱՏԱՐՎՈՂ ԼՐԱՑՈՒՄՆԵՐԸ</t>
  </si>
  <si>
    <t xml:space="preserve">     ՀՀ կառավարության 2019 թվականի</t>
  </si>
  <si>
    <t xml:space="preserve">Բյուջետային գլխավոր կարգադրիչների, ծրագրերի, միջոցառումների, միջոցառումները կատարող պետական մարմինների  և ուղղությունների անվանումները </t>
  </si>
  <si>
    <t>այդ թվում՝ ըստ կատարողների</t>
  </si>
  <si>
    <t>այդ թվում՝ ըստ ուղղությունների</t>
  </si>
  <si>
    <t>Ցուցանիշների փոփոխությունը (ավելացումները նշված են դրական նշանով)</t>
  </si>
  <si>
    <t>Ծրագրի անվանումը՝</t>
  </si>
  <si>
    <t>Ծրագրի նպատակը՝</t>
  </si>
  <si>
    <t>Վերջնական արդյունքի նկարագրությունը՝</t>
  </si>
  <si>
    <t>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</si>
  <si>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</si>
  <si>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</si>
  <si>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</si>
  <si>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>Հավելված 5</t>
  </si>
  <si>
    <t>Հավելված 6</t>
  </si>
  <si>
    <r>
      <t xml:space="preserve"> ՀԱՅԱՍՏԱՆԻ ՀԱՆՐԱՊԵՏՈՒԹՅԱՆ ԿԱՌԱՎԱՐՈՒԹՅԱՆ 2018 ԹՎԱԿԱՆԻ ԴԵԿՏԵՄԲԵՐԻ 27-Ի N 1515-Ն ՈՐՈՇՄԱՆ N 5 ՀԱՎԵԼՎԱԾԻ N 2</t>
    </r>
    <r>
      <rPr>
        <b/>
        <sz val="10"/>
        <color indexed="10"/>
        <rFont val="GHEA Grapalat"/>
        <family val="3"/>
      </rPr>
      <t xml:space="preserve"> </t>
    </r>
    <r>
      <rPr>
        <b/>
        <sz val="10"/>
        <rFont val="GHEA Grapalat"/>
        <family val="3"/>
      </rPr>
      <t>ԱՂՅՈՒՍԱԿՈՒՄ ԿԱՏԱՐՎՈՂ ԼՐԱՑՈՒՄՆԵՐԸ</t>
    </r>
  </si>
  <si>
    <t>Աշխատաշուկայի արդի պահանջներին համապատասխան նախնական մասնագիտական (արհեստագործական) և միջին մասնագիտական կրթության որակավորում ունեցող մասնագետների պատրաստում, կրթության մատչելիության ապահովում</t>
  </si>
  <si>
    <t xml:space="preserve">Բյուջետային հատկացումների գլխավոր կարգադրիչների, ծրագրերի և միջոցառումների անվանումները </t>
  </si>
  <si>
    <t>Նախնական մասնագիտական  (արհեստագործական) և միջին մասնագիտական կրթութհան գրավչության բարձրացում, մատչելի և մրցունակ նախնական (արհեստագործական) և միջին մասնագիտական կրթության ապահովում</t>
  </si>
  <si>
    <t>Հավելված 7</t>
  </si>
  <si>
    <t>Հավելված N 8</t>
  </si>
  <si>
    <t>այդ թվում՝ բյուջետային ծախսերի տնտեսագիտական դասակարգման հոդվածներ</t>
  </si>
  <si>
    <t>ԸՆԴԱՄԵՆԸ ԾԱԽՍԵՐ</t>
  </si>
  <si>
    <t>ՈՉ ՖԻՆԱՆՍԱԿԱՆ ԱԿՏԻՎՆԵՐԻ ԳԾՈՎ ԾԱԽՍԵՐ</t>
  </si>
  <si>
    <t>ՀԻՄՆԱԿԱՆ ՄԻՋՈՑՆԵՐ</t>
  </si>
  <si>
    <t>ՇԵՆՔԵՐ ԵՎ ՇԻՆՈՒԹՅՈՒՆՆԵՐ</t>
  </si>
  <si>
    <t>Շենքերի և շինությունների կապիտալ վերանորոգում</t>
  </si>
  <si>
    <t>ԱՅԼ ՀԻՄՆԱԿԱՆ ՄԻՋՈՑՆԵՐ</t>
  </si>
  <si>
    <t>Շիրակի մարզ</t>
  </si>
  <si>
    <t>«Շիրակի տարածաշրջանային պետական քոլեջ» ՊՈԱԿ</t>
  </si>
  <si>
    <t>Արմավիրի մարզ</t>
  </si>
  <si>
    <t>«Արմավիրի տարածաշրջանային պետական քոլեջ» ՊՈԱԿ</t>
  </si>
  <si>
    <t>Ավագ դպրոցների շենքային պայմանների բարելավում</t>
  </si>
  <si>
    <t>ՀՀ   կրթության և գիտության նախարարություն</t>
  </si>
  <si>
    <t>-Նախագծահետազոտական ծախսեր</t>
  </si>
  <si>
    <t xml:space="preserve">ՀԱՅԱՍՏԱՆԻ ՀԱՆՐԱՊԵՏՈՒԹՅԱՆ ԿԱՌԱՎԱՐՈՒԹՅԱՆ 2018 ԹՎԱԿԱՆԻ ԴԵԿՏԵՄԲԵՐԻ 27-Ի ԹԻՎ 1515-Ն ՈՐՈՇՄԱՆ N 3 ԵՎ 4 ՀԱՎԵԼՎԱԾՆԵՐՈՒՄ  ԿԱՏԱՐՎՈՂ  ՓՈՓՈԽՈՒԹՅՈՒՆՆԵՐԸ </t>
  </si>
  <si>
    <t xml:space="preserve">Հավելված 1 </t>
  </si>
  <si>
    <t>/հազար դրամ/</t>
  </si>
  <si>
    <t>Ավագ մակարդակի կրթություն իրականացնող ուսումնական հաստատությունների շենքային պայմանների բարելավում</t>
  </si>
  <si>
    <t>Հավելված 4</t>
  </si>
  <si>
    <t>ՀՀ ԿՐԹՈՒԹՅԱՆ և ԳԻՏՈՒԹՅԱՆ ՆԱԽԱՐԱՐՈՒԹՅՈՒՆ</t>
  </si>
  <si>
    <t>ՄԱՍ  III. Ծառայություններ</t>
  </si>
  <si>
    <t>71241200-2</t>
  </si>
  <si>
    <t>«ՀԱՅԱՍՏԱՆԻ ՀԱՆՐԱՊԵՏՈՒԹՅԱՆ 2019 ԹՎԱԿԱՆԻ ՊԵՏԱԿԱՆ ԲՅՈՒՋԵԻ ՄԱՍԻՆ» ՀԱՅԱՍՏԱՆԻ ՀԱՆՐԱՊԵՏՈՒԹՅԱՆ ՕՐԵՆՔԻ 2-ՐԴ ՀՈԴՎԱԾԻ ԱՂՅՈՒՍԱԿՈՒՄ ԿԱՏԱՐՎՈՂ ՓՈՓՈԽՈՒԹՅՈՒՆՆԵՐԸ</t>
  </si>
  <si>
    <t>(հազ. դրամ)</t>
  </si>
  <si>
    <t>Ցուցանիշների փոփոխությունը (ավելացումը նշված Է դրական նշանով)</t>
  </si>
  <si>
    <t>Եկամուտների գծով</t>
  </si>
  <si>
    <t>Ծախսերի գծով</t>
  </si>
  <si>
    <t>Դիֆիցիտը (պակասորդը)</t>
  </si>
  <si>
    <t>«ՀԱՅԱՍՏԱՆԻ ՀԱՆՐԱՊԵՏՈՒԹՅԱՆ 2019 ԹՎԱԿԱՆԻ ՊԵՏԱԿԱՆ ԲՅՈՒՋԵԻ ՄԱՍԻՆ» ՀԱՅԱՍՏԱՆԻ ՀԱՆՐԱՊԵՏՈՒԹՅԱՆ ՕՐԵՆՔԻ 6-ՐԴ ՀՈԴՎԱԾԻ ԱՂՅՈՒՍԱԿՈՒՄ ԵՎ ՀԱՅԱՍՏԱՆԻ ՀԱՆՐԱՊԵՏՈՒԹՅԱՆ ԿԱՌԱՎԱՐՈՒԹՅԱՆ 2018 ԹՎԱԿԱՆԻ ԴԵԿՏԵՄԲԵՐԻ 27-Ի  №  1515-Ն ՈՐՈՇՄԱՆ N 2 ՀԱՎԵԼՎԱԾՈՒՄ ԿԱՏԱՐՎՈՂ ՓՈՓՈԽՈՒԹՅՈՒՆՆԵՐԸ</t>
  </si>
  <si>
    <t>Եկամտատեսակ</t>
  </si>
  <si>
    <t xml:space="preserve">Տարի </t>
  </si>
  <si>
    <t xml:space="preserve">Ընդամենը </t>
  </si>
  <si>
    <t>այդ թվում</t>
  </si>
  <si>
    <t>Հարկային եկամուտներ և պետական տուրքեր</t>
  </si>
  <si>
    <t xml:space="preserve">«ՀԱՅԱUՏԱՆԻ ՀԱՆՐԱՊԵՏՈՒԹՅԱՆ 2019 ԹՎԱԿԱՆԻ ՊԵՏԱԿԱՆ ԲՅՈՒՋԵԻ ՄԱUԻՆ» ՀԱՅԱUՏԱՆԻ ՀԱՆՐԱՊԵՏՈՒԹՅԱՆ OՐԵՆՔԻ N 1 ՀԱՎԵԼՎԱԾԻ N 2 ԱՂՅՈՒՍԱԿՈՒՄ ԵՎ ՀԱՅԱՍՏԱՆԻ ՀԱՆՐԱՊԵՏՈՒԹՅԱՆ ԿԱՌԱՎԱՐՈՒԹՅԱՆ 2018 ԹՎԱԿԱՆԻ ԴԵԿՏԵՄԲԵՐԻ 27-Ի ԹԻՎ 1515-Ն ՈՐՈՇՄԱՆ N 5  ՀԱՎԵԼՎԱԾԻ  N 1  ԱՂՅՈՒՍԱԿՈՒՄ ԿԱՏԱՐՎՈՂ ՓՈՓՈԽՈՒԹՅՈՒՆՆԵՐԸ </t>
  </si>
  <si>
    <t xml:space="preserve">Աշխատանքների ավարտվածության աստիճանը (%), </t>
  </si>
  <si>
    <t>1183</t>
  </si>
  <si>
    <t xml:space="preserve"> Կրթական օբյեկտների շենքային պայմանների բարելավում</t>
  </si>
  <si>
    <t>Ապահով դպրոց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</si>
  <si>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</si>
  <si>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</si>
  <si>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>Դպրոցներին սպառնացող աղետների ռիսկի կառավարման կարողությունների հզորացում՝ դպրոցի անձնակազմի և աշակերտների անվտանգության ապահովման մակարդակի բարձրացում՝ կիրառելով ներառական և երեխայակենտրոն մոտեցում</t>
  </si>
  <si>
    <t>Դպրոցական միջավայրի բարելավում</t>
  </si>
  <si>
    <t xml:space="preserve"> Կրթական օբյեկտների շենքային պայմանների բարելավում </t>
  </si>
  <si>
    <t xml:space="preserve"> Կրթական օբյեկտների շենքերի (մասնաշենքերի) հիմնանորոգում (համաշինարարական աշխատանքներ՝ ջեռուցման համակարգի իրականացում՝ ներքին հարդարում՝ տարածքի բարեկարգում) և նախագծում </t>
  </si>
  <si>
    <t xml:space="preserve"> Միջոցառման տեսակը`</t>
  </si>
  <si>
    <t>այդ թվում` ըստ կատարողների</t>
  </si>
  <si>
    <t>այդ թվում` ըստ ուղղությունների</t>
  </si>
  <si>
    <t xml:space="preserve">Հանրակրթական կրթություն իրականացնող ուսումնական հաստատությունների </t>
  </si>
  <si>
    <t>Հանրակրթական դպրոցներ</t>
  </si>
  <si>
    <t>1183      32001</t>
  </si>
  <si>
    <t>Կրթական օբյեկտների շենքային պայմանների բարելավում</t>
  </si>
  <si>
    <t xml:space="preserve"> - Կապիտալ դրամաշնորհներ պետական ոչ առևտրային կազմակերպություններին</t>
  </si>
  <si>
    <t>1183 32004</t>
  </si>
  <si>
    <t>ՄԱՍ 2․ՊԵՏԱԿԱՆ ՄԱՐՄՆԻ ԳԾՈՎ ԱՐԴՅՈՒՆՔԱՅԻՆ  (ԿԱՏԱՐՈՂԱԿԱՆ) ՑՈՒՑԱՆԻՇՆԵՐԸ</t>
  </si>
  <si>
    <t xml:space="preserve">ՀԱՅԱՍՏԱՆԻ ՀԱՆՐԱՊԵՏՈՒԹՅԱՆ ԿԱՌԱՎԱՐՈՒԹՅԱՆ 2018ԹՎԱԿԱՆԻ ԴԵԿՏԵՄԲԵՐԻ 27-Ի N 1515-Ն ՈՐՈՇՄԱՆ N 11 ՀԱՎԵԼՎԱԾԻ  N 11.16 ԵՎ N 11.1 ՀԱՎԵԼՎԱԾԻ  N 11.1.16  ԱՂՅՈՒՍԱԿՆԵՐՈՒՄ ԿԱՏԱՐՎՈՂ ՓՈՓՈԽՈՒԹՅՈՒՆՆԵՐԸ ԵՎ ԼՐԱՑՈՒՄՆԵՐԸ </t>
  </si>
  <si>
    <t>Ավագ դպրոցներ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</si>
</sst>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р_._-;\-* #,##0.00_р_._-;_-* &quot;-&quot;??_р_._-;_-@_-"/>
    <numFmt numFmtId="165" formatCode="0.0_);\(0.0\)"/>
    <numFmt numFmtId="166" formatCode="0.0"/>
    <numFmt numFmtId="167" formatCode="#,##0.0_);\(#,##0.0\)"/>
    <numFmt numFmtId="168" formatCode="_(* #,##0.0_);_(* \(#,##0.0\);_(* &quot;-&quot;??_);_(@_)"/>
  </numFmts>
  <fonts count="64" x14ac:knownFonts="1">
    <font>
      <sz val="10"/>
      <name val="Times Armenian"/>
    </font>
    <font>
      <sz val="10"/>
      <name val="Times Armenian"/>
    </font>
    <font>
      <sz val="10"/>
      <name val="GHEA Grapalat"/>
      <family val="3"/>
    </font>
    <font>
      <b/>
      <sz val="12"/>
      <name val="GHEA Grapalat"/>
      <family val="3"/>
    </font>
    <font>
      <sz val="9"/>
      <name val="GHEA Grapalat"/>
      <family val="3"/>
    </font>
    <font>
      <b/>
      <sz val="10"/>
      <name val="GHEA Grapalat"/>
      <family val="3"/>
    </font>
    <font>
      <sz val="10"/>
      <name val="Times Armenian"/>
      <family val="1"/>
    </font>
    <font>
      <sz val="11"/>
      <name val="GHEA Grapalat"/>
      <family val="3"/>
    </font>
    <font>
      <b/>
      <sz val="9"/>
      <name val="GHEA Grapalat"/>
      <family val="3"/>
    </font>
    <font>
      <sz val="12"/>
      <name val="GHEA Grapalat"/>
      <family val="3"/>
    </font>
    <font>
      <b/>
      <u/>
      <sz val="9"/>
      <name val="GHEA Grapalat"/>
      <family val="3"/>
    </font>
    <font>
      <b/>
      <sz val="10"/>
      <name val="GHEA Grapalat"/>
      <family val="2"/>
    </font>
    <font>
      <sz val="8"/>
      <name val="GHEA Grapalat"/>
      <family val="3"/>
    </font>
    <font>
      <sz val="10"/>
      <name val="Times Armenian"/>
      <family val="1"/>
    </font>
    <font>
      <b/>
      <sz val="10"/>
      <name val="Times Armenian"/>
      <family val="1"/>
    </font>
    <font>
      <b/>
      <i/>
      <sz val="9"/>
      <name val="GHEA Grapalat"/>
      <family val="3"/>
    </font>
    <font>
      <i/>
      <sz val="12"/>
      <name val="GHEA Grapalat"/>
      <family val="3"/>
    </font>
    <font>
      <u/>
      <sz val="9"/>
      <name val="GHEA Grapalat"/>
      <family val="3"/>
    </font>
    <font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i/>
      <sz val="10"/>
      <name val="Times Armenian"/>
      <family val="1"/>
    </font>
    <font>
      <b/>
      <sz val="10"/>
      <color indexed="10"/>
      <name val="GHEA Grapalat"/>
      <family val="3"/>
    </font>
    <font>
      <sz val="10"/>
      <color indexed="8"/>
      <name val="GHEA Grapalat"/>
      <family val="3"/>
    </font>
    <font>
      <b/>
      <sz val="10"/>
      <color indexed="8"/>
      <name val="GHEA Grapalat"/>
      <family val="3"/>
    </font>
    <font>
      <i/>
      <sz val="10"/>
      <color indexed="8"/>
      <name val="GHEA Grapalat"/>
      <family val="3"/>
    </font>
    <font>
      <b/>
      <sz val="12"/>
      <color indexed="8"/>
      <name val="GHEA Grapalat"/>
      <family val="3"/>
    </font>
    <font>
      <sz val="10"/>
      <name val="Times Armenian"/>
    </font>
    <font>
      <sz val="10"/>
      <name val="Arial Unicode"/>
      <family val="2"/>
    </font>
    <font>
      <b/>
      <sz val="11"/>
      <name val="GHEA Grapalat"/>
      <family val="3"/>
    </font>
    <font>
      <sz val="10"/>
      <name val="Arial"/>
      <family val="2"/>
    </font>
    <font>
      <sz val="10"/>
      <name val="Arial Armenian"/>
      <family val="2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sz val="11"/>
      <color rgb="FFFF0000"/>
      <name val="GHEA Grapalat"/>
      <family val="3"/>
    </font>
    <font>
      <b/>
      <sz val="10"/>
      <color theme="1"/>
      <name val="GHEA Grapalat"/>
      <family val="3"/>
    </font>
    <font>
      <b/>
      <sz val="10"/>
      <color rgb="FFFF0000"/>
      <name val="GHEA Grapalat"/>
      <family val="3"/>
    </font>
    <font>
      <b/>
      <sz val="9"/>
      <color rgb="FFFF0000"/>
      <name val="GHEA Grapalat"/>
      <family val="3"/>
    </font>
    <font>
      <sz val="12"/>
      <color theme="1"/>
      <name val="GHEA Grapalat"/>
      <family val="3"/>
    </font>
    <font>
      <sz val="9"/>
      <color theme="1"/>
      <name val="GHEA Grapalat"/>
      <family val="3"/>
    </font>
    <font>
      <b/>
      <sz val="9"/>
      <color theme="1"/>
      <name val="GHEA Grapalat"/>
      <family val="3"/>
    </font>
    <font>
      <i/>
      <sz val="10"/>
      <color theme="1"/>
      <name val="GHEA Grapalat"/>
      <family val="3"/>
    </font>
    <font>
      <sz val="12"/>
      <color rgb="FFFF0000"/>
      <name val="GHEA Grapalat"/>
      <family val="3"/>
    </font>
    <font>
      <b/>
      <sz val="10"/>
      <color theme="1"/>
      <name val="Calibri"/>
      <family val="2"/>
      <charset val="1"/>
      <scheme val="minor"/>
    </font>
    <font>
      <b/>
      <i/>
      <sz val="11"/>
      <name val="GHEA Grapalat"/>
      <family val="3"/>
    </font>
    <font>
      <u/>
      <sz val="10"/>
      <name val="GHEA Grapalat"/>
      <family val="3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2"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3" borderId="0" applyNumberFormat="0" applyBorder="0" applyAlignment="0" applyProtection="0"/>
    <xf numFmtId="0" fontId="35" fillId="20" borderId="1" applyNumberFormat="0" applyAlignment="0" applyProtection="0"/>
    <xf numFmtId="0" fontId="36" fillId="21" borderId="2" applyNumberFormat="0" applyAlignment="0" applyProtection="0"/>
    <xf numFmtId="43" fontId="1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  <xf numFmtId="0" fontId="41" fillId="0" borderId="5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1" applyNumberFormat="0" applyAlignment="0" applyProtection="0"/>
    <xf numFmtId="0" fontId="43" fillId="0" borderId="6" applyNumberFormat="0" applyFill="0" applyAlignment="0" applyProtection="0"/>
    <xf numFmtId="0" fontId="44" fillId="22" borderId="0" applyNumberFormat="0" applyBorder="0" applyAlignment="0" applyProtection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0" fillId="0" borderId="0"/>
    <xf numFmtId="0" fontId="30" fillId="0" borderId="0"/>
    <xf numFmtId="0" fontId="6" fillId="0" borderId="0"/>
    <xf numFmtId="0" fontId="50" fillId="0" borderId="0"/>
    <xf numFmtId="0" fontId="28" fillId="0" borderId="0"/>
    <xf numFmtId="0" fontId="6" fillId="0" borderId="0"/>
    <xf numFmtId="0" fontId="32" fillId="23" borderId="7" applyNumberFormat="0" applyFont="0" applyAlignment="0" applyProtection="0"/>
    <xf numFmtId="0" fontId="45" fillId="20" borderId="8" applyNumberFormat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310">
    <xf numFmtId="0" fontId="0" fillId="0" borderId="0" xfId="0"/>
    <xf numFmtId="0" fontId="4" fillId="0" borderId="0" xfId="0" applyFont="1" applyFill="1" applyAlignment="1">
      <alignment horizontal="right"/>
    </xf>
    <xf numFmtId="49" fontId="5" fillId="0" borderId="10" xfId="0" applyNumberFormat="1" applyFont="1" applyFill="1" applyBorder="1" applyAlignment="1">
      <alignment horizontal="center"/>
    </xf>
    <xf numFmtId="0" fontId="8" fillId="0" borderId="0" xfId="0" applyFont="1" applyFill="1"/>
    <xf numFmtId="0" fontId="8" fillId="0" borderId="10" xfId="0" applyFont="1" applyFill="1" applyBorder="1" applyAlignment="1">
      <alignment wrapText="1"/>
    </xf>
    <xf numFmtId="0" fontId="8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51" fillId="0" borderId="0" xfId="0" applyFont="1"/>
    <xf numFmtId="0" fontId="51" fillId="0" borderId="10" xfId="0" applyFont="1" applyBorder="1" applyAlignment="1">
      <alignment horizontal="left" vertical="top" wrapText="1"/>
    </xf>
    <xf numFmtId="0" fontId="52" fillId="0" borderId="0" xfId="0" applyFont="1"/>
    <xf numFmtId="0" fontId="7" fillId="0" borderId="0" xfId="0" applyFont="1"/>
    <xf numFmtId="0" fontId="4" fillId="0" borderId="10" xfId="0" applyFont="1" applyBorder="1"/>
    <xf numFmtId="0" fontId="4" fillId="0" borderId="0" xfId="0" applyFont="1"/>
    <xf numFmtId="0" fontId="5" fillId="0" borderId="0" xfId="0" applyFont="1" applyAlignment="1">
      <alignment wrapText="1"/>
    </xf>
    <xf numFmtId="0" fontId="8" fillId="0" borderId="11" xfId="0" applyFont="1" applyFill="1" applyBorder="1" applyAlignment="1">
      <alignment horizontal="center" vertical="center" wrapText="1"/>
    </xf>
    <xf numFmtId="0" fontId="12" fillId="0" borderId="0" xfId="0" applyFont="1" applyBorder="1" applyAlignment="1"/>
    <xf numFmtId="0" fontId="12" fillId="0" borderId="0" xfId="0" applyFont="1"/>
    <xf numFmtId="0" fontId="53" fillId="0" borderId="0" xfId="0" applyFont="1"/>
    <xf numFmtId="0" fontId="14" fillId="0" borderId="0" xfId="0" applyFont="1" applyAlignment="1">
      <alignment horizontal="left" vertical="top" wrapText="1"/>
    </xf>
    <xf numFmtId="0" fontId="53" fillId="0" borderId="12" xfId="0" applyFont="1" applyBorder="1" applyAlignment="1">
      <alignment horizontal="center" vertical="top" wrapText="1"/>
    </xf>
    <xf numFmtId="0" fontId="53" fillId="0" borderId="10" xfId="0" applyFont="1" applyBorder="1" applyAlignment="1">
      <alignment horizontal="center" vertical="center" wrapText="1"/>
    </xf>
    <xf numFmtId="0" fontId="53" fillId="0" borderId="13" xfId="0" applyFont="1" applyBorder="1" applyAlignment="1">
      <alignment horizontal="center" vertical="top" wrapText="1"/>
    </xf>
    <xf numFmtId="0" fontId="53" fillId="0" borderId="14" xfId="0" applyFont="1" applyBorder="1" applyAlignment="1">
      <alignment horizontal="center" vertical="top" wrapText="1"/>
    </xf>
    <xf numFmtId="0" fontId="53" fillId="0" borderId="14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left" vertical="center" wrapText="1"/>
    </xf>
    <xf numFmtId="0" fontId="54" fillId="0" borderId="0" xfId="0" applyFont="1"/>
    <xf numFmtId="0" fontId="4" fillId="0" borderId="10" xfId="0" applyFont="1" applyFill="1" applyBorder="1" applyAlignment="1">
      <alignment horizontal="center" wrapText="1"/>
    </xf>
    <xf numFmtId="0" fontId="13" fillId="0" borderId="0" xfId="0" applyFont="1"/>
    <xf numFmtId="0" fontId="55" fillId="0" borderId="0" xfId="0" applyFont="1"/>
    <xf numFmtId="0" fontId="55" fillId="25" borderId="15" xfId="0" applyFont="1" applyFill="1" applyBorder="1" applyAlignment="1">
      <alignment vertical="top" wrapText="1"/>
    </xf>
    <xf numFmtId="0" fontId="55" fillId="25" borderId="11" xfId="0" applyFont="1" applyFill="1" applyBorder="1" applyAlignment="1">
      <alignment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right" vertical="top" wrapText="1"/>
    </xf>
    <xf numFmtId="0" fontId="18" fillId="0" borderId="10" xfId="0" applyFont="1" applyBorder="1" applyAlignment="1">
      <alignment horizontal="left" vertical="top" wrapText="1"/>
    </xf>
    <xf numFmtId="0" fontId="4" fillId="25" borderId="10" xfId="0" applyFont="1" applyFill="1" applyBorder="1" applyAlignment="1">
      <alignment horizontal="center" vertical="top" wrapText="1"/>
    </xf>
    <xf numFmtId="0" fontId="4" fillId="25" borderId="16" xfId="0" applyFont="1" applyFill="1" applyBorder="1" applyAlignment="1">
      <alignment vertical="top" wrapText="1"/>
    </xf>
    <xf numFmtId="0" fontId="4" fillId="25" borderId="17" xfId="0" applyFont="1" applyFill="1" applyBorder="1" applyAlignment="1">
      <alignment vertical="top" wrapText="1"/>
    </xf>
    <xf numFmtId="0" fontId="5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66" fontId="20" fillId="0" borderId="10" xfId="0" applyNumberFormat="1" applyFont="1" applyFill="1" applyBorder="1" applyAlignment="1">
      <alignment horizontal="center" wrapText="1"/>
    </xf>
    <xf numFmtId="0" fontId="18" fillId="0" borderId="10" xfId="0" applyFont="1" applyBorder="1"/>
    <xf numFmtId="166" fontId="20" fillId="0" borderId="10" xfId="0" applyNumberFormat="1" applyFont="1" applyBorder="1" applyAlignment="1">
      <alignment horizontal="center"/>
    </xf>
    <xf numFmtId="0" fontId="18" fillId="0" borderId="10" xfId="0" applyFont="1" applyFill="1" applyBorder="1" applyAlignment="1">
      <alignment wrapText="1"/>
    </xf>
    <xf numFmtId="166" fontId="20" fillId="0" borderId="10" xfId="0" applyNumberFormat="1" applyFont="1" applyFill="1" applyBorder="1" applyAlignment="1">
      <alignment horizontal="center" vertical="center" wrapText="1"/>
    </xf>
    <xf numFmtId="166" fontId="20" fillId="0" borderId="10" xfId="0" applyNumberFormat="1" applyFont="1" applyFill="1" applyBorder="1" applyAlignment="1">
      <alignment wrapText="1"/>
    </xf>
    <xf numFmtId="166" fontId="20" fillId="0" borderId="10" xfId="0" applyNumberFormat="1" applyFont="1" applyBorder="1"/>
    <xf numFmtId="166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/>
    <xf numFmtId="166" fontId="19" fillId="0" borderId="10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 vertical="center" wrapText="1"/>
    </xf>
    <xf numFmtId="0" fontId="21" fillId="0" borderId="10" xfId="0" applyFont="1" applyBorder="1"/>
    <xf numFmtId="166" fontId="19" fillId="0" borderId="10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 wrapText="1"/>
    </xf>
    <xf numFmtId="0" fontId="4" fillId="0" borderId="10" xfId="0" applyFont="1" applyBorder="1" applyAlignment="1">
      <alignment wrapText="1"/>
    </xf>
    <xf numFmtId="0" fontId="19" fillId="0" borderId="10" xfId="0" applyFont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57" fillId="0" borderId="10" xfId="0" applyFont="1" applyBorder="1" applyAlignment="1">
      <alignment horizontal="left" vertical="top" wrapText="1"/>
    </xf>
    <xf numFmtId="49" fontId="8" fillId="0" borderId="10" xfId="0" applyNumberFormat="1" applyFont="1" applyFill="1" applyBorder="1" applyAlignment="1">
      <alignment horizontal="center"/>
    </xf>
    <xf numFmtId="0" fontId="51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15" fillId="24" borderId="18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8" fillId="25" borderId="10" xfId="0" applyFont="1" applyFill="1" applyBorder="1" applyAlignment="1">
      <alignment vertical="top" wrapText="1"/>
    </xf>
    <xf numFmtId="0" fontId="51" fillId="0" borderId="10" xfId="0" applyFont="1" applyBorder="1" applyAlignment="1">
      <alignment horizontal="justify"/>
    </xf>
    <xf numFmtId="0" fontId="8" fillId="0" borderId="10" xfId="0" applyFont="1" applyFill="1" applyBorder="1" applyAlignment="1">
      <alignment vertical="top" wrapText="1"/>
    </xf>
    <xf numFmtId="0" fontId="15" fillId="24" borderId="10" xfId="0" applyFont="1" applyFill="1" applyBorder="1" applyAlignment="1">
      <alignment horizontal="left" wrapText="1"/>
    </xf>
    <xf numFmtId="0" fontId="57" fillId="0" borderId="0" xfId="0" applyFont="1" applyBorder="1" applyAlignment="1">
      <alignment vertical="center" wrapText="1"/>
    </xf>
    <xf numFmtId="0" fontId="58" fillId="25" borderId="18" xfId="0" applyFont="1" applyFill="1" applyBorder="1" applyAlignment="1">
      <alignment horizontal="left" vertical="top" wrapText="1"/>
    </xf>
    <xf numFmtId="0" fontId="58" fillId="25" borderId="17" xfId="0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horizontal="left" vertical="center" wrapText="1"/>
    </xf>
    <xf numFmtId="166" fontId="59" fillId="0" borderId="12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top" wrapText="1"/>
    </xf>
    <xf numFmtId="0" fontId="51" fillId="0" borderId="10" xfId="0" applyFont="1" applyBorder="1" applyAlignment="1">
      <alignment horizontal="left" vertical="top" wrapText="1"/>
    </xf>
    <xf numFmtId="0" fontId="53" fillId="0" borderId="0" xfId="0" applyFont="1"/>
    <xf numFmtId="0" fontId="51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  <xf numFmtId="49" fontId="2" fillId="0" borderId="10" xfId="68" applyNumberFormat="1" applyFont="1" applyFill="1" applyBorder="1" applyAlignment="1">
      <alignment horizontal="left" vertical="center" wrapText="1"/>
    </xf>
    <xf numFmtId="166" fontId="51" fillId="0" borderId="10" xfId="0" applyNumberFormat="1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166" fontId="19" fillId="25" borderId="10" xfId="0" applyNumberFormat="1" applyFont="1" applyFill="1" applyBorder="1" applyAlignment="1">
      <alignment horizontal="center" vertical="center" wrapText="1"/>
    </xf>
    <xf numFmtId="166" fontId="19" fillId="0" borderId="10" xfId="35" applyNumberFormat="1" applyFont="1" applyBorder="1" applyAlignment="1">
      <alignment horizontal="center" vertical="center"/>
    </xf>
    <xf numFmtId="166" fontId="51" fillId="0" borderId="10" xfId="0" applyNumberFormat="1" applyFont="1" applyFill="1" applyBorder="1" applyAlignment="1">
      <alignment horizontal="center" vertical="center" wrapText="1"/>
    </xf>
    <xf numFmtId="0" fontId="51" fillId="0" borderId="10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166" fontId="4" fillId="0" borderId="0" xfId="0" applyNumberFormat="1" applyFont="1"/>
    <xf numFmtId="166" fontId="2" fillId="25" borderId="10" xfId="0" applyNumberFormat="1" applyFont="1" applyFill="1" applyBorder="1" applyAlignment="1">
      <alignment horizontal="center" vertical="center" wrapText="1"/>
    </xf>
    <xf numFmtId="166" fontId="2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6" fontId="7" fillId="0" borderId="10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0" fontId="24" fillId="24" borderId="10" xfId="0" applyFont="1" applyFill="1" applyBorder="1" applyAlignment="1">
      <alignment vertical="top" wrapText="1"/>
    </xf>
    <xf numFmtId="0" fontId="25" fillId="0" borderId="10" xfId="0" applyFont="1" applyBorder="1" applyAlignment="1">
      <alignment horizontal="left" vertical="top" wrapText="1"/>
    </xf>
    <xf numFmtId="0" fontId="23" fillId="24" borderId="0" xfId="0" applyFont="1" applyFill="1" applyBorder="1" applyAlignment="1">
      <alignment horizontal="left" vertical="top"/>
    </xf>
    <xf numFmtId="167" fontId="23" fillId="24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center" vertical="top" wrapText="1"/>
    </xf>
    <xf numFmtId="0" fontId="4" fillId="0" borderId="10" xfId="0" applyNumberFormat="1" applyFont="1" applyFill="1" applyBorder="1" applyAlignment="1">
      <alignment horizontal="left" vertical="top" wrapText="1"/>
    </xf>
    <xf numFmtId="0" fontId="4" fillId="0" borderId="10" xfId="0" applyNumberFormat="1" applyFont="1" applyFill="1" applyBorder="1" applyAlignment="1">
      <alignment horizontal="left" vertical="center" wrapText="1"/>
    </xf>
    <xf numFmtId="166" fontId="18" fillId="24" borderId="10" xfId="0" applyNumberFormat="1" applyFont="1" applyFill="1" applyBorder="1" applyAlignment="1">
      <alignment horizontal="right" wrapText="1"/>
    </xf>
    <xf numFmtId="166" fontId="18" fillId="24" borderId="10" xfId="0" applyNumberFormat="1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58" applyFont="1" applyBorder="1" applyAlignment="1">
      <alignment horizontal="center" vertical="center" wrapText="1"/>
    </xf>
    <xf numFmtId="0" fontId="9" fillId="0" borderId="10" xfId="58" applyFont="1" applyFill="1" applyBorder="1" applyAlignment="1">
      <alignment horizontal="center" vertical="center" wrapText="1"/>
    </xf>
    <xf numFmtId="0" fontId="9" fillId="25" borderId="10" xfId="58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5" fontId="9" fillId="0" borderId="10" xfId="0" applyNumberFormat="1" applyFont="1" applyFill="1" applyBorder="1" applyAlignment="1">
      <alignment horizontal="center"/>
    </xf>
    <xf numFmtId="0" fontId="9" fillId="25" borderId="10" xfId="0" applyFont="1" applyFill="1" applyBorder="1" applyAlignment="1">
      <alignment horizontal="center" vertical="center" wrapText="1"/>
    </xf>
    <xf numFmtId="166" fontId="9" fillId="25" borderId="10" xfId="0" applyNumberFormat="1" applyFont="1" applyFill="1" applyBorder="1" applyAlignment="1">
      <alignment horizontal="center" vertical="center" wrapText="1"/>
    </xf>
    <xf numFmtId="1" fontId="60" fillId="25" borderId="10" xfId="58" applyNumberFormat="1" applyFont="1" applyFill="1" applyBorder="1" applyAlignment="1">
      <alignment horizontal="center" vertical="center" wrapText="1"/>
    </xf>
    <xf numFmtId="166" fontId="3" fillId="25" borderId="10" xfId="0" applyNumberFormat="1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166" fontId="18" fillId="0" borderId="11" xfId="0" applyNumberFormat="1" applyFont="1" applyBorder="1" applyAlignment="1">
      <alignment horizontal="center" vertical="center" wrapText="1"/>
    </xf>
    <xf numFmtId="165" fontId="18" fillId="0" borderId="11" xfId="33" applyNumberFormat="1" applyFont="1" applyBorder="1" applyAlignment="1">
      <alignment horizontal="center" vertical="center"/>
    </xf>
    <xf numFmtId="0" fontId="51" fillId="0" borderId="0" xfId="67" applyFont="1" applyAlignment="1">
      <alignment horizontal="right" vertical="center" wrapText="1"/>
    </xf>
    <xf numFmtId="0" fontId="9" fillId="0" borderId="0" xfId="78" applyFont="1"/>
    <xf numFmtId="0" fontId="16" fillId="0" borderId="0" xfId="78" applyFont="1" applyAlignment="1"/>
    <xf numFmtId="0" fontId="16" fillId="0" borderId="0" xfId="78" applyFont="1" applyFill="1" applyBorder="1" applyAlignment="1"/>
    <xf numFmtId="0" fontId="16" fillId="0" borderId="0" xfId="78" applyFont="1" applyFill="1" applyBorder="1"/>
    <xf numFmtId="0" fontId="16" fillId="0" borderId="0" xfId="78" applyFont="1" applyFill="1" applyBorder="1" applyAlignment="1">
      <alignment horizontal="left"/>
    </xf>
    <xf numFmtId="0" fontId="9" fillId="0" borderId="0" xfId="78" applyFont="1" applyFill="1" applyAlignment="1">
      <alignment horizontal="left"/>
    </xf>
    <xf numFmtId="0" fontId="9" fillId="0" borderId="0" xfId="78" applyFont="1" applyFill="1"/>
    <xf numFmtId="0" fontId="9" fillId="0" borderId="0" xfId="78" applyFont="1" applyFill="1" applyAlignment="1">
      <alignment horizontal="centerContinuous"/>
    </xf>
    <xf numFmtId="0" fontId="9" fillId="0" borderId="0" xfId="78" applyFont="1" applyFill="1" applyBorder="1" applyAlignment="1">
      <alignment horizontal="centerContinuous"/>
    </xf>
    <xf numFmtId="0" fontId="9" fillId="0" borderId="0" xfId="78" applyFont="1" applyFill="1" applyBorder="1" applyAlignment="1">
      <alignment horizontal="right"/>
    </xf>
    <xf numFmtId="0" fontId="9" fillId="0" borderId="0" xfId="78" applyFont="1" applyFill="1" applyBorder="1" applyAlignment="1">
      <alignment vertical="center" wrapText="1"/>
    </xf>
    <xf numFmtId="0" fontId="9" fillId="0" borderId="0" xfId="78" applyFont="1" applyFill="1" applyBorder="1" applyAlignment="1">
      <alignment wrapText="1"/>
    </xf>
    <xf numFmtId="0" fontId="9" fillId="0" borderId="0" xfId="78" applyFont="1" applyBorder="1"/>
    <xf numFmtId="0" fontId="3" fillId="0" borderId="0" xfId="78" applyFont="1" applyBorder="1" applyAlignment="1">
      <alignment horizontal="center" vertical="center" wrapText="1"/>
    </xf>
    <xf numFmtId="0" fontId="3" fillId="0" borderId="0" xfId="78" applyFont="1" applyBorder="1" applyAlignment="1">
      <alignment vertical="top" wrapText="1"/>
    </xf>
    <xf numFmtId="0" fontId="9" fillId="0" borderId="10" xfId="78" applyFont="1" applyBorder="1"/>
    <xf numFmtId="0" fontId="3" fillId="0" borderId="10" xfId="78" applyFont="1" applyBorder="1" applyAlignment="1">
      <alignment horizontal="center" vertical="center" wrapText="1"/>
    </xf>
    <xf numFmtId="0" fontId="3" fillId="0" borderId="0" xfId="78" applyFont="1" applyBorder="1" applyAlignment="1">
      <alignment horizontal="center" vertical="top" wrapText="1"/>
    </xf>
    <xf numFmtId="0" fontId="56" fillId="0" borderId="10" xfId="67" applyFont="1" applyBorder="1" applyAlignment="1">
      <alignment horizontal="left" vertical="center" wrapText="1"/>
    </xf>
    <xf numFmtId="168" fontId="9" fillId="25" borderId="10" xfId="79" applyNumberFormat="1" applyFont="1" applyFill="1" applyBorder="1" applyAlignment="1">
      <alignment vertical="center" wrapText="1"/>
    </xf>
    <xf numFmtId="168" fontId="3" fillId="0" borderId="10" xfId="79" applyNumberFormat="1" applyFont="1" applyBorder="1" applyAlignment="1">
      <alignment horizontal="center" vertical="top" wrapText="1"/>
    </xf>
    <xf numFmtId="0" fontId="9" fillId="0" borderId="10" xfId="78" applyFont="1" applyBorder="1" applyAlignment="1">
      <alignment horizontal="center" vertical="center" wrapText="1"/>
    </xf>
    <xf numFmtId="0" fontId="9" fillId="0" borderId="11" xfId="78" applyFont="1" applyBorder="1" applyAlignment="1">
      <alignment horizontal="left" vertical="center"/>
    </xf>
    <xf numFmtId="168" fontId="9" fillId="25" borderId="10" xfId="79" applyNumberFormat="1" applyFont="1" applyFill="1" applyBorder="1" applyAlignment="1">
      <alignment horizontal="center" vertical="center" wrapText="1"/>
    </xf>
    <xf numFmtId="168" fontId="9" fillId="0" borderId="10" xfId="79" applyNumberFormat="1" applyFont="1" applyBorder="1" applyAlignment="1">
      <alignment horizontal="center" vertical="center" wrapText="1"/>
    </xf>
    <xf numFmtId="0" fontId="9" fillId="0" borderId="10" xfId="78" applyFont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166" fontId="18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9" fontId="4" fillId="0" borderId="10" xfId="0" applyNumberFormat="1" applyFont="1" applyFill="1" applyBorder="1" applyAlignment="1">
      <alignment vertical="center" wrapText="1"/>
    </xf>
    <xf numFmtId="9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wrapText="1"/>
    </xf>
    <xf numFmtId="166" fontId="8" fillId="0" borderId="0" xfId="0" applyNumberFormat="1" applyFont="1" applyFill="1"/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0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0" fontId="23" fillId="0" borderId="10" xfId="0" applyFont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62" fillId="0" borderId="10" xfId="0" applyFont="1" applyBorder="1" applyAlignment="1">
      <alignment wrapText="1"/>
    </xf>
    <xf numFmtId="0" fontId="19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63" fillId="0" borderId="10" xfId="0" applyFont="1" applyFill="1" applyBorder="1" applyAlignment="1">
      <alignment vertical="center" wrapText="1"/>
    </xf>
    <xf numFmtId="9" fontId="4" fillId="0" borderId="10" xfId="0" applyNumberFormat="1" applyFont="1" applyFill="1" applyBorder="1" applyAlignment="1">
      <alignment horizontal="center" vertical="top" wrapText="1"/>
    </xf>
    <xf numFmtId="167" fontId="2" fillId="0" borderId="10" xfId="81" applyNumberFormat="1" applyFont="1" applyBorder="1" applyAlignment="1">
      <alignment horizontal="center" vertical="center" wrapText="1"/>
    </xf>
    <xf numFmtId="0" fontId="5" fillId="25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9" fillId="0" borderId="0" xfId="78" applyFont="1" applyFill="1" applyBorder="1" applyAlignment="1">
      <alignment horizontal="center" vertical="center" wrapText="1"/>
    </xf>
    <xf numFmtId="0" fontId="3" fillId="0" borderId="12" xfId="78" applyFont="1" applyBorder="1" applyAlignment="1">
      <alignment horizontal="center" vertical="center"/>
    </xf>
    <xf numFmtId="0" fontId="3" fillId="0" borderId="11" xfId="78" applyFont="1" applyBorder="1" applyAlignment="1">
      <alignment horizontal="center" vertical="center"/>
    </xf>
    <xf numFmtId="0" fontId="3" fillId="0" borderId="16" xfId="78" applyFont="1" applyBorder="1" applyAlignment="1">
      <alignment horizontal="center" vertical="center" wrapText="1"/>
    </xf>
    <xf numFmtId="0" fontId="3" fillId="0" borderId="17" xfId="78" applyFont="1" applyBorder="1" applyAlignment="1">
      <alignment horizontal="center" vertical="center" wrapText="1"/>
    </xf>
    <xf numFmtId="0" fontId="51" fillId="0" borderId="0" xfId="67" applyFont="1" applyAlignment="1">
      <alignment horizontal="right" vertical="center" wrapText="1"/>
    </xf>
    <xf numFmtId="0" fontId="3" fillId="0" borderId="21" xfId="78" applyFont="1" applyBorder="1" applyAlignment="1">
      <alignment horizontal="right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57" fillId="0" borderId="16" xfId="0" applyFont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6" fontId="18" fillId="0" borderId="12" xfId="0" applyNumberFormat="1" applyFont="1" applyBorder="1" applyAlignment="1">
      <alignment horizontal="center" vertical="center" wrapText="1"/>
    </xf>
    <xf numFmtId="166" fontId="18" fillId="0" borderId="15" xfId="0" applyNumberFormat="1" applyFont="1" applyBorder="1" applyAlignment="1">
      <alignment horizontal="center" vertical="center" wrapText="1"/>
    </xf>
    <xf numFmtId="166" fontId="18" fillId="0" borderId="11" xfId="0" applyNumberFormat="1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11" fillId="25" borderId="10" xfId="0" applyFont="1" applyFill="1" applyBorder="1" applyAlignment="1">
      <alignment horizontal="center" vertical="top" wrapText="1"/>
    </xf>
    <xf numFmtId="49" fontId="11" fillId="25" borderId="10" xfId="0" applyNumberFormat="1" applyFont="1" applyFill="1" applyBorder="1" applyAlignment="1">
      <alignment horizontal="center" vertical="top" wrapText="1"/>
    </xf>
    <xf numFmtId="0" fontId="61" fillId="25" borderId="10" xfId="0" applyFont="1" applyFill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51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53" fillId="0" borderId="0" xfId="0" applyFont="1" applyAlignment="1">
      <alignment horizontal="center" wrapText="1"/>
    </xf>
    <xf numFmtId="0" fontId="51" fillId="0" borderId="16" xfId="0" applyFont="1" applyBorder="1" applyAlignment="1">
      <alignment horizontal="center" vertical="top" wrapText="1"/>
    </xf>
    <xf numFmtId="0" fontId="51" fillId="0" borderId="18" xfId="0" applyFont="1" applyBorder="1" applyAlignment="1">
      <alignment horizontal="center" vertical="top" wrapText="1"/>
    </xf>
    <xf numFmtId="0" fontId="51" fillId="0" borderId="17" xfId="0" applyFont="1" applyBorder="1" applyAlignment="1">
      <alignment horizontal="center" vertical="top" wrapText="1"/>
    </xf>
    <xf numFmtId="0" fontId="51" fillId="0" borderId="10" xfId="0" applyFont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24" borderId="0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right"/>
    </xf>
    <xf numFmtId="0" fontId="5" fillId="0" borderId="12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/>
    </xf>
    <xf numFmtId="0" fontId="4" fillId="0" borderId="10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4" fillId="25" borderId="10" xfId="0" applyFont="1" applyFill="1" applyBorder="1" applyAlignment="1">
      <alignment horizontal="left" vertical="top"/>
    </xf>
    <xf numFmtId="0" fontId="12" fillId="0" borderId="10" xfId="0" applyFont="1" applyBorder="1" applyAlignment="1">
      <alignment horizontal="right"/>
    </xf>
    <xf numFmtId="0" fontId="4" fillId="0" borderId="10" xfId="0" applyFont="1" applyFill="1" applyBorder="1" applyAlignment="1">
      <alignment horizontal="center" vertical="top" wrapText="1"/>
    </xf>
    <xf numFmtId="0" fontId="12" fillId="0" borderId="18" xfId="0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4" fillId="0" borderId="10" xfId="0" applyFont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center" vertical="center" wrapText="1"/>
    </xf>
    <xf numFmtId="0" fontId="15" fillId="24" borderId="0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vertical="center" wrapText="1"/>
    </xf>
    <xf numFmtId="0" fontId="26" fillId="24" borderId="0" xfId="0" applyFont="1" applyFill="1" applyAlignment="1">
      <alignment horizontal="center" wrapText="1"/>
    </xf>
    <xf numFmtId="0" fontId="26" fillId="0" borderId="0" xfId="0" applyFont="1" applyAlignment="1">
      <alignment horizontal="center"/>
    </xf>
    <xf numFmtId="0" fontId="57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25" borderId="16" xfId="0" applyFont="1" applyFill="1" applyBorder="1" applyAlignment="1">
      <alignment horizontal="left" vertical="top"/>
    </xf>
    <xf numFmtId="0" fontId="2" fillId="25" borderId="17" xfId="0" applyFont="1" applyFill="1" applyBorder="1" applyAlignment="1">
      <alignment horizontal="left" vertical="top"/>
    </xf>
    <xf numFmtId="0" fontId="58" fillId="25" borderId="10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left" wrapText="1"/>
    </xf>
    <xf numFmtId="0" fontId="3" fillId="25" borderId="16" xfId="0" applyFont="1" applyFill="1" applyBorder="1" applyAlignment="1">
      <alignment horizontal="left" vertical="center" wrapText="1"/>
    </xf>
    <xf numFmtId="0" fontId="3" fillId="25" borderId="18" xfId="0" applyFont="1" applyFill="1" applyBorder="1" applyAlignment="1">
      <alignment horizontal="left" vertical="center" wrapText="1"/>
    </xf>
    <xf numFmtId="0" fontId="3" fillId="25" borderId="17" xfId="0" applyFont="1" applyFill="1" applyBorder="1" applyAlignment="1">
      <alignment horizontal="left" vertical="center" wrapText="1"/>
    </xf>
    <xf numFmtId="0" fontId="58" fillId="25" borderId="16" xfId="0" applyFont="1" applyFill="1" applyBorder="1" applyAlignment="1">
      <alignment horizontal="left" vertical="center" wrapText="1"/>
    </xf>
    <xf numFmtId="0" fontId="58" fillId="25" borderId="18" xfId="0" applyFont="1" applyFill="1" applyBorder="1" applyAlignment="1">
      <alignment horizontal="left" vertical="center" wrapText="1"/>
    </xf>
    <xf numFmtId="0" fontId="58" fillId="25" borderId="17" xfId="0" applyFont="1" applyFill="1" applyBorder="1" applyAlignment="1">
      <alignment horizontal="left" vertical="center" wrapText="1"/>
    </xf>
    <xf numFmtId="0" fontId="29" fillId="25" borderId="10" xfId="58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25" borderId="10" xfId="0" applyFont="1" applyFill="1" applyBorder="1" applyAlignment="1">
      <alignment horizontal="center" vertical="center" wrapText="1"/>
    </xf>
    <xf numFmtId="0" fontId="9" fillId="25" borderId="16" xfId="0" applyFont="1" applyFill="1" applyBorder="1" applyAlignment="1">
      <alignment horizontal="left" vertical="center" wrapText="1"/>
    </xf>
    <xf numFmtId="0" fontId="9" fillId="25" borderId="18" xfId="0" applyFont="1" applyFill="1" applyBorder="1" applyAlignment="1">
      <alignment horizontal="left" vertical="center" wrapText="1"/>
    </xf>
    <xf numFmtId="0" fontId="9" fillId="25" borderId="17" xfId="0" applyFont="1" applyFill="1" applyBorder="1" applyAlignment="1">
      <alignment horizontal="left" vertical="center" wrapText="1"/>
    </xf>
  </cellXfs>
  <cellStyles count="82">
    <cellStyle name="_artabyuje" xfId="1"/>
    <cellStyle name="_artabyuje 2" xfId="2"/>
    <cellStyle name="_artabyuje 3" xfId="3"/>
    <cellStyle name="_artabyuje 4" xfId="4"/>
    <cellStyle name="_artabyuje 4_havelvacnerVERGNAKAN" xfId="5"/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" xfId="33" builtinId="3"/>
    <cellStyle name="Comma 10" xfId="34"/>
    <cellStyle name="Comma 2" xfId="35"/>
    <cellStyle name="Comma 2 2" xfId="36"/>
    <cellStyle name="Comma 2 3" xfId="37"/>
    <cellStyle name="Comma 2 4" xfId="80"/>
    <cellStyle name="Comma 3" xfId="38"/>
    <cellStyle name="Comma 3 2" xfId="39"/>
    <cellStyle name="Comma 3 3" xfId="40"/>
    <cellStyle name="Comma 4" xfId="41"/>
    <cellStyle name="Comma 4 2" xfId="42"/>
    <cellStyle name="Comma 4 3" xfId="43"/>
    <cellStyle name="Comma 4 4" xfId="79"/>
    <cellStyle name="Comma 5" xfId="44"/>
    <cellStyle name="Comma 6" xfId="45"/>
    <cellStyle name="Comma 7" xfId="46"/>
    <cellStyle name="Comma 8" xfId="47"/>
    <cellStyle name="Comma 9" xfId="48"/>
    <cellStyle name="Explanatory Text 2" xfId="49"/>
    <cellStyle name="Good 2" xfId="50"/>
    <cellStyle name="Heading 1 2" xfId="51"/>
    <cellStyle name="Heading 2 2" xfId="52"/>
    <cellStyle name="Heading 3 2" xfId="53"/>
    <cellStyle name="Heading 4 2" xfId="54"/>
    <cellStyle name="Input 2" xfId="55"/>
    <cellStyle name="Linked Cell 2" xfId="56"/>
    <cellStyle name="Neutral 2" xfId="57"/>
    <cellStyle name="Normal" xfId="0" builtinId="0"/>
    <cellStyle name="Normal 10" xfId="58"/>
    <cellStyle name="Normal 2" xfId="59"/>
    <cellStyle name="Normal 2 2" xfId="60"/>
    <cellStyle name="Normal 2 3" xfId="61"/>
    <cellStyle name="Normal 2_havelvacnerVERGNAKAN" xfId="62"/>
    <cellStyle name="Normal 3" xfId="63"/>
    <cellStyle name="Normal 4" xfId="64"/>
    <cellStyle name="Normal 5" xfId="65"/>
    <cellStyle name="Normal 6" xfId="66"/>
    <cellStyle name="Normal 7" xfId="67"/>
    <cellStyle name="Normal 7 2" xfId="78"/>
    <cellStyle name="Normal 8" xfId="68"/>
    <cellStyle name="Normal 9" xfId="69"/>
    <cellStyle name="Note 2" xfId="70"/>
    <cellStyle name="Output 2" xfId="71"/>
    <cellStyle name="Percent 2" xfId="72"/>
    <cellStyle name="Percent 2 2" xfId="73"/>
    <cellStyle name="Percent 2 3" xfId="74"/>
    <cellStyle name="Title 2" xfId="75"/>
    <cellStyle name="Total 2" xfId="76"/>
    <cellStyle name="Warning Text 2" xfId="77"/>
    <cellStyle name="Обычный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21"/>
  <sheetViews>
    <sheetView zoomScale="90" zoomScaleNormal="90" zoomScaleSheetLayoutView="100" workbookViewId="0">
      <selection activeCell="F8" sqref="F8"/>
    </sheetView>
  </sheetViews>
  <sheetFormatPr defaultRowHeight="17.25" x14ac:dyDescent="0.3"/>
  <cols>
    <col min="1" max="1" width="88.42578125" style="130" customWidth="1"/>
    <col min="2" max="2" width="35.5703125" style="130" customWidth="1"/>
    <col min="3" max="3" width="28.42578125" style="130" customWidth="1"/>
    <col min="4" max="16384" width="9.140625" style="130"/>
  </cols>
  <sheetData>
    <row r="1" spans="1:241" x14ac:dyDescent="0.3">
      <c r="A1" s="129"/>
      <c r="B1" s="129" t="s">
        <v>116</v>
      </c>
    </row>
    <row r="2" spans="1:241" x14ac:dyDescent="0.3">
      <c r="A2" s="129"/>
      <c r="B2" s="129" t="s">
        <v>30</v>
      </c>
      <c r="C2" s="131"/>
    </row>
    <row r="3" spans="1:241" s="136" customFormat="1" x14ac:dyDescent="0.3">
      <c r="A3" s="129"/>
      <c r="B3" s="129" t="s">
        <v>31</v>
      </c>
      <c r="C3" s="132"/>
      <c r="D3" s="133"/>
      <c r="E3" s="134"/>
      <c r="F3" s="135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</row>
    <row r="4" spans="1:241" s="136" customFormat="1" x14ac:dyDescent="0.3">
      <c r="A4" s="138"/>
      <c r="B4" s="139"/>
      <c r="C4" s="132"/>
      <c r="D4" s="132"/>
      <c r="E4" s="132"/>
      <c r="F4" s="132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</row>
    <row r="5" spans="1:241" s="136" customFormat="1" ht="46.5" customHeight="1" x14ac:dyDescent="0.3">
      <c r="A5" s="190" t="s">
        <v>123</v>
      </c>
      <c r="B5" s="190"/>
      <c r="C5" s="140"/>
      <c r="D5" s="141"/>
      <c r="E5" s="141"/>
      <c r="F5" s="141"/>
      <c r="G5" s="141"/>
      <c r="H5" s="141"/>
    </row>
    <row r="7" spans="1:241" ht="27" customHeight="1" x14ac:dyDescent="0.3">
      <c r="A7" s="142"/>
      <c r="B7" s="143" t="s">
        <v>124</v>
      </c>
      <c r="C7" s="144"/>
    </row>
    <row r="8" spans="1:241" ht="64.5" customHeight="1" x14ac:dyDescent="0.3">
      <c r="A8" s="145"/>
      <c r="B8" s="146" t="s">
        <v>125</v>
      </c>
      <c r="C8" s="147"/>
    </row>
    <row r="9" spans="1:241" ht="35.25" customHeight="1" x14ac:dyDescent="0.3">
      <c r="A9" s="148" t="s">
        <v>126</v>
      </c>
      <c r="B9" s="149">
        <v>38790</v>
      </c>
      <c r="C9" s="147"/>
    </row>
    <row r="10" spans="1:241" ht="35.25" customHeight="1" x14ac:dyDescent="0.3">
      <c r="A10" s="148" t="s">
        <v>127</v>
      </c>
      <c r="B10" s="149">
        <v>38790</v>
      </c>
      <c r="C10" s="147"/>
    </row>
    <row r="11" spans="1:241" ht="35.25" customHeight="1" x14ac:dyDescent="0.3">
      <c r="A11" s="148" t="s">
        <v>128</v>
      </c>
      <c r="B11" s="150">
        <f>B9-B10</f>
        <v>0</v>
      </c>
      <c r="C11" s="147"/>
    </row>
    <row r="12" spans="1:241" x14ac:dyDescent="0.3">
      <c r="A12" s="142"/>
      <c r="B12" s="147"/>
      <c r="C12" s="147"/>
    </row>
    <row r="13" spans="1:241" x14ac:dyDescent="0.3">
      <c r="A13" s="142"/>
      <c r="B13" s="147"/>
      <c r="C13" s="147"/>
    </row>
    <row r="14" spans="1:241" x14ac:dyDescent="0.3">
      <c r="A14" s="142"/>
      <c r="B14" s="147"/>
      <c r="C14" s="147"/>
    </row>
    <row r="15" spans="1:241" x14ac:dyDescent="0.3">
      <c r="A15" s="142"/>
      <c r="B15" s="147"/>
      <c r="C15" s="147"/>
    </row>
    <row r="16" spans="1:241" x14ac:dyDescent="0.3">
      <c r="A16" s="142"/>
      <c r="B16" s="147"/>
      <c r="C16" s="147"/>
    </row>
    <row r="17" spans="1:3" x14ac:dyDescent="0.3">
      <c r="A17" s="142"/>
      <c r="B17" s="147"/>
      <c r="C17" s="147"/>
    </row>
    <row r="18" spans="1:3" x14ac:dyDescent="0.3">
      <c r="A18" s="142"/>
      <c r="B18" s="147"/>
      <c r="C18" s="147"/>
    </row>
    <row r="19" spans="1:3" x14ac:dyDescent="0.3">
      <c r="A19" s="142"/>
      <c r="B19" s="147"/>
      <c r="C19" s="147"/>
    </row>
    <row r="20" spans="1:3" x14ac:dyDescent="0.3">
      <c r="A20" s="142"/>
      <c r="B20" s="147"/>
      <c r="C20" s="147"/>
    </row>
    <row r="21" spans="1:3" x14ac:dyDescent="0.3">
      <c r="A21" s="142"/>
      <c r="B21" s="147"/>
      <c r="C21" s="147"/>
    </row>
  </sheetData>
  <mergeCells count="1">
    <mergeCell ref="A5:B5"/>
  </mergeCells>
  <pageMargins left="0.70866141732283472" right="0.70866141732283472" top="0.74803149606299213" bottom="0.74803149606299213" header="0.31496062992125984" footer="0.31496062992125984"/>
  <pageSetup scale="65" fitToHeight="0" orientation="landscape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="90" zoomScaleNormal="90" zoomScaleSheetLayoutView="100" workbookViewId="0">
      <selection activeCell="B12" sqref="B12"/>
    </sheetView>
  </sheetViews>
  <sheetFormatPr defaultRowHeight="17.25" x14ac:dyDescent="0.3"/>
  <cols>
    <col min="1" max="1" width="88.42578125" style="130" customWidth="1"/>
    <col min="2" max="2" width="19" style="130" customWidth="1"/>
    <col min="3" max="3" width="18.85546875" style="130" bestFit="1" customWidth="1"/>
    <col min="4" max="16384" width="9.140625" style="130"/>
  </cols>
  <sheetData>
    <row r="1" spans="1:3" x14ac:dyDescent="0.3">
      <c r="B1" s="195" t="s">
        <v>7</v>
      </c>
      <c r="C1" s="195"/>
    </row>
    <row r="2" spans="1:3" x14ac:dyDescent="0.3">
      <c r="A2" s="131"/>
      <c r="B2" s="195" t="s">
        <v>30</v>
      </c>
      <c r="C2" s="195"/>
    </row>
    <row r="3" spans="1:3" s="136" customFormat="1" x14ac:dyDescent="0.3">
      <c r="A3" s="138"/>
      <c r="B3" s="195" t="s">
        <v>31</v>
      </c>
      <c r="C3" s="195"/>
    </row>
    <row r="4" spans="1:3" s="136" customFormat="1" x14ac:dyDescent="0.3">
      <c r="A4" s="138"/>
      <c r="B4" s="139"/>
      <c r="C4" s="132"/>
    </row>
    <row r="5" spans="1:3" s="136" customFormat="1" ht="80.25" customHeight="1" x14ac:dyDescent="0.3">
      <c r="A5" s="190" t="s">
        <v>129</v>
      </c>
      <c r="B5" s="190"/>
      <c r="C5" s="190"/>
    </row>
    <row r="7" spans="1:3" x14ac:dyDescent="0.3">
      <c r="A7" s="142"/>
      <c r="B7" s="196" t="s">
        <v>124</v>
      </c>
      <c r="C7" s="196"/>
    </row>
    <row r="8" spans="1:3" ht="64.5" customHeight="1" x14ac:dyDescent="0.3">
      <c r="A8" s="191" t="s">
        <v>130</v>
      </c>
      <c r="B8" s="193" t="s">
        <v>125</v>
      </c>
      <c r="C8" s="194"/>
    </row>
    <row r="9" spans="1:3" ht="51.75" customHeight="1" x14ac:dyDescent="0.3">
      <c r="A9" s="192"/>
      <c r="B9" s="151" t="s">
        <v>4</v>
      </c>
      <c r="C9" s="151" t="s">
        <v>131</v>
      </c>
    </row>
    <row r="10" spans="1:3" ht="33.75" customHeight="1" x14ac:dyDescent="0.3">
      <c r="A10" s="152" t="s">
        <v>132</v>
      </c>
      <c r="B10" s="153">
        <f>B12</f>
        <v>38790</v>
      </c>
      <c r="C10" s="153">
        <f>B10</f>
        <v>38790</v>
      </c>
    </row>
    <row r="11" spans="1:3" ht="33.75" customHeight="1" x14ac:dyDescent="0.3">
      <c r="A11" s="152" t="s">
        <v>133</v>
      </c>
      <c r="B11" s="153"/>
      <c r="C11" s="154"/>
    </row>
    <row r="12" spans="1:3" ht="33.75" customHeight="1" x14ac:dyDescent="0.3">
      <c r="A12" s="155" t="s">
        <v>134</v>
      </c>
      <c r="B12" s="149">
        <v>38790</v>
      </c>
      <c r="C12" s="153">
        <f>B12</f>
        <v>38790</v>
      </c>
    </row>
    <row r="13" spans="1:3" x14ac:dyDescent="0.3">
      <c r="A13" s="142"/>
      <c r="B13" s="147"/>
      <c r="C13" s="147"/>
    </row>
    <row r="14" spans="1:3" x14ac:dyDescent="0.3">
      <c r="A14" s="142"/>
      <c r="B14" s="147"/>
      <c r="C14" s="147"/>
    </row>
    <row r="15" spans="1:3" x14ac:dyDescent="0.3">
      <c r="A15" s="142"/>
      <c r="B15" s="147"/>
      <c r="C15" s="147"/>
    </row>
    <row r="16" spans="1:3" x14ac:dyDescent="0.3">
      <c r="A16" s="142"/>
      <c r="B16" s="147"/>
      <c r="C16" s="147"/>
    </row>
    <row r="17" spans="1:3" x14ac:dyDescent="0.3">
      <c r="A17" s="142"/>
      <c r="B17" s="147"/>
      <c r="C17" s="147"/>
    </row>
    <row r="18" spans="1:3" x14ac:dyDescent="0.3">
      <c r="A18" s="142"/>
      <c r="B18" s="147"/>
      <c r="C18" s="147"/>
    </row>
    <row r="19" spans="1:3" x14ac:dyDescent="0.3">
      <c r="A19" s="142"/>
      <c r="B19" s="147"/>
      <c r="C19" s="147"/>
    </row>
    <row r="20" spans="1:3" x14ac:dyDescent="0.3">
      <c r="A20" s="142"/>
      <c r="B20" s="147"/>
      <c r="C20" s="147"/>
    </row>
    <row r="21" spans="1:3" x14ac:dyDescent="0.3">
      <c r="A21" s="142"/>
      <c r="B21" s="147"/>
      <c r="C21" s="147"/>
    </row>
    <row r="22" spans="1:3" x14ac:dyDescent="0.3">
      <c r="A22" s="142"/>
      <c r="B22" s="147"/>
      <c r="C22" s="147"/>
    </row>
  </sheetData>
  <mergeCells count="7">
    <mergeCell ref="A8:A9"/>
    <mergeCell ref="B8:C8"/>
    <mergeCell ref="B1:C1"/>
    <mergeCell ref="B2:C2"/>
    <mergeCell ref="B3:C3"/>
    <mergeCell ref="A5:C5"/>
    <mergeCell ref="B7:C7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46"/>
  <sheetViews>
    <sheetView topLeftCell="A7" workbookViewId="0">
      <selection activeCell="H16" sqref="H16"/>
    </sheetView>
  </sheetViews>
  <sheetFormatPr defaultRowHeight="12.75" x14ac:dyDescent="0.2"/>
  <cols>
    <col min="1" max="1" width="12.5703125" customWidth="1"/>
    <col min="2" max="2" width="12.28515625" customWidth="1"/>
    <col min="3" max="3" width="63.5703125" customWidth="1"/>
    <col min="4" max="4" width="14.42578125" customWidth="1"/>
    <col min="5" max="5" width="15.5703125" customWidth="1"/>
  </cols>
  <sheetData>
    <row r="1" spans="1:6" ht="16.5" x14ac:dyDescent="0.3">
      <c r="A1" s="9"/>
      <c r="B1" s="9"/>
      <c r="C1" s="9"/>
      <c r="D1" s="1"/>
      <c r="E1" s="1" t="s">
        <v>14</v>
      </c>
    </row>
    <row r="2" spans="1:6" ht="16.5" x14ac:dyDescent="0.3">
      <c r="A2" s="9"/>
      <c r="B2" s="9"/>
      <c r="C2" s="9"/>
      <c r="D2" s="1"/>
      <c r="E2" s="1" t="s">
        <v>59</v>
      </c>
    </row>
    <row r="3" spans="1:6" ht="16.5" x14ac:dyDescent="0.3">
      <c r="A3" s="9"/>
      <c r="B3" s="9"/>
      <c r="C3" s="9"/>
      <c r="D3" s="1"/>
      <c r="E3" s="1" t="s">
        <v>3</v>
      </c>
    </row>
    <row r="4" spans="1:6" ht="16.5" x14ac:dyDescent="0.3">
      <c r="A4" s="10"/>
      <c r="B4" s="10"/>
      <c r="C4" s="10"/>
      <c r="D4" s="10"/>
      <c r="E4" s="10"/>
    </row>
    <row r="5" spans="1:6" ht="60.6" customHeight="1" x14ac:dyDescent="0.2">
      <c r="A5" s="203" t="s">
        <v>135</v>
      </c>
      <c r="B5" s="203"/>
      <c r="C5" s="203"/>
      <c r="D5" s="203"/>
      <c r="E5" s="203"/>
    </row>
    <row r="6" spans="1:6" ht="13.5" x14ac:dyDescent="0.25">
      <c r="D6" s="16"/>
      <c r="E6" s="16" t="s">
        <v>10</v>
      </c>
    </row>
    <row r="7" spans="1:6" ht="40.9" customHeight="1" x14ac:dyDescent="0.25">
      <c r="A7" s="209" t="s">
        <v>2</v>
      </c>
      <c r="B7" s="210"/>
      <c r="C7" s="213" t="s">
        <v>97</v>
      </c>
      <c r="D7" s="216" t="s">
        <v>35</v>
      </c>
      <c r="E7" s="217"/>
      <c r="F7" s="15"/>
    </row>
    <row r="8" spans="1:6" ht="27" customHeight="1" x14ac:dyDescent="0.2">
      <c r="A8" s="211"/>
      <c r="B8" s="212"/>
      <c r="C8" s="214"/>
      <c r="D8" s="204" t="s">
        <v>4</v>
      </c>
      <c r="E8" s="204" t="s">
        <v>1</v>
      </c>
    </row>
    <row r="9" spans="1:6" ht="13.5" customHeight="1" x14ac:dyDescent="0.2">
      <c r="A9" s="207" t="s">
        <v>47</v>
      </c>
      <c r="B9" s="207" t="s">
        <v>48</v>
      </c>
      <c r="C9" s="214"/>
      <c r="D9" s="205"/>
      <c r="E9" s="205"/>
    </row>
    <row r="10" spans="1:6" ht="12.6" customHeight="1" x14ac:dyDescent="0.2">
      <c r="A10" s="208"/>
      <c r="B10" s="208"/>
      <c r="C10" s="215"/>
      <c r="D10" s="206"/>
      <c r="E10" s="206"/>
    </row>
    <row r="11" spans="1:6" ht="16.899999999999999" customHeight="1" x14ac:dyDescent="0.2">
      <c r="A11" s="14"/>
      <c r="B11" s="14"/>
      <c r="C11" s="5" t="s">
        <v>13</v>
      </c>
      <c r="D11" s="128">
        <f>D15+D29</f>
        <v>38790</v>
      </c>
      <c r="E11" s="128">
        <f>E15+E29</f>
        <v>38790</v>
      </c>
    </row>
    <row r="12" spans="1:6" ht="12.6" customHeight="1" x14ac:dyDescent="0.25">
      <c r="A12" s="14"/>
      <c r="B12" s="14"/>
      <c r="C12" s="26" t="s">
        <v>11</v>
      </c>
      <c r="D12" s="128"/>
      <c r="E12" s="128"/>
    </row>
    <row r="13" spans="1:6" ht="11.45" customHeight="1" x14ac:dyDescent="0.2">
      <c r="A13" s="157"/>
      <c r="B13" s="157"/>
      <c r="C13" s="156" t="s">
        <v>55</v>
      </c>
      <c r="D13" s="159">
        <f>D15+D29</f>
        <v>38790</v>
      </c>
      <c r="E13" s="159">
        <f>E15+E29</f>
        <v>38790</v>
      </c>
    </row>
    <row r="14" spans="1:6" ht="11.45" customHeight="1" x14ac:dyDescent="0.25">
      <c r="A14" s="157"/>
      <c r="B14" s="157"/>
      <c r="C14" s="158" t="s">
        <v>11</v>
      </c>
      <c r="D14" s="160"/>
      <c r="E14" s="160"/>
    </row>
    <row r="15" spans="1:6" ht="17.45" customHeight="1" x14ac:dyDescent="0.2">
      <c r="A15" s="197">
        <v>1045</v>
      </c>
      <c r="B15" s="200"/>
      <c r="C15" s="58" t="s">
        <v>86</v>
      </c>
      <c r="D15" s="127">
        <f>D22</f>
        <v>2000</v>
      </c>
      <c r="E15" s="127">
        <f>E22</f>
        <v>2000</v>
      </c>
    </row>
    <row r="16" spans="1:6" ht="27" customHeight="1" x14ac:dyDescent="0.25">
      <c r="A16" s="198"/>
      <c r="B16" s="201"/>
      <c r="C16" s="32" t="s">
        <v>58</v>
      </c>
      <c r="D16" s="50"/>
      <c r="E16" s="50"/>
    </row>
    <row r="17" spans="1:5" ht="17.25" customHeight="1" x14ac:dyDescent="0.2">
      <c r="A17" s="198"/>
      <c r="B17" s="201"/>
      <c r="C17" s="58" t="s">
        <v>87</v>
      </c>
      <c r="D17" s="51"/>
      <c r="E17" s="51"/>
    </row>
    <row r="18" spans="1:5" ht="67.900000000000006" customHeight="1" x14ac:dyDescent="0.25">
      <c r="A18" s="198"/>
      <c r="B18" s="201"/>
      <c r="C18" s="32" t="s">
        <v>96</v>
      </c>
      <c r="D18" s="50"/>
      <c r="E18" s="50"/>
    </row>
    <row r="19" spans="1:5" ht="13.5" x14ac:dyDescent="0.2">
      <c r="A19" s="198"/>
      <c r="B19" s="201"/>
      <c r="C19" s="58" t="s">
        <v>88</v>
      </c>
      <c r="D19" s="52"/>
      <c r="E19" s="52"/>
    </row>
    <row r="20" spans="1:5" ht="75.75" customHeight="1" x14ac:dyDescent="0.2">
      <c r="A20" s="199"/>
      <c r="B20" s="202"/>
      <c r="C20" s="59" t="s">
        <v>98</v>
      </c>
      <c r="D20" s="52"/>
      <c r="E20" s="52"/>
    </row>
    <row r="21" spans="1:5" ht="20.45" customHeight="1" x14ac:dyDescent="0.2">
      <c r="A21" s="224" t="s">
        <v>89</v>
      </c>
      <c r="B21" s="225"/>
      <c r="C21" s="225"/>
      <c r="D21" s="225"/>
      <c r="E21" s="226"/>
    </row>
    <row r="22" spans="1:5" ht="13.5" x14ac:dyDescent="0.2">
      <c r="A22" s="218"/>
      <c r="B22" s="197">
        <v>32001</v>
      </c>
      <c r="C22" s="57" t="s">
        <v>90</v>
      </c>
      <c r="D22" s="221">
        <f>'havelvac 4'!G18</f>
        <v>2000</v>
      </c>
      <c r="E22" s="221">
        <f>D22</f>
        <v>2000</v>
      </c>
    </row>
    <row r="23" spans="1:5" ht="40.5" x14ac:dyDescent="0.25">
      <c r="A23" s="219"/>
      <c r="B23" s="198"/>
      <c r="C23" s="56" t="s">
        <v>65</v>
      </c>
      <c r="D23" s="222"/>
      <c r="E23" s="222"/>
    </row>
    <row r="24" spans="1:5" ht="13.5" x14ac:dyDescent="0.2">
      <c r="A24" s="219"/>
      <c r="B24" s="198"/>
      <c r="C24" s="57" t="s">
        <v>91</v>
      </c>
      <c r="D24" s="222"/>
      <c r="E24" s="222"/>
    </row>
    <row r="25" spans="1:5" ht="54" x14ac:dyDescent="0.25">
      <c r="A25" s="219"/>
      <c r="B25" s="198"/>
      <c r="C25" s="56" t="s">
        <v>67</v>
      </c>
      <c r="D25" s="222"/>
      <c r="E25" s="222"/>
    </row>
    <row r="26" spans="1:5" ht="16.5" customHeight="1" x14ac:dyDescent="0.2">
      <c r="A26" s="219"/>
      <c r="B26" s="198"/>
      <c r="C26" s="57" t="s">
        <v>92</v>
      </c>
      <c r="D26" s="222"/>
      <c r="E26" s="222"/>
    </row>
    <row r="27" spans="1:5" ht="41.25" customHeight="1" x14ac:dyDescent="0.25">
      <c r="A27" s="220"/>
      <c r="B27" s="199"/>
      <c r="C27" s="56" t="s">
        <v>69</v>
      </c>
      <c r="D27" s="223"/>
      <c r="E27" s="223"/>
    </row>
    <row r="29" spans="1:5" ht="28.5" customHeight="1" x14ac:dyDescent="0.2">
      <c r="A29" s="227">
        <v>1183</v>
      </c>
      <c r="B29" s="200"/>
      <c r="C29" s="88" t="s">
        <v>86</v>
      </c>
      <c r="D29" s="90">
        <f>D35+D41</f>
        <v>36790</v>
      </c>
      <c r="E29" s="90">
        <f>E35+E41</f>
        <v>36790</v>
      </c>
    </row>
    <row r="30" spans="1:5" ht="28.5" customHeight="1" x14ac:dyDescent="0.3">
      <c r="A30" s="228"/>
      <c r="B30" s="201"/>
      <c r="C30" s="173" t="s">
        <v>139</v>
      </c>
      <c r="D30" s="94"/>
      <c r="E30" s="94"/>
    </row>
    <row r="31" spans="1:5" ht="28.5" customHeight="1" x14ac:dyDescent="0.2">
      <c r="A31" s="228"/>
      <c r="B31" s="201"/>
      <c r="C31" s="172" t="s">
        <v>87</v>
      </c>
      <c r="D31" s="91"/>
      <c r="E31" s="91"/>
    </row>
    <row r="32" spans="1:5" ht="57" customHeight="1" x14ac:dyDescent="0.2">
      <c r="A32" s="228"/>
      <c r="B32" s="201"/>
      <c r="C32" s="95" t="s">
        <v>142</v>
      </c>
      <c r="D32" s="91"/>
      <c r="E32" s="91"/>
    </row>
    <row r="33" spans="1:5" ht="28.5" customHeight="1" x14ac:dyDescent="0.2">
      <c r="A33" s="228"/>
      <c r="B33" s="201"/>
      <c r="C33" s="172" t="s">
        <v>88</v>
      </c>
      <c r="D33" s="91"/>
      <c r="E33" s="91"/>
    </row>
    <row r="34" spans="1:5" ht="61.5" customHeight="1" x14ac:dyDescent="0.2">
      <c r="A34" s="229"/>
      <c r="B34" s="202"/>
      <c r="C34" s="95" t="s">
        <v>143</v>
      </c>
      <c r="D34" s="91"/>
      <c r="E34" s="91"/>
    </row>
    <row r="35" spans="1:5" ht="24" customHeight="1" x14ac:dyDescent="0.2">
      <c r="A35" s="218"/>
      <c r="B35" s="197">
        <v>32001</v>
      </c>
      <c r="C35" s="174" t="s">
        <v>90</v>
      </c>
      <c r="D35" s="221">
        <f>'havelvac 4'!G39</f>
        <v>8490</v>
      </c>
      <c r="E35" s="221">
        <f>D35</f>
        <v>8490</v>
      </c>
    </row>
    <row r="36" spans="1:5" ht="25.5" customHeight="1" x14ac:dyDescent="0.2">
      <c r="A36" s="219"/>
      <c r="B36" s="198"/>
      <c r="C36" s="176" t="s">
        <v>144</v>
      </c>
      <c r="D36" s="222"/>
      <c r="E36" s="222"/>
    </row>
    <row r="37" spans="1:5" ht="24.75" customHeight="1" x14ac:dyDescent="0.2">
      <c r="A37" s="219"/>
      <c r="B37" s="198"/>
      <c r="C37" s="174" t="s">
        <v>91</v>
      </c>
      <c r="D37" s="222"/>
      <c r="E37" s="222"/>
    </row>
    <row r="38" spans="1:5" ht="57.75" customHeight="1" x14ac:dyDescent="0.2">
      <c r="A38" s="219"/>
      <c r="B38" s="198"/>
      <c r="C38" s="176" t="s">
        <v>145</v>
      </c>
      <c r="D38" s="222"/>
      <c r="E38" s="222"/>
    </row>
    <row r="39" spans="1:5" ht="18" customHeight="1" x14ac:dyDescent="0.2">
      <c r="A39" s="219"/>
      <c r="B39" s="198"/>
      <c r="C39" s="174" t="s">
        <v>146</v>
      </c>
      <c r="D39" s="222"/>
      <c r="E39" s="222"/>
    </row>
    <row r="40" spans="1:5" ht="37.5" customHeight="1" x14ac:dyDescent="0.2">
      <c r="A40" s="220"/>
      <c r="B40" s="199"/>
      <c r="C40" s="176" t="s">
        <v>69</v>
      </c>
      <c r="D40" s="223"/>
      <c r="E40" s="223"/>
    </row>
    <row r="41" spans="1:5" ht="18.75" customHeight="1" x14ac:dyDescent="0.2">
      <c r="A41" s="218"/>
      <c r="B41" s="197">
        <v>32004</v>
      </c>
      <c r="C41" s="57" t="s">
        <v>90</v>
      </c>
      <c r="D41" s="221">
        <f>'havelvac 4'!G45</f>
        <v>28300</v>
      </c>
      <c r="E41" s="221">
        <f>D41</f>
        <v>28300</v>
      </c>
    </row>
    <row r="42" spans="1:5" ht="29.25" customHeight="1" x14ac:dyDescent="0.2">
      <c r="A42" s="219"/>
      <c r="B42" s="198"/>
      <c r="C42" s="96" t="s">
        <v>118</v>
      </c>
      <c r="D42" s="222"/>
      <c r="E42" s="222"/>
    </row>
    <row r="43" spans="1:5" ht="18.75" customHeight="1" x14ac:dyDescent="0.2">
      <c r="A43" s="219"/>
      <c r="B43" s="198"/>
      <c r="C43" s="57" t="s">
        <v>91</v>
      </c>
      <c r="D43" s="222"/>
      <c r="E43" s="222"/>
    </row>
    <row r="44" spans="1:5" ht="18.75" customHeight="1" x14ac:dyDescent="0.2">
      <c r="A44" s="219"/>
      <c r="B44" s="198"/>
      <c r="C44" s="96" t="s">
        <v>112</v>
      </c>
      <c r="D44" s="222"/>
      <c r="E44" s="222"/>
    </row>
    <row r="45" spans="1:5" ht="18.75" customHeight="1" x14ac:dyDescent="0.2">
      <c r="A45" s="219"/>
      <c r="B45" s="198"/>
      <c r="C45" s="57" t="s">
        <v>92</v>
      </c>
      <c r="D45" s="222"/>
      <c r="E45" s="222"/>
    </row>
    <row r="46" spans="1:5" ht="29.25" customHeight="1" x14ac:dyDescent="0.25">
      <c r="A46" s="220"/>
      <c r="B46" s="199"/>
      <c r="C46" s="164" t="s">
        <v>69</v>
      </c>
      <c r="D46" s="223"/>
      <c r="E46" s="223"/>
    </row>
  </sheetData>
  <mergeCells count="25">
    <mergeCell ref="A41:A46"/>
    <mergeCell ref="B41:B46"/>
    <mergeCell ref="D41:D46"/>
    <mergeCell ref="E41:E46"/>
    <mergeCell ref="A21:E21"/>
    <mergeCell ref="A22:A27"/>
    <mergeCell ref="B22:B27"/>
    <mergeCell ref="D22:D27"/>
    <mergeCell ref="E22:E27"/>
    <mergeCell ref="A29:A34"/>
    <mergeCell ref="B29:B34"/>
    <mergeCell ref="A35:A40"/>
    <mergeCell ref="B35:B40"/>
    <mergeCell ref="D35:D40"/>
    <mergeCell ref="E35:E40"/>
    <mergeCell ref="A15:A20"/>
    <mergeCell ref="B15:B20"/>
    <mergeCell ref="A5:E5"/>
    <mergeCell ref="E8:E10"/>
    <mergeCell ref="A9:A10"/>
    <mergeCell ref="B9:B10"/>
    <mergeCell ref="A7:B8"/>
    <mergeCell ref="C7:C10"/>
    <mergeCell ref="D8:D10"/>
    <mergeCell ref="D7:E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48"/>
  <sheetViews>
    <sheetView topLeftCell="A28" workbookViewId="0">
      <selection activeCell="F28" sqref="F28"/>
    </sheetView>
  </sheetViews>
  <sheetFormatPr defaultRowHeight="14.25" x14ac:dyDescent="0.25"/>
  <cols>
    <col min="1" max="3" width="9.140625" style="17"/>
    <col min="4" max="4" width="9.42578125" style="17" customWidth="1"/>
    <col min="5" max="5" width="16" style="17" customWidth="1"/>
    <col min="6" max="6" width="62.140625" style="17" customWidth="1"/>
    <col min="7" max="7" width="14.85546875" style="17" customWidth="1"/>
    <col min="8" max="8" width="14.28515625" style="17" customWidth="1"/>
    <col min="9" max="9" width="49.85546875" style="17" customWidth="1"/>
    <col min="10" max="16384" width="9.140625" style="17"/>
  </cols>
  <sheetData>
    <row r="1" spans="1:8" x14ac:dyDescent="0.25">
      <c r="G1" s="235" t="s">
        <v>119</v>
      </c>
      <c r="H1" s="235"/>
    </row>
    <row r="2" spans="1:8" x14ac:dyDescent="0.25">
      <c r="G2" s="236" t="s">
        <v>59</v>
      </c>
      <c r="H2" s="236"/>
    </row>
    <row r="3" spans="1:8" x14ac:dyDescent="0.25">
      <c r="G3" s="236" t="s">
        <v>3</v>
      </c>
      <c r="H3" s="236"/>
    </row>
    <row r="4" spans="1:8" ht="45" customHeight="1" x14ac:dyDescent="0.25">
      <c r="A4" s="237" t="s">
        <v>115</v>
      </c>
      <c r="B4" s="237"/>
      <c r="C4" s="237"/>
      <c r="D4" s="237"/>
      <c r="E4" s="237"/>
      <c r="F4" s="237"/>
      <c r="G4" s="237"/>
      <c r="H4" s="237"/>
    </row>
    <row r="5" spans="1:8" x14ac:dyDescent="0.25">
      <c r="H5" s="16" t="s">
        <v>10</v>
      </c>
    </row>
    <row r="6" spans="1:8" s="18" customFormat="1" ht="66" customHeight="1" x14ac:dyDescent="0.2">
      <c r="A6" s="238" t="s">
        <v>32</v>
      </c>
      <c r="B6" s="239"/>
      <c r="C6" s="240"/>
      <c r="D6" s="241" t="s">
        <v>33</v>
      </c>
      <c r="E6" s="241"/>
      <c r="F6" s="241" t="s">
        <v>34</v>
      </c>
      <c r="G6" s="216" t="s">
        <v>35</v>
      </c>
      <c r="H6" s="217"/>
    </row>
    <row r="7" spans="1:8" s="18" customFormat="1" ht="30" customHeight="1" x14ac:dyDescent="0.2">
      <c r="A7" s="62" t="s">
        <v>36</v>
      </c>
      <c r="B7" s="62" t="s">
        <v>37</v>
      </c>
      <c r="C7" s="62" t="s">
        <v>38</v>
      </c>
      <c r="D7" s="39" t="s">
        <v>39</v>
      </c>
      <c r="E7" s="39" t="s">
        <v>40</v>
      </c>
      <c r="F7" s="241"/>
      <c r="G7" s="66" t="s">
        <v>41</v>
      </c>
      <c r="H7" s="66" t="s">
        <v>42</v>
      </c>
    </row>
    <row r="8" spans="1:8" s="18" customFormat="1" ht="19.5" customHeight="1" x14ac:dyDescent="0.2">
      <c r="A8" s="19"/>
      <c r="B8" s="21"/>
      <c r="C8" s="22"/>
      <c r="D8" s="20"/>
      <c r="E8" s="23"/>
      <c r="F8" s="24" t="s">
        <v>13</v>
      </c>
      <c r="G8" s="82">
        <f>G14</f>
        <v>38790</v>
      </c>
      <c r="H8" s="82">
        <f>H14</f>
        <v>38790</v>
      </c>
    </row>
    <row r="9" spans="1:8" s="18" customFormat="1" ht="19.5" customHeight="1" x14ac:dyDescent="0.2">
      <c r="A9" s="19"/>
      <c r="B9" s="21"/>
      <c r="C9" s="22"/>
      <c r="D9" s="20"/>
      <c r="E9" s="23"/>
      <c r="F9" s="8" t="s">
        <v>44</v>
      </c>
      <c r="G9" s="82"/>
      <c r="H9" s="82"/>
    </row>
    <row r="10" spans="1:8" s="18" customFormat="1" ht="23.25" customHeight="1" x14ac:dyDescent="0.2">
      <c r="A10" s="232" t="s">
        <v>6</v>
      </c>
      <c r="B10" s="233"/>
      <c r="C10" s="233"/>
      <c r="D10" s="234"/>
      <c r="E10" s="234"/>
      <c r="F10" s="83" t="s">
        <v>43</v>
      </c>
      <c r="G10" s="93">
        <f>G12</f>
        <v>38790</v>
      </c>
      <c r="H10" s="93">
        <f>H12</f>
        <v>38790</v>
      </c>
    </row>
    <row r="11" spans="1:8" s="18" customFormat="1" ht="14.25" customHeight="1" x14ac:dyDescent="0.2">
      <c r="A11" s="232"/>
      <c r="B11" s="233"/>
      <c r="C11" s="233"/>
      <c r="D11" s="234"/>
      <c r="E11" s="234"/>
      <c r="F11" s="84" t="s">
        <v>44</v>
      </c>
      <c r="G11" s="93"/>
      <c r="H11" s="93"/>
    </row>
    <row r="12" spans="1:8" s="18" customFormat="1" ht="18.75" customHeight="1" x14ac:dyDescent="0.2">
      <c r="A12" s="232"/>
      <c r="B12" s="232" t="s">
        <v>8</v>
      </c>
      <c r="C12" s="233"/>
      <c r="D12" s="234"/>
      <c r="E12" s="234"/>
      <c r="F12" s="83" t="s">
        <v>9</v>
      </c>
      <c r="G12" s="93">
        <f>G14</f>
        <v>38790</v>
      </c>
      <c r="H12" s="93">
        <f>H14</f>
        <v>38790</v>
      </c>
    </row>
    <row r="13" spans="1:8" s="18" customFormat="1" ht="14.25" customHeight="1" x14ac:dyDescent="0.2">
      <c r="A13" s="232"/>
      <c r="B13" s="232"/>
      <c r="C13" s="233"/>
      <c r="D13" s="234"/>
      <c r="E13" s="234"/>
      <c r="F13" s="84" t="s">
        <v>44</v>
      </c>
      <c r="G13" s="86"/>
      <c r="H13" s="86"/>
    </row>
    <row r="14" spans="1:8" s="18" customFormat="1" ht="18.600000000000001" customHeight="1" x14ac:dyDescent="0.2">
      <c r="A14" s="232"/>
      <c r="B14" s="232"/>
      <c r="C14" s="231" t="s">
        <v>45</v>
      </c>
      <c r="D14" s="234"/>
      <c r="E14" s="234"/>
      <c r="F14" s="83" t="s">
        <v>9</v>
      </c>
      <c r="G14" s="93">
        <f>G16+G29</f>
        <v>38790</v>
      </c>
      <c r="H14" s="93">
        <f>H16+H29</f>
        <v>38790</v>
      </c>
    </row>
    <row r="15" spans="1:8" s="18" customFormat="1" ht="19.899999999999999" customHeight="1" x14ac:dyDescent="0.2">
      <c r="A15" s="232"/>
      <c r="B15" s="232"/>
      <c r="C15" s="231"/>
      <c r="D15" s="234"/>
      <c r="E15" s="234"/>
      <c r="F15" s="84" t="s">
        <v>44</v>
      </c>
      <c r="G15" s="86"/>
      <c r="H15" s="86"/>
    </row>
    <row r="16" spans="1:8" s="25" customFormat="1" ht="34.5" customHeight="1" x14ac:dyDescent="0.25">
      <c r="A16" s="232"/>
      <c r="B16" s="232"/>
      <c r="C16" s="231"/>
      <c r="D16" s="230">
        <v>1045</v>
      </c>
      <c r="E16" s="230"/>
      <c r="F16" s="78" t="s">
        <v>58</v>
      </c>
      <c r="G16" s="92">
        <f>G18</f>
        <v>2000</v>
      </c>
      <c r="H16" s="92">
        <f>G16</f>
        <v>2000</v>
      </c>
    </row>
    <row r="17" spans="1:8" s="25" customFormat="1" ht="27" customHeight="1" x14ac:dyDescent="0.25">
      <c r="A17" s="232"/>
      <c r="B17" s="232"/>
      <c r="C17" s="231"/>
      <c r="D17" s="230"/>
      <c r="E17" s="230"/>
      <c r="F17" s="78" t="s">
        <v>11</v>
      </c>
      <c r="G17" s="92"/>
      <c r="H17" s="92"/>
    </row>
    <row r="18" spans="1:8" s="25" customFormat="1" ht="42.75" customHeight="1" x14ac:dyDescent="0.25">
      <c r="A18" s="232"/>
      <c r="B18" s="232"/>
      <c r="C18" s="231"/>
      <c r="D18" s="230"/>
      <c r="E18" s="230">
        <v>32001</v>
      </c>
      <c r="F18" s="79" t="s">
        <v>65</v>
      </c>
      <c r="G18" s="92">
        <f>G20</f>
        <v>2000</v>
      </c>
      <c r="H18" s="92">
        <f t="shared" ref="H18:H28" si="0">G18</f>
        <v>2000</v>
      </c>
    </row>
    <row r="19" spans="1:8" s="25" customFormat="1" ht="24.75" customHeight="1" x14ac:dyDescent="0.25">
      <c r="A19" s="232"/>
      <c r="B19" s="232"/>
      <c r="C19" s="231"/>
      <c r="D19" s="230"/>
      <c r="E19" s="230"/>
      <c r="F19" s="32" t="s">
        <v>83</v>
      </c>
      <c r="G19" s="53"/>
      <c r="H19" s="92"/>
    </row>
    <row r="20" spans="1:8" x14ac:dyDescent="0.25">
      <c r="A20" s="232"/>
      <c r="B20" s="232"/>
      <c r="C20" s="231"/>
      <c r="D20" s="230"/>
      <c r="E20" s="230"/>
      <c r="F20" s="80" t="s">
        <v>113</v>
      </c>
      <c r="G20" s="90">
        <f>G22</f>
        <v>2000</v>
      </c>
      <c r="H20" s="92">
        <f t="shared" si="0"/>
        <v>2000</v>
      </c>
    </row>
    <row r="21" spans="1:8" ht="27" x14ac:dyDescent="0.25">
      <c r="A21" s="232"/>
      <c r="B21" s="232"/>
      <c r="C21" s="231"/>
      <c r="D21" s="230"/>
      <c r="E21" s="230"/>
      <c r="F21" s="32" t="s">
        <v>101</v>
      </c>
      <c r="G21" s="90"/>
      <c r="H21" s="92"/>
    </row>
    <row r="22" spans="1:8" x14ac:dyDescent="0.25">
      <c r="A22" s="232"/>
      <c r="B22" s="232"/>
      <c r="C22" s="231"/>
      <c r="D22" s="230"/>
      <c r="E22" s="230"/>
      <c r="F22" s="81" t="s">
        <v>102</v>
      </c>
      <c r="G22" s="90">
        <f t="shared" ref="G22:G27" si="1">G23</f>
        <v>2000</v>
      </c>
      <c r="H22" s="92">
        <f t="shared" si="0"/>
        <v>2000</v>
      </c>
    </row>
    <row r="23" spans="1:8" x14ac:dyDescent="0.25">
      <c r="A23" s="232"/>
      <c r="B23" s="232"/>
      <c r="C23" s="231"/>
      <c r="D23" s="230"/>
      <c r="E23" s="230"/>
      <c r="F23" s="77" t="s">
        <v>103</v>
      </c>
      <c r="G23" s="90">
        <f t="shared" si="1"/>
        <v>2000</v>
      </c>
      <c r="H23" s="92">
        <f t="shared" si="0"/>
        <v>2000</v>
      </c>
    </row>
    <row r="24" spans="1:8" x14ac:dyDescent="0.25">
      <c r="A24" s="232"/>
      <c r="B24" s="232"/>
      <c r="C24" s="231"/>
      <c r="D24" s="230"/>
      <c r="E24" s="230"/>
      <c r="F24" s="81" t="s">
        <v>104</v>
      </c>
      <c r="G24" s="90">
        <f>G27</f>
        <v>2000</v>
      </c>
      <c r="H24" s="92">
        <f t="shared" si="0"/>
        <v>2000</v>
      </c>
    </row>
    <row r="25" spans="1:8" x14ac:dyDescent="0.25">
      <c r="A25" s="232"/>
      <c r="B25" s="232"/>
      <c r="C25" s="231"/>
      <c r="D25" s="230"/>
      <c r="E25" s="230"/>
      <c r="F25" s="87" t="s">
        <v>105</v>
      </c>
      <c r="G25" s="90">
        <f t="shared" si="1"/>
        <v>0</v>
      </c>
      <c r="H25" s="92">
        <f t="shared" si="0"/>
        <v>0</v>
      </c>
    </row>
    <row r="26" spans="1:8" x14ac:dyDescent="0.25">
      <c r="A26" s="232"/>
      <c r="B26" s="232"/>
      <c r="C26" s="231"/>
      <c r="D26" s="230"/>
      <c r="E26" s="230"/>
      <c r="F26" s="88" t="s">
        <v>106</v>
      </c>
      <c r="G26" s="90"/>
      <c r="H26" s="92"/>
    </row>
    <row r="27" spans="1:8" x14ac:dyDescent="0.25">
      <c r="A27" s="232"/>
      <c r="B27" s="232"/>
      <c r="C27" s="231"/>
      <c r="D27" s="230"/>
      <c r="E27" s="230"/>
      <c r="F27" s="77" t="s">
        <v>107</v>
      </c>
      <c r="G27" s="90">
        <f t="shared" si="1"/>
        <v>2000</v>
      </c>
      <c r="H27" s="92">
        <f t="shared" si="0"/>
        <v>2000</v>
      </c>
    </row>
    <row r="28" spans="1:8" s="85" customFormat="1" ht="27" x14ac:dyDescent="0.25">
      <c r="A28" s="232"/>
      <c r="B28" s="232"/>
      <c r="C28" s="231"/>
      <c r="D28" s="230"/>
      <c r="E28" s="230"/>
      <c r="F28" s="189" t="s">
        <v>153</v>
      </c>
      <c r="G28" s="90">
        <f>havelvac5!D14</f>
        <v>2000</v>
      </c>
      <c r="H28" s="92">
        <f t="shared" si="0"/>
        <v>2000</v>
      </c>
    </row>
    <row r="29" spans="1:8" s="85" customFormat="1" x14ac:dyDescent="0.25">
      <c r="A29" s="232"/>
      <c r="B29" s="232"/>
      <c r="C29" s="231"/>
      <c r="D29" s="230">
        <v>1183</v>
      </c>
      <c r="E29" s="230"/>
      <c r="F29" s="169" t="s">
        <v>139</v>
      </c>
      <c r="G29" s="98">
        <f>G31+G40</f>
        <v>36790</v>
      </c>
      <c r="H29" s="98">
        <f>G29</f>
        <v>36790</v>
      </c>
    </row>
    <row r="30" spans="1:8" s="85" customFormat="1" x14ac:dyDescent="0.25">
      <c r="A30" s="232"/>
      <c r="B30" s="232"/>
      <c r="C30" s="231"/>
      <c r="D30" s="230"/>
      <c r="E30" s="230"/>
      <c r="F30" s="170" t="s">
        <v>11</v>
      </c>
      <c r="G30" s="92"/>
      <c r="H30" s="92"/>
    </row>
    <row r="31" spans="1:8" s="85" customFormat="1" x14ac:dyDescent="0.25">
      <c r="A31" s="232"/>
      <c r="B31" s="232"/>
      <c r="C31" s="231"/>
      <c r="D31" s="230"/>
      <c r="E31" s="230">
        <v>32001</v>
      </c>
      <c r="F31" s="166" t="s">
        <v>138</v>
      </c>
      <c r="G31" s="92">
        <f>G33</f>
        <v>8490</v>
      </c>
      <c r="H31" s="92">
        <f t="shared" ref="H31:H48" si="2">G31</f>
        <v>8490</v>
      </c>
    </row>
    <row r="32" spans="1:8" s="85" customFormat="1" x14ac:dyDescent="0.25">
      <c r="A32" s="232"/>
      <c r="B32" s="232"/>
      <c r="C32" s="231"/>
      <c r="D32" s="230"/>
      <c r="E32" s="230"/>
      <c r="F32" s="171" t="s">
        <v>140</v>
      </c>
      <c r="G32" s="53"/>
      <c r="H32" s="92"/>
    </row>
    <row r="33" spans="1:8" s="85" customFormat="1" x14ac:dyDescent="0.25">
      <c r="A33" s="232"/>
      <c r="B33" s="232"/>
      <c r="C33" s="231"/>
      <c r="D33" s="230"/>
      <c r="E33" s="230"/>
      <c r="F33" s="80" t="s">
        <v>113</v>
      </c>
      <c r="G33" s="90">
        <f>G35</f>
        <v>8490</v>
      </c>
      <c r="H33" s="92">
        <f t="shared" si="2"/>
        <v>8490</v>
      </c>
    </row>
    <row r="34" spans="1:8" s="85" customFormat="1" ht="27" x14ac:dyDescent="0.25">
      <c r="A34" s="232"/>
      <c r="B34" s="232"/>
      <c r="C34" s="231"/>
      <c r="D34" s="230"/>
      <c r="E34" s="230"/>
      <c r="F34" s="171" t="s">
        <v>141</v>
      </c>
      <c r="G34" s="90"/>
      <c r="H34" s="92"/>
    </row>
    <row r="35" spans="1:8" s="85" customFormat="1" x14ac:dyDescent="0.25">
      <c r="A35" s="232"/>
      <c r="B35" s="232"/>
      <c r="C35" s="231"/>
      <c r="D35" s="230"/>
      <c r="E35" s="230"/>
      <c r="F35" s="35" t="s">
        <v>102</v>
      </c>
      <c r="G35" s="90">
        <f>G36</f>
        <v>8490</v>
      </c>
      <c r="H35" s="92">
        <f t="shared" si="2"/>
        <v>8490</v>
      </c>
    </row>
    <row r="36" spans="1:8" s="85" customFormat="1" x14ac:dyDescent="0.25">
      <c r="A36" s="232"/>
      <c r="B36" s="232"/>
      <c r="C36" s="231"/>
      <c r="D36" s="230"/>
      <c r="E36" s="230"/>
      <c r="F36" s="56" t="s">
        <v>103</v>
      </c>
      <c r="G36" s="90">
        <f>G37</f>
        <v>8490</v>
      </c>
      <c r="H36" s="92">
        <f t="shared" si="2"/>
        <v>8490</v>
      </c>
    </row>
    <row r="37" spans="1:8" s="85" customFormat="1" x14ac:dyDescent="0.25">
      <c r="A37" s="232"/>
      <c r="B37" s="232"/>
      <c r="C37" s="231"/>
      <c r="D37" s="230"/>
      <c r="E37" s="230"/>
      <c r="F37" s="35" t="s">
        <v>104</v>
      </c>
      <c r="G37" s="90">
        <f>G38</f>
        <v>8490</v>
      </c>
      <c r="H37" s="92">
        <f t="shared" si="2"/>
        <v>8490</v>
      </c>
    </row>
    <row r="38" spans="1:8" s="85" customFormat="1" x14ac:dyDescent="0.25">
      <c r="A38" s="232"/>
      <c r="B38" s="232"/>
      <c r="C38" s="231"/>
      <c r="D38" s="230"/>
      <c r="E38" s="230"/>
      <c r="F38" s="56" t="s">
        <v>107</v>
      </c>
      <c r="G38" s="90">
        <f>G39</f>
        <v>8490</v>
      </c>
      <c r="H38" s="92">
        <f t="shared" si="2"/>
        <v>8490</v>
      </c>
    </row>
    <row r="39" spans="1:8" s="85" customFormat="1" x14ac:dyDescent="0.25">
      <c r="A39" s="232"/>
      <c r="B39" s="232"/>
      <c r="C39" s="231"/>
      <c r="D39" s="230"/>
      <c r="E39" s="230"/>
      <c r="F39" s="89" t="s">
        <v>114</v>
      </c>
      <c r="G39" s="90">
        <f>havelvac5!G20</f>
        <v>8490</v>
      </c>
      <c r="H39" s="92">
        <f t="shared" si="2"/>
        <v>8490</v>
      </c>
    </row>
    <row r="40" spans="1:8" ht="28.5" x14ac:dyDescent="0.25">
      <c r="A40" s="232"/>
      <c r="B40" s="232"/>
      <c r="C40" s="231"/>
      <c r="D40" s="230"/>
      <c r="E40" s="230">
        <v>32004</v>
      </c>
      <c r="F40" s="166" t="s">
        <v>118</v>
      </c>
      <c r="G40" s="92">
        <f>G42</f>
        <v>28300</v>
      </c>
      <c r="H40" s="92">
        <f t="shared" si="2"/>
        <v>28300</v>
      </c>
    </row>
    <row r="41" spans="1:8" x14ac:dyDescent="0.25">
      <c r="A41" s="232"/>
      <c r="B41" s="232"/>
      <c r="C41" s="231"/>
      <c r="D41" s="230"/>
      <c r="E41" s="230"/>
      <c r="F41" s="163" t="s">
        <v>83</v>
      </c>
      <c r="G41" s="53"/>
      <c r="H41" s="92"/>
    </row>
    <row r="42" spans="1:8" x14ac:dyDescent="0.25">
      <c r="A42" s="232"/>
      <c r="B42" s="232"/>
      <c r="C42" s="231"/>
      <c r="D42" s="230"/>
      <c r="E42" s="230"/>
      <c r="F42" s="80" t="s">
        <v>113</v>
      </c>
      <c r="G42" s="90">
        <f>G44</f>
        <v>28300</v>
      </c>
      <c r="H42" s="92">
        <f t="shared" si="2"/>
        <v>28300</v>
      </c>
    </row>
    <row r="43" spans="1:8" ht="27" x14ac:dyDescent="0.25">
      <c r="A43" s="232"/>
      <c r="B43" s="232"/>
      <c r="C43" s="231"/>
      <c r="D43" s="230"/>
      <c r="E43" s="230"/>
      <c r="F43" s="163" t="s">
        <v>101</v>
      </c>
      <c r="G43" s="90"/>
      <c r="H43" s="92"/>
    </row>
    <row r="44" spans="1:8" x14ac:dyDescent="0.25">
      <c r="A44" s="232"/>
      <c r="B44" s="232"/>
      <c r="C44" s="231"/>
      <c r="D44" s="230"/>
      <c r="E44" s="230"/>
      <c r="F44" s="81" t="s">
        <v>102</v>
      </c>
      <c r="G44" s="90">
        <f>G45</f>
        <v>28300</v>
      </c>
      <c r="H44" s="92">
        <f t="shared" si="2"/>
        <v>28300</v>
      </c>
    </row>
    <row r="45" spans="1:8" x14ac:dyDescent="0.25">
      <c r="A45" s="232"/>
      <c r="B45" s="232"/>
      <c r="C45" s="231"/>
      <c r="D45" s="230"/>
      <c r="E45" s="230"/>
      <c r="F45" s="77" t="s">
        <v>103</v>
      </c>
      <c r="G45" s="90">
        <f>G46</f>
        <v>28300</v>
      </c>
      <c r="H45" s="92">
        <f t="shared" si="2"/>
        <v>28300</v>
      </c>
    </row>
    <row r="46" spans="1:8" x14ac:dyDescent="0.25">
      <c r="A46" s="232"/>
      <c r="B46" s="232"/>
      <c r="C46" s="231"/>
      <c r="D46" s="230"/>
      <c r="E46" s="230"/>
      <c r="F46" s="81" t="s">
        <v>104</v>
      </c>
      <c r="G46" s="90">
        <f>G47</f>
        <v>28300</v>
      </c>
      <c r="H46" s="92">
        <f t="shared" si="2"/>
        <v>28300</v>
      </c>
    </row>
    <row r="47" spans="1:8" x14ac:dyDescent="0.25">
      <c r="A47" s="232"/>
      <c r="B47" s="232"/>
      <c r="C47" s="231"/>
      <c r="D47" s="230"/>
      <c r="E47" s="230"/>
      <c r="F47" s="77" t="s">
        <v>107</v>
      </c>
      <c r="G47" s="90">
        <f>G48</f>
        <v>28300</v>
      </c>
      <c r="H47" s="92">
        <f t="shared" si="2"/>
        <v>28300</v>
      </c>
    </row>
    <row r="48" spans="1:8" x14ac:dyDescent="0.25">
      <c r="A48" s="232"/>
      <c r="B48" s="232"/>
      <c r="C48" s="231"/>
      <c r="D48" s="230"/>
      <c r="E48" s="230"/>
      <c r="F48" s="89" t="s">
        <v>114</v>
      </c>
      <c r="G48" s="90">
        <f>havelvac5!G21</f>
        <v>28300</v>
      </c>
      <c r="H48" s="92">
        <f t="shared" si="2"/>
        <v>28300</v>
      </c>
    </row>
  </sheetData>
  <mergeCells count="22">
    <mergeCell ref="G1:H1"/>
    <mergeCell ref="G6:H6"/>
    <mergeCell ref="G2:H2"/>
    <mergeCell ref="G3:H3"/>
    <mergeCell ref="E31:E39"/>
    <mergeCell ref="A4:H4"/>
    <mergeCell ref="A6:C6"/>
    <mergeCell ref="D6:E6"/>
    <mergeCell ref="F6:F7"/>
    <mergeCell ref="E16:E17"/>
    <mergeCell ref="B10:B11"/>
    <mergeCell ref="D16:D28"/>
    <mergeCell ref="E18:E28"/>
    <mergeCell ref="E29:E30"/>
    <mergeCell ref="E40:E48"/>
    <mergeCell ref="D29:D48"/>
    <mergeCell ref="C14:C48"/>
    <mergeCell ref="B12:B48"/>
    <mergeCell ref="A10:A48"/>
    <mergeCell ref="C10:C13"/>
    <mergeCell ref="D10:D15"/>
    <mergeCell ref="E10:E15"/>
  </mergeCells>
  <pageMargins left="0.24" right="0.16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22"/>
  <sheetViews>
    <sheetView topLeftCell="A13" workbookViewId="0">
      <selection activeCell="C21" sqref="C21"/>
    </sheetView>
  </sheetViews>
  <sheetFormatPr defaultRowHeight="16.5" x14ac:dyDescent="0.3"/>
  <cols>
    <col min="1" max="1" width="8.5703125" style="10" customWidth="1"/>
    <col min="2" max="2" width="11.140625" style="10" customWidth="1"/>
    <col min="3" max="3" width="38.85546875" style="10" customWidth="1"/>
    <col min="4" max="4" width="14.28515625" style="10" customWidth="1"/>
    <col min="5" max="5" width="17.140625" style="10" customWidth="1"/>
    <col min="6" max="6" width="18.5703125" style="10" customWidth="1"/>
    <col min="7" max="7" width="18.85546875" style="10" customWidth="1"/>
    <col min="8" max="8" width="16.28515625" style="10" customWidth="1"/>
    <col min="9" max="16384" width="9.140625" style="10"/>
  </cols>
  <sheetData>
    <row r="1" spans="1:10" x14ac:dyDescent="0.3">
      <c r="F1" s="1"/>
      <c r="G1" s="236" t="s">
        <v>93</v>
      </c>
      <c r="H1" s="236"/>
    </row>
    <row r="2" spans="1:10" x14ac:dyDescent="0.3">
      <c r="F2" s="1"/>
      <c r="G2" s="236" t="s">
        <v>59</v>
      </c>
      <c r="H2" s="236"/>
    </row>
    <row r="3" spans="1:10" x14ac:dyDescent="0.3">
      <c r="F3" s="1"/>
      <c r="G3" s="236" t="s">
        <v>3</v>
      </c>
      <c r="H3" s="236"/>
    </row>
    <row r="4" spans="1:10" ht="32.25" customHeight="1" x14ac:dyDescent="0.3">
      <c r="A4" s="254" t="s">
        <v>46</v>
      </c>
      <c r="B4" s="254"/>
      <c r="C4" s="254"/>
      <c r="D4" s="254"/>
      <c r="E4" s="254"/>
      <c r="F4" s="254"/>
      <c r="G4" s="254"/>
      <c r="H4" s="254"/>
    </row>
    <row r="5" spans="1:10" ht="32.25" customHeight="1" x14ac:dyDescent="0.3">
      <c r="A5" s="63"/>
      <c r="B5" s="63"/>
      <c r="C5" s="63"/>
      <c r="D5" s="63"/>
      <c r="E5" s="63"/>
      <c r="F5" s="63"/>
      <c r="G5" s="243" t="s">
        <v>10</v>
      </c>
      <c r="H5" s="243"/>
      <c r="I5" s="243"/>
    </row>
    <row r="6" spans="1:10" ht="33.75" customHeight="1" x14ac:dyDescent="0.3">
      <c r="A6" s="244" t="s">
        <v>2</v>
      </c>
      <c r="B6" s="245"/>
      <c r="C6" s="213" t="s">
        <v>56</v>
      </c>
      <c r="D6" s="207" t="s">
        <v>51</v>
      </c>
      <c r="E6" s="249" t="s">
        <v>85</v>
      </c>
      <c r="F6" s="250"/>
      <c r="G6" s="250"/>
      <c r="H6" s="251"/>
    </row>
    <row r="7" spans="1:10" ht="16.5" customHeight="1" x14ac:dyDescent="0.3">
      <c r="A7" s="246"/>
      <c r="B7" s="247"/>
      <c r="C7" s="214"/>
      <c r="D7" s="248"/>
      <c r="E7" s="255" t="s">
        <v>11</v>
      </c>
      <c r="F7" s="255"/>
      <c r="G7" s="255"/>
      <c r="H7" s="256"/>
    </row>
    <row r="8" spans="1:10" ht="16.5" customHeight="1" x14ac:dyDescent="0.3">
      <c r="A8" s="207" t="s">
        <v>47</v>
      </c>
      <c r="B8" s="207" t="s">
        <v>48</v>
      </c>
      <c r="C8" s="214"/>
      <c r="D8" s="248"/>
      <c r="E8" s="257" t="s">
        <v>52</v>
      </c>
      <c r="F8" s="252" t="s">
        <v>53</v>
      </c>
      <c r="G8" s="252" t="s">
        <v>12</v>
      </c>
      <c r="H8" s="252" t="s">
        <v>54</v>
      </c>
    </row>
    <row r="9" spans="1:10" ht="45" customHeight="1" x14ac:dyDescent="0.3">
      <c r="A9" s="208"/>
      <c r="B9" s="208"/>
      <c r="C9" s="215"/>
      <c r="D9" s="208"/>
      <c r="E9" s="258"/>
      <c r="F9" s="253"/>
      <c r="G9" s="253"/>
      <c r="H9" s="253"/>
    </row>
    <row r="10" spans="1:10" s="12" customFormat="1" x14ac:dyDescent="0.3">
      <c r="A10" s="4"/>
      <c r="B10" s="4"/>
      <c r="C10" s="5" t="s">
        <v>13</v>
      </c>
      <c r="D10" s="41">
        <f>D12</f>
        <v>38790</v>
      </c>
      <c r="E10" s="41">
        <f t="shared" ref="E10:H10" si="0">E12</f>
        <v>0</v>
      </c>
      <c r="F10" s="41">
        <f t="shared" si="0"/>
        <v>0</v>
      </c>
      <c r="G10" s="41">
        <f t="shared" si="0"/>
        <v>38790</v>
      </c>
      <c r="H10" s="41">
        <f t="shared" si="0"/>
        <v>0</v>
      </c>
    </row>
    <row r="11" spans="1:10" s="12" customFormat="1" ht="13.5" x14ac:dyDescent="0.25">
      <c r="A11" s="4"/>
      <c r="B11" s="4"/>
      <c r="C11" s="26" t="s">
        <v>11</v>
      </c>
      <c r="D11" s="44"/>
      <c r="E11" s="42"/>
      <c r="F11" s="42"/>
      <c r="G11" s="42"/>
      <c r="H11" s="42"/>
    </row>
    <row r="12" spans="1:10" s="12" customFormat="1" ht="33.75" customHeight="1" x14ac:dyDescent="0.25">
      <c r="A12" s="4"/>
      <c r="B12" s="4"/>
      <c r="C12" s="6" t="s">
        <v>55</v>
      </c>
      <c r="D12" s="45">
        <f>D14+D20+D21</f>
        <v>38790</v>
      </c>
      <c r="E12" s="45">
        <f t="shared" ref="E12:H12" si="1">E14+E20+E21</f>
        <v>0</v>
      </c>
      <c r="F12" s="45">
        <f t="shared" si="1"/>
        <v>0</v>
      </c>
      <c r="G12" s="45">
        <f t="shared" si="1"/>
        <v>38790</v>
      </c>
      <c r="H12" s="45">
        <f t="shared" si="1"/>
        <v>0</v>
      </c>
    </row>
    <row r="13" spans="1:10" s="12" customFormat="1" x14ac:dyDescent="0.3">
      <c r="A13" s="4"/>
      <c r="B13" s="4"/>
      <c r="C13" s="26" t="s">
        <v>11</v>
      </c>
      <c r="D13" s="46"/>
      <c r="E13" s="47"/>
      <c r="F13" s="47"/>
      <c r="G13" s="47"/>
      <c r="H13" s="47"/>
    </row>
    <row r="14" spans="1:10" s="12" customFormat="1" ht="73.150000000000006" customHeight="1" x14ac:dyDescent="0.25">
      <c r="A14" s="61" t="s">
        <v>49</v>
      </c>
      <c r="B14" s="61" t="s">
        <v>50</v>
      </c>
      <c r="C14" s="55" t="s">
        <v>57</v>
      </c>
      <c r="D14" s="45">
        <f>D16+D18</f>
        <v>2000</v>
      </c>
      <c r="E14" s="45">
        <f>E16+E18</f>
        <v>0</v>
      </c>
      <c r="F14" s="45">
        <f>F16+F18</f>
        <v>0</v>
      </c>
      <c r="G14" s="45">
        <f>G16+G18</f>
        <v>2000</v>
      </c>
      <c r="H14" s="45">
        <f>H16+H18</f>
        <v>0</v>
      </c>
      <c r="J14" s="97"/>
    </row>
    <row r="15" spans="1:10" s="12" customFormat="1" x14ac:dyDescent="0.25">
      <c r="A15" s="2"/>
      <c r="B15" s="2"/>
      <c r="C15" s="26" t="s">
        <v>11</v>
      </c>
      <c r="D15" s="45"/>
      <c r="E15" s="45"/>
      <c r="F15" s="45"/>
      <c r="G15" s="45"/>
      <c r="H15" s="45"/>
    </row>
    <row r="16" spans="1:10" s="12" customFormat="1" x14ac:dyDescent="0.3">
      <c r="A16" s="11"/>
      <c r="B16" s="11"/>
      <c r="C16" s="54" t="s">
        <v>108</v>
      </c>
      <c r="D16" s="43">
        <f>D17</f>
        <v>1000</v>
      </c>
      <c r="E16" s="43">
        <f>E17</f>
        <v>0</v>
      </c>
      <c r="F16" s="43">
        <f>F17</f>
        <v>0</v>
      </c>
      <c r="G16" s="43">
        <f>G17</f>
        <v>1000</v>
      </c>
      <c r="H16" s="43">
        <f>H17</f>
        <v>0</v>
      </c>
    </row>
    <row r="17" spans="1:13" s="12" customFormat="1" ht="41.25" customHeight="1" x14ac:dyDescent="0.3">
      <c r="A17" s="11"/>
      <c r="B17" s="11"/>
      <c r="C17" s="77" t="s">
        <v>109</v>
      </c>
      <c r="D17" s="48">
        <f>E17+F17+G17+H17</f>
        <v>1000</v>
      </c>
      <c r="E17" s="47"/>
      <c r="F17" s="48"/>
      <c r="G17" s="48">
        <v>1000</v>
      </c>
      <c r="H17" s="47"/>
    </row>
    <row r="18" spans="1:13" s="12" customFormat="1" ht="24" customHeight="1" x14ac:dyDescent="0.3">
      <c r="A18" s="11"/>
      <c r="B18" s="11"/>
      <c r="C18" s="77" t="s">
        <v>110</v>
      </c>
      <c r="D18" s="48">
        <f>D19</f>
        <v>1000</v>
      </c>
      <c r="E18" s="48">
        <f>E19</f>
        <v>0</v>
      </c>
      <c r="F18" s="48">
        <f>F19</f>
        <v>0</v>
      </c>
      <c r="G18" s="48">
        <f>G19</f>
        <v>1000</v>
      </c>
      <c r="H18" s="47"/>
    </row>
    <row r="19" spans="1:13" s="12" customFormat="1" ht="34.5" customHeight="1" x14ac:dyDescent="0.3">
      <c r="A19" s="11"/>
      <c r="B19" s="11"/>
      <c r="C19" s="77" t="s">
        <v>111</v>
      </c>
      <c r="D19" s="48">
        <f>E19+F19+G19+H19</f>
        <v>1000</v>
      </c>
      <c r="E19" s="49"/>
      <c r="F19" s="48"/>
      <c r="G19" s="48">
        <v>1000</v>
      </c>
      <c r="H19" s="49"/>
      <c r="J19" s="97"/>
    </row>
    <row r="20" spans="1:13" s="12" customFormat="1" ht="34.5" customHeight="1" x14ac:dyDescent="0.25">
      <c r="A20" s="242" t="s">
        <v>137</v>
      </c>
      <c r="B20" s="167">
        <v>32001</v>
      </c>
      <c r="C20" s="79" t="s">
        <v>138</v>
      </c>
      <c r="D20" s="45">
        <f>G20</f>
        <v>8490</v>
      </c>
      <c r="E20" s="45">
        <v>0</v>
      </c>
      <c r="F20" s="45">
        <v>0</v>
      </c>
      <c r="G20" s="45">
        <v>8490</v>
      </c>
      <c r="H20" s="45">
        <v>0</v>
      </c>
    </row>
    <row r="21" spans="1:13" s="12" customFormat="1" ht="58.5" customHeight="1" x14ac:dyDescent="0.25">
      <c r="A21" s="242"/>
      <c r="B21" s="167">
        <v>32004</v>
      </c>
      <c r="C21" s="96" t="s">
        <v>118</v>
      </c>
      <c r="D21" s="45">
        <v>28300</v>
      </c>
      <c r="E21" s="45"/>
      <c r="F21" s="45"/>
      <c r="G21" s="45">
        <v>28300</v>
      </c>
      <c r="H21" s="45"/>
      <c r="K21" s="168"/>
    </row>
    <row r="22" spans="1:13" ht="39" customHeight="1" x14ac:dyDescent="0.3">
      <c r="D22" s="13"/>
      <c r="E22" s="13"/>
      <c r="F22" s="13"/>
      <c r="G22" s="13"/>
      <c r="H22" s="13"/>
      <c r="I22" s="13"/>
      <c r="J22" s="13"/>
      <c r="K22" s="13"/>
      <c r="L22" s="13"/>
      <c r="M22" s="13"/>
    </row>
  </sheetData>
  <mergeCells count="17">
    <mergeCell ref="H8:H9"/>
    <mergeCell ref="A20:A21"/>
    <mergeCell ref="G1:H1"/>
    <mergeCell ref="G2:H2"/>
    <mergeCell ref="G3:H3"/>
    <mergeCell ref="G5:I5"/>
    <mergeCell ref="A6:B7"/>
    <mergeCell ref="C6:C9"/>
    <mergeCell ref="D6:D9"/>
    <mergeCell ref="E6:H6"/>
    <mergeCell ref="F8:F9"/>
    <mergeCell ref="G8:G9"/>
    <mergeCell ref="A4:H4"/>
    <mergeCell ref="E7:H7"/>
    <mergeCell ref="A8:A9"/>
    <mergeCell ref="B8:B9"/>
    <mergeCell ref="E8:E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5"/>
  <sheetViews>
    <sheetView topLeftCell="A22" workbookViewId="0">
      <selection activeCell="D14" sqref="D14"/>
    </sheetView>
  </sheetViews>
  <sheetFormatPr defaultRowHeight="12.75" x14ac:dyDescent="0.2"/>
  <cols>
    <col min="1" max="1" width="12.5703125" customWidth="1"/>
    <col min="2" max="2" width="12.28515625" customWidth="1"/>
    <col min="3" max="3" width="50.7109375" customWidth="1"/>
    <col min="4" max="4" width="14.42578125" customWidth="1"/>
    <col min="5" max="5" width="15.5703125" customWidth="1"/>
  </cols>
  <sheetData>
    <row r="1" spans="1:7" ht="16.5" x14ac:dyDescent="0.3">
      <c r="A1" s="9"/>
      <c r="B1" s="9"/>
      <c r="C1" s="9"/>
      <c r="D1" s="1"/>
      <c r="E1" s="1" t="s">
        <v>94</v>
      </c>
    </row>
    <row r="2" spans="1:7" ht="16.5" x14ac:dyDescent="0.3">
      <c r="A2" s="9"/>
      <c r="B2" s="9"/>
      <c r="C2" s="9"/>
      <c r="D2" s="1"/>
      <c r="E2" s="1" t="s">
        <v>59</v>
      </c>
    </row>
    <row r="3" spans="1:7" ht="16.5" x14ac:dyDescent="0.3">
      <c r="A3" s="9"/>
      <c r="B3" s="9"/>
      <c r="C3" s="9"/>
      <c r="D3" s="1"/>
      <c r="E3" s="1" t="s">
        <v>3</v>
      </c>
    </row>
    <row r="4" spans="1:7" ht="16.5" x14ac:dyDescent="0.3">
      <c r="A4" s="10"/>
      <c r="B4" s="10"/>
      <c r="C4" s="10"/>
      <c r="D4" s="10"/>
      <c r="E4" s="10"/>
    </row>
    <row r="5" spans="1:7" ht="14.25" customHeight="1" x14ac:dyDescent="0.2">
      <c r="A5" s="259" t="s">
        <v>95</v>
      </c>
      <c r="B5" s="259"/>
      <c r="C5" s="259"/>
      <c r="D5" s="259"/>
      <c r="E5" s="259"/>
    </row>
    <row r="6" spans="1:7" ht="14.25" customHeight="1" x14ac:dyDescent="0.2">
      <c r="A6" s="259"/>
      <c r="B6" s="259"/>
      <c r="C6" s="259"/>
      <c r="D6" s="259"/>
      <c r="E6" s="259"/>
    </row>
    <row r="7" spans="1:7" x14ac:dyDescent="0.2">
      <c r="A7" s="27"/>
      <c r="B7" s="27"/>
      <c r="C7" s="27"/>
      <c r="D7" s="27"/>
      <c r="E7" s="27"/>
    </row>
    <row r="8" spans="1:7" ht="13.5" x14ac:dyDescent="0.25">
      <c r="D8" s="260" t="s">
        <v>117</v>
      </c>
      <c r="E8" s="260"/>
    </row>
    <row r="9" spans="1:7" ht="57" customHeight="1" x14ac:dyDescent="0.25">
      <c r="A9" s="209" t="s">
        <v>2</v>
      </c>
      <c r="B9" s="210"/>
      <c r="C9" s="213" t="s">
        <v>82</v>
      </c>
      <c r="D9" s="216" t="s">
        <v>85</v>
      </c>
      <c r="E9" s="217"/>
      <c r="F9" s="15"/>
      <c r="G9" s="15"/>
    </row>
    <row r="10" spans="1:7" ht="27" customHeight="1" x14ac:dyDescent="0.2">
      <c r="A10" s="211"/>
      <c r="B10" s="212"/>
      <c r="C10" s="214"/>
      <c r="D10" s="204" t="s">
        <v>4</v>
      </c>
      <c r="E10" s="204" t="s">
        <v>1</v>
      </c>
    </row>
    <row r="11" spans="1:7" ht="13.5" customHeight="1" x14ac:dyDescent="0.2">
      <c r="A11" s="207" t="s">
        <v>47</v>
      </c>
      <c r="B11" s="207" t="s">
        <v>48</v>
      </c>
      <c r="C11" s="214"/>
      <c r="D11" s="205"/>
      <c r="E11" s="205"/>
    </row>
    <row r="12" spans="1:7" ht="32.25" customHeight="1" x14ac:dyDescent="0.2">
      <c r="A12" s="208"/>
      <c r="B12" s="208"/>
      <c r="C12" s="215"/>
      <c r="D12" s="206"/>
      <c r="E12" s="206"/>
    </row>
    <row r="13" spans="1:7" ht="16.899999999999999" customHeight="1" x14ac:dyDescent="0.2">
      <c r="A13" s="14"/>
      <c r="B13" s="14"/>
      <c r="C13" s="5" t="s">
        <v>13</v>
      </c>
      <c r="D13" s="99">
        <f>D14+D15</f>
        <v>38790</v>
      </c>
      <c r="E13" s="99">
        <f>E14+E15</f>
        <v>38790</v>
      </c>
    </row>
    <row r="14" spans="1:7" ht="12.6" customHeight="1" x14ac:dyDescent="0.25">
      <c r="A14" s="14"/>
      <c r="B14" s="14"/>
      <c r="C14" s="26" t="s">
        <v>11</v>
      </c>
      <c r="D14" s="75"/>
      <c r="E14" s="75"/>
    </row>
    <row r="15" spans="1:7" ht="17.45" customHeight="1" x14ac:dyDescent="0.2">
      <c r="A15" s="14"/>
      <c r="B15" s="14"/>
      <c r="C15" s="6" t="s">
        <v>55</v>
      </c>
      <c r="D15" s="99">
        <f>D17+D25</f>
        <v>38790</v>
      </c>
      <c r="E15" s="99">
        <f>E17+E25</f>
        <v>38790</v>
      </c>
    </row>
    <row r="16" spans="1:7" ht="17.45" customHeight="1" x14ac:dyDescent="0.25">
      <c r="A16" s="14"/>
      <c r="B16" s="14"/>
      <c r="C16" s="26" t="s">
        <v>11</v>
      </c>
      <c r="D16" s="100"/>
      <c r="E16" s="100"/>
    </row>
    <row r="17" spans="1:5" ht="45.6" customHeight="1" x14ac:dyDescent="0.2">
      <c r="A17" s="230">
        <v>1045</v>
      </c>
      <c r="B17" s="230">
        <v>32001</v>
      </c>
      <c r="C17" s="40" t="s">
        <v>57</v>
      </c>
      <c r="D17" s="99">
        <f>D21+D23</f>
        <v>2000</v>
      </c>
      <c r="E17" s="99">
        <f>E21+E23</f>
        <v>2000</v>
      </c>
    </row>
    <row r="18" spans="1:5" ht="13.5" x14ac:dyDescent="0.25">
      <c r="A18" s="230"/>
      <c r="B18" s="230"/>
      <c r="C18" s="26" t="s">
        <v>83</v>
      </c>
      <c r="D18" s="101"/>
      <c r="E18" s="101"/>
    </row>
    <row r="19" spans="1:5" ht="13.5" x14ac:dyDescent="0.2">
      <c r="A19" s="230"/>
      <c r="B19" s="230"/>
      <c r="C19" s="80" t="s">
        <v>113</v>
      </c>
      <c r="D19" s="99">
        <f>D20+D21</f>
        <v>1000</v>
      </c>
      <c r="E19" s="99">
        <f>E20+E21</f>
        <v>1000</v>
      </c>
    </row>
    <row r="20" spans="1:5" ht="13.5" x14ac:dyDescent="0.25">
      <c r="A20" s="230"/>
      <c r="B20" s="230"/>
      <c r="C20" s="26" t="s">
        <v>84</v>
      </c>
      <c r="D20" s="101"/>
      <c r="E20" s="101"/>
    </row>
    <row r="21" spans="1:5" ht="13.5" x14ac:dyDescent="0.25">
      <c r="A21" s="230"/>
      <c r="B21" s="230"/>
      <c r="C21" s="54" t="s">
        <v>108</v>
      </c>
      <c r="D21" s="99">
        <f>D22</f>
        <v>1000</v>
      </c>
      <c r="E21" s="99">
        <f>E22</f>
        <v>1000</v>
      </c>
    </row>
    <row r="22" spans="1:5" ht="13.5" x14ac:dyDescent="0.2">
      <c r="A22" s="230"/>
      <c r="B22" s="230"/>
      <c r="C22" s="77" t="s">
        <v>109</v>
      </c>
      <c r="D22" s="99">
        <v>1000</v>
      </c>
      <c r="E22" s="99">
        <f>D22</f>
        <v>1000</v>
      </c>
    </row>
    <row r="23" spans="1:5" ht="16.5" x14ac:dyDescent="0.2">
      <c r="A23" s="230"/>
      <c r="B23" s="230"/>
      <c r="C23" s="77" t="s">
        <v>110</v>
      </c>
      <c r="D23" s="102">
        <f>D24</f>
        <v>1000</v>
      </c>
      <c r="E23" s="102">
        <f>E24</f>
        <v>1000</v>
      </c>
    </row>
    <row r="24" spans="1:5" ht="13.5" x14ac:dyDescent="0.2">
      <c r="A24" s="230"/>
      <c r="B24" s="230"/>
      <c r="C24" s="77" t="s">
        <v>111</v>
      </c>
      <c r="D24" s="103">
        <v>1000</v>
      </c>
      <c r="E24" s="103">
        <f>D24</f>
        <v>1000</v>
      </c>
    </row>
    <row r="25" spans="1:5" ht="26.25" customHeight="1" x14ac:dyDescent="0.25">
      <c r="A25" s="261">
        <v>1183</v>
      </c>
      <c r="B25" s="264">
        <v>32001</v>
      </c>
      <c r="C25" s="166" t="s">
        <v>138</v>
      </c>
      <c r="D25" s="103">
        <f>D26+D33</f>
        <v>36790</v>
      </c>
      <c r="E25" s="103">
        <f>E26+E33</f>
        <v>36790</v>
      </c>
    </row>
    <row r="26" spans="1:5" ht="26.25" customHeight="1" x14ac:dyDescent="0.2">
      <c r="A26" s="262"/>
      <c r="B26" s="264"/>
      <c r="C26" s="175" t="s">
        <v>147</v>
      </c>
      <c r="D26" s="99">
        <f>D29</f>
        <v>8490</v>
      </c>
      <c r="E26" s="99">
        <f>E29</f>
        <v>8490</v>
      </c>
    </row>
    <row r="27" spans="1:5" ht="26.25" customHeight="1" x14ac:dyDescent="0.2">
      <c r="A27" s="262"/>
      <c r="B27" s="264"/>
      <c r="C27" s="80" t="s">
        <v>113</v>
      </c>
      <c r="D27" s="99">
        <f>D29</f>
        <v>8490</v>
      </c>
      <c r="E27" s="99">
        <f>E29</f>
        <v>8490</v>
      </c>
    </row>
    <row r="28" spans="1:5" ht="26.25" customHeight="1" x14ac:dyDescent="0.2">
      <c r="A28" s="262"/>
      <c r="B28" s="264"/>
      <c r="C28" s="175" t="s">
        <v>148</v>
      </c>
      <c r="D28" s="99"/>
      <c r="E28" s="99"/>
    </row>
    <row r="29" spans="1:5" ht="30" customHeight="1" x14ac:dyDescent="0.2">
      <c r="A29" s="262"/>
      <c r="B29" s="264"/>
      <c r="C29" s="96" t="s">
        <v>149</v>
      </c>
      <c r="D29" s="99">
        <v>8490</v>
      </c>
      <c r="E29" s="99">
        <v>8490</v>
      </c>
    </row>
    <row r="30" spans="1:5" ht="22.5" customHeight="1" x14ac:dyDescent="0.2">
      <c r="A30" s="262"/>
      <c r="B30" s="265">
        <v>32004</v>
      </c>
      <c r="C30" s="96" t="s">
        <v>112</v>
      </c>
      <c r="D30" s="99">
        <f>D31</f>
        <v>28300</v>
      </c>
      <c r="E30" s="99">
        <f>D30</f>
        <v>28300</v>
      </c>
    </row>
    <row r="31" spans="1:5" ht="40.5" x14ac:dyDescent="0.25">
      <c r="A31" s="262"/>
      <c r="B31" s="266"/>
      <c r="C31" s="55" t="s">
        <v>118</v>
      </c>
      <c r="D31" s="99">
        <f>D33</f>
        <v>28300</v>
      </c>
      <c r="E31" s="99">
        <f>E33</f>
        <v>28300</v>
      </c>
    </row>
    <row r="32" spans="1:5" ht="13.5" customHeight="1" x14ac:dyDescent="0.25">
      <c r="A32" s="262"/>
      <c r="B32" s="266"/>
      <c r="C32" s="158" t="s">
        <v>83</v>
      </c>
      <c r="D32" s="101"/>
      <c r="E32" s="101"/>
    </row>
    <row r="33" spans="1:5" ht="13.5" customHeight="1" x14ac:dyDescent="0.2">
      <c r="A33" s="262"/>
      <c r="B33" s="266"/>
      <c r="C33" s="80" t="s">
        <v>113</v>
      </c>
      <c r="D33" s="99">
        <f>D34+D35</f>
        <v>28300</v>
      </c>
      <c r="E33" s="99">
        <f>E34+E35</f>
        <v>28300</v>
      </c>
    </row>
    <row r="34" spans="1:5" ht="13.5" customHeight="1" x14ac:dyDescent="0.25">
      <c r="A34" s="262"/>
      <c r="B34" s="266"/>
      <c r="C34" s="158" t="s">
        <v>84</v>
      </c>
      <c r="D34" s="101"/>
      <c r="E34" s="101"/>
    </row>
    <row r="35" spans="1:5" ht="14.25" customHeight="1" x14ac:dyDescent="0.2">
      <c r="A35" s="263"/>
      <c r="B35" s="267"/>
      <c r="C35" s="96" t="s">
        <v>112</v>
      </c>
      <c r="D35" s="99">
        <f>havelvac5!G21</f>
        <v>28300</v>
      </c>
      <c r="E35" s="99">
        <f>D35</f>
        <v>28300</v>
      </c>
    </row>
  </sheetData>
  <mergeCells count="14">
    <mergeCell ref="A25:A35"/>
    <mergeCell ref="D9:E9"/>
    <mergeCell ref="A17:A24"/>
    <mergeCell ref="B17:B24"/>
    <mergeCell ref="B25:B29"/>
    <mergeCell ref="B30:B35"/>
    <mergeCell ref="A5:E6"/>
    <mergeCell ref="D10:D12"/>
    <mergeCell ref="E10:E12"/>
    <mergeCell ref="A9:B10"/>
    <mergeCell ref="C9:C12"/>
    <mergeCell ref="D8:E8"/>
    <mergeCell ref="A11:A12"/>
    <mergeCell ref="B11:B1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51"/>
  <sheetViews>
    <sheetView tabSelected="1" topLeftCell="A34" workbookViewId="0">
      <selection activeCell="H41" sqref="H41"/>
    </sheetView>
  </sheetViews>
  <sheetFormatPr defaultRowHeight="13.5" x14ac:dyDescent="0.25"/>
  <cols>
    <col min="1" max="1" width="23.5703125" style="3" customWidth="1"/>
    <col min="2" max="2" width="62.5703125" style="3" customWidth="1"/>
    <col min="3" max="3" width="13.42578125" style="3" customWidth="1"/>
    <col min="4" max="4" width="16.140625" style="3" customWidth="1"/>
    <col min="5" max="16384" width="9.140625" style="3"/>
  </cols>
  <sheetData>
    <row r="1" spans="1:5" x14ac:dyDescent="0.25">
      <c r="C1" s="1" t="s">
        <v>99</v>
      </c>
    </row>
    <row r="2" spans="1:5" x14ac:dyDescent="0.25">
      <c r="C2" s="1" t="s">
        <v>59</v>
      </c>
    </row>
    <row r="3" spans="1:5" x14ac:dyDescent="0.25">
      <c r="C3" s="1" t="s">
        <v>3</v>
      </c>
    </row>
    <row r="4" spans="1:5" s="28" customFormat="1" ht="13.5" customHeight="1" x14ac:dyDescent="0.25">
      <c r="A4" s="106"/>
      <c r="B4" s="106"/>
      <c r="C4" s="107"/>
      <c r="D4" s="107"/>
    </row>
    <row r="5" spans="1:5" s="28" customFormat="1" ht="54.75" customHeight="1" x14ac:dyDescent="0.3">
      <c r="A5" s="287" t="s">
        <v>156</v>
      </c>
      <c r="B5" s="287"/>
      <c r="C5" s="287"/>
      <c r="D5" s="287"/>
    </row>
    <row r="6" spans="1:5" s="28" customFormat="1" ht="19.5" customHeight="1" x14ac:dyDescent="0.3">
      <c r="A6" s="108"/>
      <c r="B6" s="108"/>
      <c r="C6" s="108"/>
      <c r="D6" s="108"/>
    </row>
    <row r="7" spans="1:5" s="28" customFormat="1" ht="25.5" customHeight="1" x14ac:dyDescent="0.3">
      <c r="A7" s="288" t="s">
        <v>120</v>
      </c>
      <c r="B7" s="288"/>
      <c r="C7" s="288"/>
      <c r="D7" s="288"/>
    </row>
    <row r="8" spans="1:5" s="28" customFormat="1" ht="13.5" customHeight="1" x14ac:dyDescent="0.25">
      <c r="A8" s="285" t="s">
        <v>155</v>
      </c>
      <c r="B8" s="285"/>
      <c r="C8" s="285"/>
      <c r="D8" s="285"/>
    </row>
    <row r="9" spans="1:5" s="28" customFormat="1" ht="13.5" customHeight="1" x14ac:dyDescent="0.25">
      <c r="A9" s="67" t="s">
        <v>61</v>
      </c>
      <c r="B9" s="293" t="s">
        <v>76</v>
      </c>
      <c r="C9" s="293"/>
      <c r="D9" s="293"/>
      <c r="E9" s="7"/>
    </row>
    <row r="10" spans="1:5" s="28" customFormat="1" ht="13.5" customHeight="1" x14ac:dyDescent="0.25">
      <c r="A10" s="60">
        <v>1045</v>
      </c>
      <c r="B10" s="294" t="s">
        <v>58</v>
      </c>
      <c r="C10" s="294"/>
      <c r="D10" s="294"/>
      <c r="E10" s="7"/>
    </row>
    <row r="11" spans="1:5" s="28" customFormat="1" ht="13.5" customHeight="1" x14ac:dyDescent="0.25">
      <c r="A11" s="68"/>
      <c r="B11" s="268"/>
      <c r="C11" s="268"/>
      <c r="D11" s="268"/>
      <c r="E11" s="7"/>
    </row>
    <row r="12" spans="1:5" s="28" customFormat="1" ht="13.5" customHeight="1" x14ac:dyDescent="0.25">
      <c r="A12" s="69" t="s">
        <v>60</v>
      </c>
      <c r="B12" s="268"/>
      <c r="C12" s="268"/>
      <c r="D12" s="268"/>
      <c r="E12" s="7"/>
    </row>
    <row r="13" spans="1:5" s="28" customFormat="1" ht="13.5" customHeight="1" x14ac:dyDescent="0.25">
      <c r="A13" s="70"/>
      <c r="B13" s="70"/>
      <c r="C13" s="273"/>
      <c r="D13" s="273"/>
    </row>
    <row r="14" spans="1:5" s="28" customFormat="1" ht="46.5" customHeight="1" x14ac:dyDescent="0.25">
      <c r="A14" s="109" t="s">
        <v>62</v>
      </c>
      <c r="B14" s="32">
        <v>1045</v>
      </c>
      <c r="C14" s="289" t="s">
        <v>85</v>
      </c>
      <c r="D14" s="289"/>
    </row>
    <row r="15" spans="1:5" s="28" customFormat="1" ht="13.5" customHeight="1" x14ac:dyDescent="0.25">
      <c r="A15" s="110" t="s">
        <v>63</v>
      </c>
      <c r="B15" s="31">
        <v>32001</v>
      </c>
      <c r="C15" s="274" t="s">
        <v>73</v>
      </c>
      <c r="D15" s="274" t="s">
        <v>1</v>
      </c>
    </row>
    <row r="16" spans="1:5" s="28" customFormat="1" ht="42.75" customHeight="1" x14ac:dyDescent="0.25">
      <c r="A16" s="110" t="s">
        <v>64</v>
      </c>
      <c r="B16" s="32" t="s">
        <v>65</v>
      </c>
      <c r="C16" s="274"/>
      <c r="D16" s="274"/>
    </row>
    <row r="17" spans="1:5" s="28" customFormat="1" ht="44.45" customHeight="1" x14ac:dyDescent="0.25">
      <c r="A17" s="31" t="s">
        <v>66</v>
      </c>
      <c r="B17" s="112" t="s">
        <v>67</v>
      </c>
      <c r="C17" s="274"/>
      <c r="D17" s="274"/>
    </row>
    <row r="18" spans="1:5" s="28" customFormat="1" ht="33" customHeight="1" x14ac:dyDescent="0.25">
      <c r="A18" s="31" t="s">
        <v>68</v>
      </c>
      <c r="B18" s="113" t="s">
        <v>69</v>
      </c>
      <c r="C18" s="274"/>
      <c r="D18" s="274"/>
    </row>
    <row r="19" spans="1:5" s="28" customFormat="1" ht="42.75" customHeight="1" x14ac:dyDescent="0.25">
      <c r="A19" s="32" t="s">
        <v>70</v>
      </c>
      <c r="B19" s="32" t="s">
        <v>71</v>
      </c>
      <c r="C19" s="274"/>
      <c r="D19" s="274"/>
    </row>
    <row r="20" spans="1:5" s="28" customFormat="1" ht="13.5" customHeight="1" x14ac:dyDescent="0.25">
      <c r="A20" s="290" t="s">
        <v>72</v>
      </c>
      <c r="B20" s="290"/>
      <c r="C20" s="274"/>
      <c r="D20" s="274"/>
    </row>
    <row r="21" spans="1:5" s="28" customFormat="1" ht="13.5" customHeight="1" x14ac:dyDescent="0.25">
      <c r="A21" s="269" t="s">
        <v>74</v>
      </c>
      <c r="B21" s="269"/>
      <c r="C21" s="34">
        <v>2</v>
      </c>
      <c r="D21" s="34">
        <v>2</v>
      </c>
    </row>
    <row r="22" spans="1:5" s="28" customFormat="1" ht="13.5" customHeight="1" x14ac:dyDescent="0.25">
      <c r="A22" s="286" t="s">
        <v>136</v>
      </c>
      <c r="B22" s="286"/>
      <c r="C22" s="33"/>
      <c r="D22" s="161">
        <v>1</v>
      </c>
    </row>
    <row r="23" spans="1:5" s="28" customFormat="1" ht="13.5" customHeight="1" x14ac:dyDescent="0.25">
      <c r="A23" s="272" t="s">
        <v>75</v>
      </c>
      <c r="B23" s="272"/>
      <c r="C23" s="114">
        <f>'havelvac 6'!D17</f>
        <v>2000</v>
      </c>
      <c r="D23" s="114">
        <f>C23</f>
        <v>2000</v>
      </c>
    </row>
    <row r="24" spans="1:5" s="28" customFormat="1" ht="13.5" customHeight="1" x14ac:dyDescent="0.25"/>
    <row r="25" spans="1:5" s="28" customFormat="1" ht="13.5" customHeight="1" x14ac:dyDescent="0.25">
      <c r="A25" s="104" t="s">
        <v>61</v>
      </c>
      <c r="B25" s="104" t="s">
        <v>76</v>
      </c>
    </row>
    <row r="26" spans="1:5" s="28" customFormat="1" ht="21.75" customHeight="1" x14ac:dyDescent="0.25">
      <c r="A26" s="105">
        <v>1183</v>
      </c>
      <c r="B26" s="277" t="s">
        <v>139</v>
      </c>
      <c r="C26" s="277"/>
      <c r="D26" s="277"/>
    </row>
    <row r="27" spans="1:5" s="28" customFormat="1" ht="13.5" customHeight="1" x14ac:dyDescent="0.25"/>
    <row r="28" spans="1:5" s="28" customFormat="1" ht="13.5" customHeight="1" x14ac:dyDescent="0.25">
      <c r="A28" s="69" t="s">
        <v>60</v>
      </c>
      <c r="B28" s="74"/>
      <c r="C28" s="72"/>
      <c r="D28" s="73"/>
    </row>
    <row r="29" spans="1:5" s="28" customFormat="1" ht="13.5" customHeight="1" x14ac:dyDescent="0.25">
      <c r="A29" s="64"/>
      <c r="B29" s="64"/>
      <c r="C29" s="275"/>
      <c r="D29" s="276"/>
    </row>
    <row r="30" spans="1:5" ht="49.5" customHeight="1" x14ac:dyDescent="0.25">
      <c r="A30" s="177" t="s">
        <v>62</v>
      </c>
      <c r="B30" s="178">
        <v>1183</v>
      </c>
      <c r="C30" s="249" t="s">
        <v>85</v>
      </c>
      <c r="D30" s="251"/>
      <c r="E30" s="71"/>
    </row>
    <row r="31" spans="1:5" ht="21.75" customHeight="1" x14ac:dyDescent="0.25">
      <c r="A31" s="179" t="s">
        <v>63</v>
      </c>
      <c r="B31" s="182">
        <v>32001</v>
      </c>
      <c r="C31" s="278" t="s">
        <v>73</v>
      </c>
      <c r="D31" s="281" t="s">
        <v>1</v>
      </c>
    </row>
    <row r="32" spans="1:5" ht="21.75" customHeight="1" x14ac:dyDescent="0.25">
      <c r="A32" s="179" t="s">
        <v>64</v>
      </c>
      <c r="B32" s="96" t="s">
        <v>138</v>
      </c>
      <c r="C32" s="279"/>
      <c r="D32" s="282"/>
    </row>
    <row r="33" spans="1:4" ht="54" customHeight="1" x14ac:dyDescent="0.25">
      <c r="A33" s="181" t="s">
        <v>66</v>
      </c>
      <c r="B33" s="96" t="s">
        <v>145</v>
      </c>
      <c r="C33" s="279"/>
      <c r="D33" s="282"/>
    </row>
    <row r="34" spans="1:4" ht="35.25" customHeight="1" x14ac:dyDescent="0.25">
      <c r="A34" s="182" t="s">
        <v>68</v>
      </c>
      <c r="B34" s="183" t="s">
        <v>69</v>
      </c>
      <c r="C34" s="279"/>
      <c r="D34" s="282"/>
    </row>
    <row r="35" spans="1:4" ht="40.5" x14ac:dyDescent="0.25">
      <c r="A35" s="96" t="s">
        <v>70</v>
      </c>
      <c r="B35" s="96" t="s">
        <v>150</v>
      </c>
      <c r="C35" s="279"/>
      <c r="D35" s="282"/>
    </row>
    <row r="36" spans="1:4" x14ac:dyDescent="0.25">
      <c r="A36" s="284" t="s">
        <v>72</v>
      </c>
      <c r="B36" s="284"/>
      <c r="C36" s="280"/>
      <c r="D36" s="283"/>
    </row>
    <row r="37" spans="1:4" ht="13.5" customHeight="1" x14ac:dyDescent="0.25">
      <c r="A37" s="270" t="s">
        <v>74</v>
      </c>
      <c r="B37" s="271"/>
      <c r="C37" s="184">
        <v>30</v>
      </c>
      <c r="D37" s="184">
        <v>30</v>
      </c>
    </row>
    <row r="38" spans="1:4" ht="13.5" customHeight="1" x14ac:dyDescent="0.25">
      <c r="A38" s="270" t="s">
        <v>136</v>
      </c>
      <c r="B38" s="271"/>
      <c r="C38" s="185"/>
      <c r="D38" s="186">
        <v>1</v>
      </c>
    </row>
    <row r="39" spans="1:4" s="28" customFormat="1" ht="13.5" customHeight="1" x14ac:dyDescent="0.25">
      <c r="A39" s="291" t="s">
        <v>75</v>
      </c>
      <c r="B39" s="292"/>
      <c r="C39" s="187">
        <v>8490</v>
      </c>
      <c r="D39" s="187">
        <f>C39</f>
        <v>8490</v>
      </c>
    </row>
    <row r="40" spans="1:4" x14ac:dyDescent="0.25">
      <c r="A40" s="69" t="s">
        <v>60</v>
      </c>
      <c r="B40" s="74"/>
      <c r="C40" s="72"/>
      <c r="D40" s="73"/>
    </row>
    <row r="41" spans="1:4" x14ac:dyDescent="0.25">
      <c r="A41" s="64"/>
      <c r="B41" s="64"/>
      <c r="C41" s="275"/>
      <c r="D41" s="276"/>
    </row>
    <row r="42" spans="1:4" ht="40.5" customHeight="1" x14ac:dyDescent="0.25">
      <c r="A42" s="177" t="s">
        <v>62</v>
      </c>
      <c r="B42" s="178">
        <v>1183</v>
      </c>
      <c r="C42" s="216" t="s">
        <v>77</v>
      </c>
      <c r="D42" s="217"/>
    </row>
    <row r="43" spans="1:4" x14ac:dyDescent="0.25">
      <c r="A43" s="179" t="s">
        <v>63</v>
      </c>
      <c r="B43" s="180">
        <v>32004</v>
      </c>
      <c r="C43" s="36" t="s">
        <v>78</v>
      </c>
      <c r="D43" s="36" t="s">
        <v>79</v>
      </c>
    </row>
    <row r="44" spans="1:4" ht="30" customHeight="1" x14ac:dyDescent="0.25">
      <c r="A44" s="179" t="s">
        <v>64</v>
      </c>
      <c r="B44" s="96" t="s">
        <v>118</v>
      </c>
      <c r="C44" s="29"/>
      <c r="D44" s="29"/>
    </row>
    <row r="45" spans="1:4" ht="21.75" customHeight="1" x14ac:dyDescent="0.25">
      <c r="A45" s="181" t="s">
        <v>66</v>
      </c>
      <c r="B45" s="96" t="s">
        <v>112</v>
      </c>
      <c r="C45" s="29"/>
      <c r="D45" s="29"/>
    </row>
    <row r="46" spans="1:4" ht="27" x14ac:dyDescent="0.25">
      <c r="A46" s="182" t="s">
        <v>68</v>
      </c>
      <c r="B46" s="96" t="s">
        <v>69</v>
      </c>
      <c r="C46" s="29"/>
      <c r="D46" s="29"/>
    </row>
    <row r="47" spans="1:4" ht="40.5" x14ac:dyDescent="0.25">
      <c r="A47" s="96" t="s">
        <v>70</v>
      </c>
      <c r="B47" s="96" t="s">
        <v>157</v>
      </c>
      <c r="C47" s="29"/>
      <c r="D47" s="29"/>
    </row>
    <row r="48" spans="1:4" x14ac:dyDescent="0.25">
      <c r="A48" s="37"/>
      <c r="B48" s="38" t="s">
        <v>72</v>
      </c>
      <c r="C48" s="30"/>
      <c r="D48" s="30"/>
    </row>
    <row r="49" spans="1:7" ht="18.75" customHeight="1" x14ac:dyDescent="0.25">
      <c r="A49" s="269" t="s">
        <v>74</v>
      </c>
      <c r="B49" s="269"/>
      <c r="C49" s="111">
        <v>10</v>
      </c>
      <c r="D49" s="111">
        <v>10</v>
      </c>
      <c r="G49" s="165"/>
    </row>
    <row r="50" spans="1:7" ht="18.75" customHeight="1" x14ac:dyDescent="0.25">
      <c r="A50" s="286" t="s">
        <v>136</v>
      </c>
      <c r="B50" s="286"/>
      <c r="C50" s="162"/>
      <c r="D50" s="162">
        <v>1</v>
      </c>
    </row>
    <row r="51" spans="1:7" ht="18.75" customHeight="1" x14ac:dyDescent="0.25">
      <c r="A51" s="272" t="s">
        <v>75</v>
      </c>
      <c r="B51" s="272"/>
      <c r="C51" s="115">
        <f>havelvac5!G21</f>
        <v>28300</v>
      </c>
      <c r="D51" s="115">
        <f>C51</f>
        <v>28300</v>
      </c>
    </row>
  </sheetData>
  <mergeCells count="29">
    <mergeCell ref="A8:D8"/>
    <mergeCell ref="A50:B50"/>
    <mergeCell ref="A51:B51"/>
    <mergeCell ref="A5:D5"/>
    <mergeCell ref="A7:D7"/>
    <mergeCell ref="C14:D14"/>
    <mergeCell ref="C30:D30"/>
    <mergeCell ref="A20:B20"/>
    <mergeCell ref="A22:B22"/>
    <mergeCell ref="A38:B38"/>
    <mergeCell ref="A39:B39"/>
    <mergeCell ref="C41:D41"/>
    <mergeCell ref="C42:D42"/>
    <mergeCell ref="B9:D9"/>
    <mergeCell ref="B10:D10"/>
    <mergeCell ref="B11:D11"/>
    <mergeCell ref="B12:D12"/>
    <mergeCell ref="A49:B49"/>
    <mergeCell ref="A37:B37"/>
    <mergeCell ref="A23:B23"/>
    <mergeCell ref="C13:D13"/>
    <mergeCell ref="C15:C20"/>
    <mergeCell ref="D15:D20"/>
    <mergeCell ref="A21:B21"/>
    <mergeCell ref="C29:D29"/>
    <mergeCell ref="B26:D26"/>
    <mergeCell ref="C31:C36"/>
    <mergeCell ref="D31:D36"/>
    <mergeCell ref="A36:B3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5"/>
  <sheetViews>
    <sheetView workbookViewId="0">
      <selection activeCell="M6" sqref="M6"/>
    </sheetView>
  </sheetViews>
  <sheetFormatPr defaultColWidth="16.140625" defaultRowHeight="32.25" customHeight="1" x14ac:dyDescent="0.2"/>
  <cols>
    <col min="1" max="1" width="22.28515625" style="65" customWidth="1"/>
    <col min="2" max="4" width="16.140625" style="65" customWidth="1"/>
    <col min="5" max="5" width="13.5703125" style="65" customWidth="1"/>
    <col min="6" max="6" width="15" style="65" customWidth="1"/>
    <col min="7" max="7" width="15.42578125" style="65" customWidth="1"/>
    <col min="8" max="8" width="10" style="65" customWidth="1"/>
    <col min="9" max="9" width="33" style="65" customWidth="1"/>
    <col min="10" max="16384" width="16.140625" style="65"/>
  </cols>
  <sheetData>
    <row r="1" spans="1:9" ht="18" customHeight="1" x14ac:dyDescent="0.2">
      <c r="G1" s="76"/>
      <c r="H1" s="303" t="s">
        <v>100</v>
      </c>
      <c r="I1" s="303"/>
    </row>
    <row r="2" spans="1:9" ht="18" customHeight="1" x14ac:dyDescent="0.2">
      <c r="G2" s="303" t="s">
        <v>81</v>
      </c>
      <c r="H2" s="303"/>
      <c r="I2" s="303"/>
    </row>
    <row r="3" spans="1:9" ht="18" customHeight="1" x14ac:dyDescent="0.2">
      <c r="G3" s="303" t="s">
        <v>5</v>
      </c>
      <c r="H3" s="303"/>
      <c r="I3" s="303"/>
    </row>
    <row r="4" spans="1:9" ht="32.25" customHeight="1" x14ac:dyDescent="0.2">
      <c r="A4" s="304" t="s">
        <v>80</v>
      </c>
      <c r="B4" s="304"/>
      <c r="C4" s="304"/>
      <c r="D4" s="304"/>
      <c r="E4" s="304"/>
      <c r="F4" s="304"/>
      <c r="G4" s="304"/>
      <c r="H4" s="304"/>
      <c r="I4" s="304"/>
    </row>
    <row r="5" spans="1:9" ht="32.25" customHeight="1" x14ac:dyDescent="0.2">
      <c r="I5" s="65" t="s">
        <v>117</v>
      </c>
    </row>
    <row r="6" spans="1:9" ht="32.25" customHeight="1" x14ac:dyDescent="0.2">
      <c r="A6" s="305" t="s">
        <v>15</v>
      </c>
      <c r="B6" s="305"/>
      <c r="C6" s="305"/>
      <c r="D6" s="305"/>
      <c r="E6" s="305"/>
      <c r="F6" s="305"/>
      <c r="G6" s="305"/>
      <c r="H6" s="305"/>
      <c r="I6" s="305" t="s">
        <v>16</v>
      </c>
    </row>
    <row r="7" spans="1:9" ht="59.45" customHeight="1" x14ac:dyDescent="0.2">
      <c r="A7" s="120" t="s">
        <v>17</v>
      </c>
      <c r="B7" s="305" t="s">
        <v>18</v>
      </c>
      <c r="C7" s="305"/>
      <c r="D7" s="305"/>
      <c r="E7" s="120" t="s">
        <v>19</v>
      </c>
      <c r="F7" s="120" t="s">
        <v>20</v>
      </c>
      <c r="G7" s="120" t="s">
        <v>21</v>
      </c>
      <c r="H7" s="120" t="s">
        <v>22</v>
      </c>
      <c r="I7" s="305"/>
    </row>
    <row r="8" spans="1:9" ht="32.25" customHeight="1" x14ac:dyDescent="0.3">
      <c r="A8" s="306" t="s">
        <v>0</v>
      </c>
      <c r="B8" s="306"/>
      <c r="C8" s="306"/>
      <c r="D8" s="306"/>
      <c r="E8" s="306"/>
      <c r="F8" s="306"/>
      <c r="G8" s="306"/>
      <c r="H8" s="306"/>
      <c r="I8" s="121">
        <f>SUM(I9)</f>
        <v>36790</v>
      </c>
    </row>
    <row r="9" spans="1:9" ht="32.25" customHeight="1" x14ac:dyDescent="0.2">
      <c r="A9" s="122" t="s">
        <v>23</v>
      </c>
      <c r="B9" s="122" t="s">
        <v>24</v>
      </c>
      <c r="C9" s="122" t="s">
        <v>25</v>
      </c>
      <c r="D9" s="307" t="s">
        <v>9</v>
      </c>
      <c r="E9" s="308"/>
      <c r="F9" s="308"/>
      <c r="G9" s="308"/>
      <c r="H9" s="309"/>
      <c r="I9" s="123">
        <f>I10+I13</f>
        <v>36790</v>
      </c>
    </row>
    <row r="10" spans="1:9" ht="32.25" customHeight="1" x14ac:dyDescent="0.2">
      <c r="A10" s="188" t="s">
        <v>151</v>
      </c>
      <c r="B10" s="298" t="s">
        <v>152</v>
      </c>
      <c r="C10" s="299"/>
      <c r="D10" s="299"/>
      <c r="E10" s="299"/>
      <c r="F10" s="299"/>
      <c r="G10" s="299"/>
      <c r="H10" s="300"/>
      <c r="I10" s="125">
        <f>I11</f>
        <v>8490</v>
      </c>
    </row>
    <row r="11" spans="1:9" ht="32.25" customHeight="1" x14ac:dyDescent="0.2">
      <c r="A11" s="119"/>
      <c r="B11" s="301" t="s">
        <v>121</v>
      </c>
      <c r="C11" s="301"/>
      <c r="D11" s="301"/>
      <c r="E11" s="119"/>
      <c r="F11" s="119"/>
      <c r="G11" s="124"/>
      <c r="H11" s="119"/>
      <c r="I11" s="123">
        <f>I12</f>
        <v>8490</v>
      </c>
    </row>
    <row r="12" spans="1:9" ht="32.25" customHeight="1" x14ac:dyDescent="0.2">
      <c r="A12" s="116" t="s">
        <v>26</v>
      </c>
      <c r="B12" s="302" t="s">
        <v>27</v>
      </c>
      <c r="C12" s="302"/>
      <c r="D12" s="302"/>
      <c r="E12" s="116" t="s">
        <v>28</v>
      </c>
      <c r="F12" s="117" t="s">
        <v>29</v>
      </c>
      <c r="G12" s="117">
        <v>8490000</v>
      </c>
      <c r="H12" s="118">
        <v>1</v>
      </c>
      <c r="I12" s="123">
        <f>G12*H12/1000</f>
        <v>8490</v>
      </c>
    </row>
    <row r="13" spans="1:9" ht="40.5" customHeight="1" x14ac:dyDescent="0.2">
      <c r="A13" s="126" t="s">
        <v>154</v>
      </c>
      <c r="B13" s="295" t="s">
        <v>118</v>
      </c>
      <c r="C13" s="296"/>
      <c r="D13" s="296"/>
      <c r="E13" s="296"/>
      <c r="F13" s="296"/>
      <c r="G13" s="296"/>
      <c r="H13" s="297"/>
      <c r="I13" s="125">
        <f>I14</f>
        <v>28300</v>
      </c>
    </row>
    <row r="14" spans="1:9" ht="32.25" customHeight="1" x14ac:dyDescent="0.2">
      <c r="A14" s="119"/>
      <c r="B14" s="301" t="s">
        <v>121</v>
      </c>
      <c r="C14" s="301"/>
      <c r="D14" s="301"/>
      <c r="E14" s="119"/>
      <c r="F14" s="119"/>
      <c r="G14" s="124"/>
      <c r="H14" s="119"/>
      <c r="I14" s="123">
        <f>I15</f>
        <v>28300</v>
      </c>
    </row>
    <row r="15" spans="1:9" ht="32.25" customHeight="1" x14ac:dyDescent="0.2">
      <c r="A15" s="116" t="s">
        <v>122</v>
      </c>
      <c r="B15" s="302" t="s">
        <v>27</v>
      </c>
      <c r="C15" s="302"/>
      <c r="D15" s="302"/>
      <c r="E15" s="116" t="s">
        <v>28</v>
      </c>
      <c r="F15" s="117" t="s">
        <v>29</v>
      </c>
      <c r="G15" s="117">
        <v>28300000</v>
      </c>
      <c r="H15" s="118">
        <v>1</v>
      </c>
      <c r="I15" s="123">
        <f>G15*H15/1000</f>
        <v>28300</v>
      </c>
    </row>
  </sheetData>
  <mergeCells count="15">
    <mergeCell ref="B13:H13"/>
    <mergeCell ref="B10:H10"/>
    <mergeCell ref="B14:D14"/>
    <mergeCell ref="B15:D15"/>
    <mergeCell ref="H1:I1"/>
    <mergeCell ref="G2:I2"/>
    <mergeCell ref="G3:I3"/>
    <mergeCell ref="A4:I4"/>
    <mergeCell ref="A6:H6"/>
    <mergeCell ref="I6:I7"/>
    <mergeCell ref="B7:D7"/>
    <mergeCell ref="A8:H8"/>
    <mergeCell ref="D9:H9"/>
    <mergeCell ref="B12:D12"/>
    <mergeCell ref="B11:D11"/>
  </mergeCells>
  <pageMargins left="0.24" right="0.7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havelvac 1</vt:lpstr>
      <vt:lpstr>havelvac 2</vt:lpstr>
      <vt:lpstr>havelvac3</vt:lpstr>
      <vt:lpstr>havelvac 4</vt:lpstr>
      <vt:lpstr>havelvac5</vt:lpstr>
      <vt:lpstr>havelvac 6</vt:lpstr>
      <vt:lpstr>havelvac 7</vt:lpstr>
      <vt:lpstr>havelvac 8</vt:lpstr>
      <vt:lpstr>'havelvac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</dc:creator>
  <cp:lastModifiedBy>Toma</cp:lastModifiedBy>
  <cp:lastPrinted>2019-06-25T11:23:33Z</cp:lastPrinted>
  <dcterms:created xsi:type="dcterms:W3CDTF">2010-10-06T16:54:53Z</dcterms:created>
  <dcterms:modified xsi:type="dcterms:W3CDTF">2019-07-03T17:51:21Z</dcterms:modified>
</cp:coreProperties>
</file>