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0490" windowHeight="7680" tabRatio="763"/>
  </bookViews>
  <sheets>
    <sheet name="կրեդիտորական" sheetId="15" r:id="rId1"/>
  </sheets>
  <calcPr calcId="125725"/>
</workbook>
</file>

<file path=xl/calcChain.xml><?xml version="1.0" encoding="utf-8"?>
<calcChain xmlns="http://schemas.openxmlformats.org/spreadsheetml/2006/main">
  <c r="U13" i="15"/>
  <c r="T13"/>
  <c r="S13"/>
  <c r="R13"/>
  <c r="P13"/>
  <c r="O13"/>
  <c r="M13"/>
  <c r="L18" l="1"/>
  <c r="K9" l="1"/>
  <c r="L9" s="1"/>
  <c r="K10"/>
  <c r="L10" s="1"/>
  <c r="K11"/>
  <c r="L11" s="1"/>
  <c r="K12"/>
  <c r="L12" s="1"/>
  <c r="K13"/>
  <c r="L13" s="1"/>
  <c r="K14"/>
  <c r="L14" s="1"/>
  <c r="K15"/>
  <c r="L15" s="1"/>
  <c r="K16"/>
  <c r="L16" s="1"/>
  <c r="K17"/>
  <c r="L17" s="1"/>
  <c r="K18"/>
  <c r="K19"/>
  <c r="L19" s="1"/>
  <c r="K20"/>
  <c r="L20" s="1"/>
  <c r="K21"/>
  <c r="L21" s="1"/>
  <c r="K22"/>
  <c r="L22" s="1"/>
  <c r="K8"/>
  <c r="L8" s="1"/>
  <c r="K23" l="1"/>
  <c r="I23" l="1"/>
  <c r="J23" l="1"/>
  <c r="H23" l="1"/>
  <c r="G23" l="1"/>
  <c r="F23" l="1"/>
  <c r="E23" l="1"/>
  <c r="D23" l="1"/>
  <c r="N23" l="1"/>
  <c r="O23"/>
  <c r="P23"/>
  <c r="Q23"/>
  <c r="R23"/>
  <c r="S23"/>
  <c r="T23"/>
  <c r="U23"/>
  <c r="M23"/>
  <c r="A9"/>
  <c r="L23" l="1"/>
</calcChain>
</file>

<file path=xl/sharedStrings.xml><?xml version="1.0" encoding="utf-8"?>
<sst xmlns="http://schemas.openxmlformats.org/spreadsheetml/2006/main" count="42" uniqueCount="42">
  <si>
    <t>ՋՕԸ  անվանում</t>
  </si>
  <si>
    <t>այդ թվում՝</t>
  </si>
  <si>
    <t>Ջրառի ծախսեր</t>
  </si>
  <si>
    <t>Հարկային պարտավորություններ</t>
  </si>
  <si>
    <t>Այլ</t>
  </si>
  <si>
    <t xml:space="preserve">Աշխատավարձ և դրան հավասարեցված այլ վճարումներ </t>
  </si>
  <si>
    <t>Գարնան նախապատրաստական աշխատանքներ</t>
  </si>
  <si>
    <t>Էլեկտրաէներգիայի ծախսեր</t>
  </si>
  <si>
    <t>Տրանսպորտային ծախսեր</t>
  </si>
  <si>
    <t>Վառելիք</t>
  </si>
  <si>
    <t>ԸՆԴԱՄԵՆԸ</t>
  </si>
  <si>
    <t>ԵՐԵՎԱՆ</t>
  </si>
  <si>
    <t>ԱՐՏԱՇԱՏ</t>
  </si>
  <si>
    <t>ԱՐԱՐԱՏ</t>
  </si>
  <si>
    <t>ԱՐՄԱՎԻՐ</t>
  </si>
  <si>
    <t>ԷՋՄԻԱԾԻՆ</t>
  </si>
  <si>
    <t>ՇԵՆԻԿ</t>
  </si>
  <si>
    <t>ԱՐԱԳԱԾՈՏՆ</t>
  </si>
  <si>
    <t>ԹԱԼԻՆ</t>
  </si>
  <si>
    <t>ԿՈՏԱՅՔ</t>
  </si>
  <si>
    <t>ԳԵՂԱՐՔՈՒՆԻՔ</t>
  </si>
  <si>
    <t>ՇԻՐԱԿ</t>
  </si>
  <si>
    <t>ՏԱՎՈՒՇ</t>
  </si>
  <si>
    <t>ԼՈՌԻ</t>
  </si>
  <si>
    <t>ԵՂԵԳՆԱՁՈՐ</t>
  </si>
  <si>
    <t>ՍՅՈՒՆԻՔ</t>
  </si>
  <si>
    <t>հ/հ</t>
  </si>
  <si>
    <t>/հազ.դրամ/</t>
  </si>
  <si>
    <t>Տարբե-րություն</t>
  </si>
  <si>
    <t>Ընդամենը կրեդիտո-րական պարտք առ       16.04.2019</t>
  </si>
  <si>
    <t>Ընդամենը կրեդիտո-րական պարտք առ     23.04.2019</t>
  </si>
  <si>
    <t xml:space="preserve">Բանկային և վարկային կազմա-կերպ. վերցրած վարկեր </t>
  </si>
  <si>
    <t>Ընդամենը կրեդիտո-րական պարտք առ     30.04.2019</t>
  </si>
  <si>
    <t>Ընդամենը կրեդիտո-րական պարտք առ     07.05.2019</t>
  </si>
  <si>
    <t>5-4</t>
  </si>
  <si>
    <t>Ընդամենը կրեդիտո-րական պարտք առ     14.05.2020</t>
  </si>
  <si>
    <t>Ընդամենը կրեդիտո-րական պարտք առ     21.05.2020</t>
  </si>
  <si>
    <t>Ընդամենը կրեդիտո-րական պարտք առ     29.05.2019</t>
  </si>
  <si>
    <t>Ընդամենը կրեդիտո-րական պարտք առ     04.06.2019</t>
  </si>
  <si>
    <t>Ընդամենը կրեդիտո-րական պարտք առ     10.06.2019</t>
  </si>
  <si>
    <t>ՏԵՂԵԿԱՆՔ</t>
  </si>
  <si>
    <t>Ջրօգտագործողների ընկերությունների կրեդիտորական պարտքերի վերաբերյալ 10.06.2019 թվականի դրությամբ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</si>
</sst>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0"/>
      <name val="Arial"/>
      <family val="2"/>
      <charset val="204"/>
    </font>
    <font>
      <sz val="11"/>
      <name val="GHEA Grapalat"/>
      <family val="3"/>
    </font>
    <font>
      <b/>
      <sz val="11"/>
      <name val="GHEA Grapalat"/>
      <family val="3"/>
    </font>
    <font>
      <i/>
      <sz val="8"/>
      <color theme="1"/>
      <name val="GHEA Grapalat"/>
      <family val="3"/>
    </font>
    <font>
      <i/>
      <sz val="8"/>
      <name val="GHEA Grapalat"/>
      <family val="3"/>
    </font>
    <font>
      <b/>
      <sz val="11"/>
      <color theme="1"/>
      <name val="GHEA Grapalat"/>
      <family val="3"/>
    </font>
    <font>
      <sz val="8"/>
      <name val="GHEA Grapalat"/>
      <family val="3"/>
    </font>
    <font>
      <sz val="10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8">
    <xf numFmtId="0" fontId="0" fillId="0" borderId="0" xfId="0"/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/>
    </xf>
    <xf numFmtId="0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vertical="center" wrapText="1"/>
      <protection hidden="1"/>
    </xf>
    <xf numFmtId="0" fontId="1" fillId="0" borderId="0" xfId="0" applyFont="1" applyFill="1"/>
    <xf numFmtId="164" fontId="3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/>
    </xf>
    <xf numFmtId="3" fontId="3" fillId="0" borderId="0" xfId="0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/>
    <xf numFmtId="14" fontId="1" fillId="0" borderId="0" xfId="0" applyNumberFormat="1" applyFont="1" applyFill="1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49" fontId="4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/>
    <cellStyle name="Normal_R E P O R T_2008_Artashat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0"/>
  <sheetViews>
    <sheetView tabSelected="1" workbookViewId="0">
      <selection activeCell="M23" sqref="M23:U23"/>
    </sheetView>
  </sheetViews>
  <sheetFormatPr defaultColWidth="15" defaultRowHeight="16.5"/>
  <cols>
    <col min="1" max="1" width="4" style="8" customWidth="1"/>
    <col min="2" max="2" width="18.5703125" style="5" customWidth="1"/>
    <col min="3" max="3" width="14" style="5" hidden="1" customWidth="1"/>
    <col min="4" max="4" width="13.85546875" style="8" hidden="1" customWidth="1"/>
    <col min="5" max="6" width="13" style="8" hidden="1" customWidth="1"/>
    <col min="7" max="10" width="13.5703125" style="8" hidden="1" customWidth="1"/>
    <col min="11" max="11" width="13.5703125" style="8" customWidth="1"/>
    <col min="12" max="12" width="11.42578125" style="8" hidden="1" customWidth="1"/>
    <col min="13" max="13" width="11.85546875" style="8" customWidth="1"/>
    <col min="14" max="14" width="12.7109375" style="8" bestFit="1" customWidth="1"/>
    <col min="15" max="15" width="12.42578125" style="8" customWidth="1"/>
    <col min="16" max="16" width="12" style="8" customWidth="1"/>
    <col min="17" max="17" width="11.140625" style="8" customWidth="1"/>
    <col min="18" max="18" width="12.140625" style="8" customWidth="1"/>
    <col min="19" max="20" width="10.85546875" style="8" customWidth="1"/>
    <col min="21" max="21" width="12.140625" style="8" customWidth="1"/>
    <col min="22" max="16384" width="15" style="8"/>
  </cols>
  <sheetData>
    <row r="1" spans="1:21">
      <c r="U1" s="16"/>
    </row>
    <row r="2" spans="1:21">
      <c r="B2" s="24" t="s">
        <v>40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>
      <c r="B3" s="24" t="s">
        <v>41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>
      <c r="B4" s="8"/>
      <c r="C4" s="8"/>
      <c r="U4" s="12" t="s">
        <v>27</v>
      </c>
    </row>
    <row r="5" spans="1:21" ht="15" customHeight="1">
      <c r="A5" s="19" t="s">
        <v>26</v>
      </c>
      <c r="B5" s="19" t="s">
        <v>0</v>
      </c>
      <c r="C5" s="25" t="s">
        <v>29</v>
      </c>
      <c r="D5" s="25" t="s">
        <v>30</v>
      </c>
      <c r="E5" s="25" t="s">
        <v>32</v>
      </c>
      <c r="F5" s="25" t="s">
        <v>33</v>
      </c>
      <c r="G5" s="25" t="s">
        <v>35</v>
      </c>
      <c r="H5" s="25" t="s">
        <v>36</v>
      </c>
      <c r="I5" s="25" t="s">
        <v>37</v>
      </c>
      <c r="J5" s="25" t="s">
        <v>38</v>
      </c>
      <c r="K5" s="25" t="s">
        <v>39</v>
      </c>
      <c r="L5" s="25" t="s">
        <v>28</v>
      </c>
      <c r="M5" s="21" t="s">
        <v>1</v>
      </c>
      <c r="N5" s="22"/>
      <c r="O5" s="22"/>
      <c r="P5" s="22"/>
      <c r="Q5" s="22"/>
      <c r="R5" s="22"/>
      <c r="S5" s="22"/>
      <c r="T5" s="22"/>
      <c r="U5" s="23"/>
    </row>
    <row r="6" spans="1:21" s="2" customFormat="1" ht="114" customHeight="1">
      <c r="A6" s="20"/>
      <c r="B6" s="20"/>
      <c r="C6" s="26"/>
      <c r="D6" s="26"/>
      <c r="E6" s="26"/>
      <c r="F6" s="26"/>
      <c r="G6" s="26"/>
      <c r="H6" s="26"/>
      <c r="I6" s="26"/>
      <c r="J6" s="26"/>
      <c r="K6" s="26"/>
      <c r="L6" s="27"/>
      <c r="M6" s="1" t="s">
        <v>7</v>
      </c>
      <c r="N6" s="1" t="s">
        <v>2</v>
      </c>
      <c r="O6" s="1" t="s">
        <v>5</v>
      </c>
      <c r="P6" s="1" t="s">
        <v>6</v>
      </c>
      <c r="Q6" s="1" t="s">
        <v>31</v>
      </c>
      <c r="R6" s="1" t="s">
        <v>3</v>
      </c>
      <c r="S6" s="1" t="s">
        <v>8</v>
      </c>
      <c r="T6" s="1" t="s">
        <v>9</v>
      </c>
      <c r="U6" s="1" t="s">
        <v>4</v>
      </c>
    </row>
    <row r="7" spans="1:21" s="4" customFormat="1" ht="12.75" customHeight="1">
      <c r="A7" s="3">
        <v>1</v>
      </c>
      <c r="B7" s="3">
        <v>2</v>
      </c>
      <c r="C7" s="3">
        <v>3</v>
      </c>
      <c r="D7" s="3">
        <v>4</v>
      </c>
      <c r="E7" s="3">
        <v>3</v>
      </c>
      <c r="F7" s="3">
        <v>3</v>
      </c>
      <c r="G7" s="3">
        <v>3</v>
      </c>
      <c r="H7" s="3">
        <v>3</v>
      </c>
      <c r="I7" s="3">
        <v>3</v>
      </c>
      <c r="J7" s="3">
        <v>4</v>
      </c>
      <c r="K7" s="3">
        <v>5</v>
      </c>
      <c r="L7" s="14" t="s">
        <v>34</v>
      </c>
      <c r="M7" s="3">
        <v>7</v>
      </c>
      <c r="N7" s="3">
        <v>8</v>
      </c>
      <c r="O7" s="3">
        <v>9</v>
      </c>
      <c r="P7" s="3">
        <v>10</v>
      </c>
      <c r="Q7" s="3">
        <v>11</v>
      </c>
      <c r="R7" s="3">
        <v>12</v>
      </c>
      <c r="S7" s="3">
        <v>13</v>
      </c>
      <c r="T7" s="3">
        <v>14</v>
      </c>
      <c r="U7" s="3">
        <v>15</v>
      </c>
    </row>
    <row r="8" spans="1:21" ht="23.25" customHeight="1">
      <c r="A8" s="6">
        <v>1</v>
      </c>
      <c r="B8" s="7" t="s">
        <v>11</v>
      </c>
      <c r="C8" s="9">
        <v>29859.3</v>
      </c>
      <c r="D8" s="9">
        <v>30710</v>
      </c>
      <c r="E8" s="9">
        <v>35794</v>
      </c>
      <c r="F8" s="9">
        <v>35794</v>
      </c>
      <c r="G8" s="9">
        <v>32255.7</v>
      </c>
      <c r="H8" s="9">
        <v>51232.2</v>
      </c>
      <c r="I8" s="9">
        <v>50484.2</v>
      </c>
      <c r="J8" s="9">
        <v>64173.7</v>
      </c>
      <c r="K8" s="9">
        <f>SUM(M8:U8)</f>
        <v>67102</v>
      </c>
      <c r="L8" s="9">
        <f>K8-J8</f>
        <v>2928.3000000000029</v>
      </c>
      <c r="M8" s="9">
        <v>31432</v>
      </c>
      <c r="N8" s="9">
        <v>11862</v>
      </c>
      <c r="O8" s="9">
        <v>5443</v>
      </c>
      <c r="P8" s="9">
        <v>8291</v>
      </c>
      <c r="Q8" s="9">
        <v>0</v>
      </c>
      <c r="R8" s="9">
        <v>5867</v>
      </c>
      <c r="S8" s="9">
        <v>513</v>
      </c>
      <c r="T8" s="9">
        <v>2021</v>
      </c>
      <c r="U8" s="9">
        <v>1673</v>
      </c>
    </row>
    <row r="9" spans="1:21" ht="23.25" customHeight="1">
      <c r="A9" s="6">
        <f t="shared" ref="A9" si="0">A8+1</f>
        <v>2</v>
      </c>
      <c r="B9" s="7" t="s">
        <v>12</v>
      </c>
      <c r="C9" s="9">
        <v>335165.8</v>
      </c>
      <c r="D9" s="9">
        <v>335338.59999999998</v>
      </c>
      <c r="E9" s="9">
        <v>340605.19999999995</v>
      </c>
      <c r="F9" s="9">
        <v>375628.6</v>
      </c>
      <c r="G9" s="9">
        <v>370598.69999999995</v>
      </c>
      <c r="H9" s="9">
        <v>379055.8</v>
      </c>
      <c r="I9" s="9">
        <v>386527</v>
      </c>
      <c r="J9" s="9">
        <v>402574.99999999994</v>
      </c>
      <c r="K9" s="9">
        <f t="shared" ref="K9:K22" si="1">SUM(M9:U9)</f>
        <v>498131.3</v>
      </c>
      <c r="L9" s="9">
        <f t="shared" ref="L9:L22" si="2">K9-J9</f>
        <v>95556.300000000047</v>
      </c>
      <c r="M9" s="9">
        <v>102154.5</v>
      </c>
      <c r="N9" s="9">
        <v>230576.8</v>
      </c>
      <c r="O9" s="9">
        <v>54923</v>
      </c>
      <c r="P9" s="9">
        <v>33596.300000000003</v>
      </c>
      <c r="Q9" s="9">
        <v>0</v>
      </c>
      <c r="R9" s="9">
        <v>30803</v>
      </c>
      <c r="S9" s="9">
        <v>3408</v>
      </c>
      <c r="T9" s="9">
        <v>11413</v>
      </c>
      <c r="U9" s="9">
        <v>31256.7</v>
      </c>
    </row>
    <row r="10" spans="1:21" ht="23.25" customHeight="1">
      <c r="A10" s="6">
        <v>3</v>
      </c>
      <c r="B10" s="7" t="s">
        <v>13</v>
      </c>
      <c r="C10" s="9">
        <v>-2723.7800000000007</v>
      </c>
      <c r="D10" s="9">
        <v>-59.680000000000632</v>
      </c>
      <c r="E10" s="9">
        <v>-459.78000000000065</v>
      </c>
      <c r="F10" s="9">
        <v>44065.560000000005</v>
      </c>
      <c r="G10" s="9">
        <v>85459.659999999989</v>
      </c>
      <c r="H10" s="9">
        <v>85621.020000000019</v>
      </c>
      <c r="I10" s="9">
        <v>98968.02</v>
      </c>
      <c r="J10" s="9">
        <v>145868.92000000001</v>
      </c>
      <c r="K10" s="9">
        <f t="shared" si="1"/>
        <v>197127.52000000002</v>
      </c>
      <c r="L10" s="9">
        <f t="shared" si="2"/>
        <v>51258.600000000006</v>
      </c>
      <c r="M10" s="9">
        <v>186488.9</v>
      </c>
      <c r="N10" s="9">
        <v>-5993.18</v>
      </c>
      <c r="O10" s="9">
        <v>3136.2</v>
      </c>
      <c r="P10" s="9">
        <v>6500</v>
      </c>
      <c r="Q10" s="9">
        <v>0</v>
      </c>
      <c r="R10" s="9">
        <v>6995.6</v>
      </c>
      <c r="S10" s="9">
        <v>0</v>
      </c>
      <c r="T10" s="9">
        <v>0</v>
      </c>
      <c r="U10" s="9">
        <v>0</v>
      </c>
    </row>
    <row r="11" spans="1:21" ht="23.25" customHeight="1">
      <c r="A11" s="6">
        <v>4</v>
      </c>
      <c r="B11" s="7" t="s">
        <v>14</v>
      </c>
      <c r="C11" s="9">
        <v>661240.90000000014</v>
      </c>
      <c r="D11" s="9">
        <v>642749.60000000009</v>
      </c>
      <c r="E11" s="9">
        <v>644729.60000000009</v>
      </c>
      <c r="F11" s="9">
        <v>958713.7</v>
      </c>
      <c r="G11" s="9">
        <v>995777.89999999991</v>
      </c>
      <c r="H11" s="9">
        <v>1008471.7</v>
      </c>
      <c r="I11" s="9">
        <v>1011871.7</v>
      </c>
      <c r="J11" s="9">
        <v>1167223.3999999999</v>
      </c>
      <c r="K11" s="9">
        <f t="shared" si="1"/>
        <v>1007676.4</v>
      </c>
      <c r="L11" s="9">
        <f t="shared" si="2"/>
        <v>-159546.99999999988</v>
      </c>
      <c r="M11" s="9">
        <v>153261.70000000001</v>
      </c>
      <c r="N11" s="9">
        <v>212354</v>
      </c>
      <c r="O11" s="9">
        <v>183072.3</v>
      </c>
      <c r="P11" s="9">
        <v>221749.8</v>
      </c>
      <c r="Q11" s="9">
        <v>42573.2</v>
      </c>
      <c r="R11" s="9">
        <v>110125.5</v>
      </c>
      <c r="S11" s="9">
        <v>2125</v>
      </c>
      <c r="T11" s="9">
        <v>11984.3</v>
      </c>
      <c r="U11" s="9">
        <v>70430.600000000006</v>
      </c>
    </row>
    <row r="12" spans="1:21" ht="23.25" customHeight="1">
      <c r="A12" s="6">
        <v>5</v>
      </c>
      <c r="B12" s="7" t="s">
        <v>15</v>
      </c>
      <c r="C12" s="9">
        <v>702306</v>
      </c>
      <c r="D12" s="9">
        <v>725633</v>
      </c>
      <c r="E12" s="9">
        <v>725833</v>
      </c>
      <c r="F12" s="9">
        <v>729256</v>
      </c>
      <c r="G12" s="9">
        <v>778259.76</v>
      </c>
      <c r="H12" s="9">
        <v>778359.76</v>
      </c>
      <c r="I12" s="9">
        <v>778359.76</v>
      </c>
      <c r="J12" s="9">
        <v>783521.76</v>
      </c>
      <c r="K12" s="9">
        <f t="shared" si="1"/>
        <v>1014817.7</v>
      </c>
      <c r="L12" s="9">
        <f t="shared" si="2"/>
        <v>231295.93999999994</v>
      </c>
      <c r="M12" s="9">
        <v>195073.7</v>
      </c>
      <c r="N12" s="9">
        <v>495605</v>
      </c>
      <c r="O12" s="9">
        <v>140000</v>
      </c>
      <c r="P12" s="9">
        <v>94634</v>
      </c>
      <c r="Q12" s="9">
        <v>38650</v>
      </c>
      <c r="R12" s="9">
        <v>40812</v>
      </c>
      <c r="S12" s="9">
        <v>248</v>
      </c>
      <c r="T12" s="9">
        <v>5073</v>
      </c>
      <c r="U12" s="9">
        <v>4722</v>
      </c>
    </row>
    <row r="13" spans="1:21" ht="23.25" customHeight="1">
      <c r="A13" s="6">
        <v>6</v>
      </c>
      <c r="B13" s="7" t="s">
        <v>16</v>
      </c>
      <c r="C13" s="9">
        <v>298318.3</v>
      </c>
      <c r="D13" s="9">
        <v>320733</v>
      </c>
      <c r="E13" s="9">
        <v>318733</v>
      </c>
      <c r="F13" s="9">
        <v>283966.49999999994</v>
      </c>
      <c r="G13" s="9">
        <v>326178.7</v>
      </c>
      <c r="H13" s="9">
        <v>330559.8</v>
      </c>
      <c r="I13" s="9">
        <v>320101.7</v>
      </c>
      <c r="J13" s="9">
        <v>353055.60000000003</v>
      </c>
      <c r="K13" s="9">
        <f t="shared" si="1"/>
        <v>352691.10000000003</v>
      </c>
      <c r="L13" s="9">
        <f t="shared" si="2"/>
        <v>-364.5</v>
      </c>
      <c r="M13" s="9">
        <f>-7689.4+41507.7</f>
        <v>33818.299999999996</v>
      </c>
      <c r="N13" s="9">
        <v>236480.1</v>
      </c>
      <c r="O13" s="9">
        <f>11856.2-4225.6-1864-195.3</f>
        <v>5571.3</v>
      </c>
      <c r="P13" s="9">
        <f>4158.2+19283+6145.5+356+7356.7+1229+6998+14000-200-6508.4-2095-356-2164.1</f>
        <v>48202.9</v>
      </c>
      <c r="Q13" s="9">
        <v>0</v>
      </c>
      <c r="R13" s="9">
        <f>10426.9+7384.6</f>
        <v>17811.5</v>
      </c>
      <c r="S13" s="9">
        <f>525+20-51-150+420+205.2-570-169.2</f>
        <v>230.00000000000006</v>
      </c>
      <c r="T13" s="9">
        <f>3391.3+1444.8+1692.2+254.3+972-2754.3+2595.1</f>
        <v>7595.4</v>
      </c>
      <c r="U13" s="9">
        <f>2266.7+56.4+858+5+50+30+3-5-80-6.4-220+23.9</f>
        <v>2981.6</v>
      </c>
    </row>
    <row r="14" spans="1:21" ht="23.25" customHeight="1">
      <c r="A14" s="6">
        <v>7</v>
      </c>
      <c r="B14" s="7" t="s">
        <v>17</v>
      </c>
      <c r="C14" s="9">
        <v>94634</v>
      </c>
      <c r="D14" s="9">
        <v>134854</v>
      </c>
      <c r="E14" s="9">
        <v>135655</v>
      </c>
      <c r="F14" s="9">
        <v>136564</v>
      </c>
      <c r="G14" s="9">
        <v>141197</v>
      </c>
      <c r="H14" s="9">
        <v>141197</v>
      </c>
      <c r="I14" s="9">
        <v>137585</v>
      </c>
      <c r="J14" s="9">
        <v>136383</v>
      </c>
      <c r="K14" s="9">
        <f t="shared" si="1"/>
        <v>138352</v>
      </c>
      <c r="L14" s="9">
        <f t="shared" si="2"/>
        <v>1969</v>
      </c>
      <c r="M14" s="9">
        <v>136</v>
      </c>
      <c r="N14" s="9">
        <v>0</v>
      </c>
      <c r="O14" s="9">
        <v>50797</v>
      </c>
      <c r="P14" s="9">
        <v>4705</v>
      </c>
      <c r="Q14" s="9">
        <v>228</v>
      </c>
      <c r="R14" s="9">
        <v>44073</v>
      </c>
      <c r="S14" s="9">
        <v>2851</v>
      </c>
      <c r="T14" s="9">
        <v>3318</v>
      </c>
      <c r="U14" s="9">
        <v>32244</v>
      </c>
    </row>
    <row r="15" spans="1:21" ht="23.25" customHeight="1">
      <c r="A15" s="6">
        <v>8</v>
      </c>
      <c r="B15" s="7" t="s">
        <v>18</v>
      </c>
      <c r="C15" s="9">
        <v>54700</v>
      </c>
      <c r="D15" s="9">
        <v>51944</v>
      </c>
      <c r="E15" s="9">
        <v>62834</v>
      </c>
      <c r="F15" s="9">
        <v>77257</v>
      </c>
      <c r="G15" s="9">
        <v>76140</v>
      </c>
      <c r="H15" s="9">
        <v>76191</v>
      </c>
      <c r="I15" s="9">
        <v>28989</v>
      </c>
      <c r="J15" s="9">
        <v>50135</v>
      </c>
      <c r="K15" s="9">
        <f t="shared" si="1"/>
        <v>137409</v>
      </c>
      <c r="L15" s="9">
        <f t="shared" si="2"/>
        <v>87274</v>
      </c>
      <c r="M15" s="9">
        <v>71059</v>
      </c>
      <c r="N15" s="9">
        <v>-620</v>
      </c>
      <c r="O15" s="9">
        <v>25530</v>
      </c>
      <c r="P15" s="9">
        <v>29650</v>
      </c>
      <c r="Q15" s="9">
        <v>0</v>
      </c>
      <c r="R15" s="9">
        <v>5150</v>
      </c>
      <c r="S15" s="9">
        <v>0</v>
      </c>
      <c r="T15" s="9">
        <v>5680</v>
      </c>
      <c r="U15" s="9">
        <v>960</v>
      </c>
    </row>
    <row r="16" spans="1:21" ht="23.25" customHeight="1">
      <c r="A16" s="6">
        <v>9</v>
      </c>
      <c r="B16" s="7" t="s">
        <v>19</v>
      </c>
      <c r="C16" s="9">
        <v>148464.80000000002</v>
      </c>
      <c r="D16" s="9">
        <v>150608.1</v>
      </c>
      <c r="E16" s="9">
        <v>153174.30000000002</v>
      </c>
      <c r="F16" s="9">
        <v>154098.9</v>
      </c>
      <c r="G16" s="9">
        <v>178078.40000000002</v>
      </c>
      <c r="H16" s="9">
        <v>179184.5</v>
      </c>
      <c r="I16" s="9">
        <v>172230.39999999997</v>
      </c>
      <c r="J16" s="9">
        <v>167844</v>
      </c>
      <c r="K16" s="9">
        <f t="shared" si="1"/>
        <v>185399.89999999997</v>
      </c>
      <c r="L16" s="9">
        <f t="shared" si="2"/>
        <v>17555.899999999965</v>
      </c>
      <c r="M16" s="9">
        <v>7906.7</v>
      </c>
      <c r="N16" s="9">
        <v>53072.5</v>
      </c>
      <c r="O16" s="9">
        <v>77116.7</v>
      </c>
      <c r="P16" s="9">
        <v>6329.8</v>
      </c>
      <c r="Q16" s="9">
        <v>0</v>
      </c>
      <c r="R16" s="9">
        <v>25848</v>
      </c>
      <c r="S16" s="9">
        <v>1072.3</v>
      </c>
      <c r="T16" s="9">
        <v>1802.1</v>
      </c>
      <c r="U16" s="9">
        <v>12251.8</v>
      </c>
    </row>
    <row r="17" spans="1:21" ht="23.25" customHeight="1">
      <c r="A17" s="6">
        <v>10</v>
      </c>
      <c r="B17" s="7" t="s">
        <v>20</v>
      </c>
      <c r="C17" s="9">
        <v>110016.29999999999</v>
      </c>
      <c r="D17" s="9">
        <v>111152.5</v>
      </c>
      <c r="E17" s="9">
        <v>110864.4</v>
      </c>
      <c r="F17" s="9">
        <v>115621.3</v>
      </c>
      <c r="G17" s="9">
        <v>115490.59999999999</v>
      </c>
      <c r="H17" s="9">
        <v>109344.90000000001</v>
      </c>
      <c r="I17" s="9">
        <v>112594.40000000001</v>
      </c>
      <c r="J17" s="9">
        <v>117624.90000000001</v>
      </c>
      <c r="K17" s="9">
        <f t="shared" si="1"/>
        <v>119303.40000000001</v>
      </c>
      <c r="L17" s="9">
        <f t="shared" si="2"/>
        <v>1678.5</v>
      </c>
      <c r="M17" s="9">
        <v>7864.7</v>
      </c>
      <c r="N17" s="9">
        <v>0</v>
      </c>
      <c r="O17" s="9">
        <v>45293.1</v>
      </c>
      <c r="P17" s="9">
        <v>20845.400000000001</v>
      </c>
      <c r="Q17" s="9">
        <v>37029.9</v>
      </c>
      <c r="R17" s="9">
        <v>5016.3</v>
      </c>
      <c r="S17" s="9">
        <v>387</v>
      </c>
      <c r="T17" s="9">
        <v>1118</v>
      </c>
      <c r="U17" s="9">
        <v>1749</v>
      </c>
    </row>
    <row r="18" spans="1:21" ht="23.25" customHeight="1">
      <c r="A18" s="6">
        <v>11</v>
      </c>
      <c r="B18" s="7" t="s">
        <v>21</v>
      </c>
      <c r="C18" s="9">
        <v>118920.4</v>
      </c>
      <c r="D18" s="9">
        <v>128053.7</v>
      </c>
      <c r="E18" s="9">
        <v>128053.7</v>
      </c>
      <c r="F18" s="9">
        <v>128053.7</v>
      </c>
      <c r="G18" s="9">
        <v>128053.7</v>
      </c>
      <c r="H18" s="9">
        <v>128053.7</v>
      </c>
      <c r="I18" s="9">
        <v>128053.7</v>
      </c>
      <c r="J18" s="9">
        <v>129311.8</v>
      </c>
      <c r="K18" s="9">
        <f t="shared" si="1"/>
        <v>129311.8</v>
      </c>
      <c r="L18" s="9">
        <f t="shared" si="2"/>
        <v>0</v>
      </c>
      <c r="M18" s="9">
        <v>3750.9</v>
      </c>
      <c r="N18" s="9">
        <v>14379.9</v>
      </c>
      <c r="O18" s="9">
        <v>64458.2</v>
      </c>
      <c r="P18" s="9">
        <v>321.8</v>
      </c>
      <c r="Q18" s="9">
        <v>22510.7</v>
      </c>
      <c r="R18" s="9">
        <v>19210</v>
      </c>
      <c r="S18" s="9">
        <v>1511.3</v>
      </c>
      <c r="T18" s="9">
        <v>2853.8</v>
      </c>
      <c r="U18" s="9">
        <v>315.2</v>
      </c>
    </row>
    <row r="19" spans="1:21" ht="23.25" customHeight="1">
      <c r="A19" s="6">
        <v>12</v>
      </c>
      <c r="B19" s="7" t="s">
        <v>22</v>
      </c>
      <c r="C19" s="9">
        <v>33860.400000000001</v>
      </c>
      <c r="D19" s="9">
        <v>32611</v>
      </c>
      <c r="E19" s="9">
        <v>32952.400000000001</v>
      </c>
      <c r="F19" s="9">
        <v>29299.999999999996</v>
      </c>
      <c r="G19" s="9">
        <v>39744</v>
      </c>
      <c r="H19" s="9">
        <v>47008.3</v>
      </c>
      <c r="I19" s="9">
        <v>46678.2</v>
      </c>
      <c r="J19" s="9">
        <v>48082.19999999999</v>
      </c>
      <c r="K19" s="9">
        <f t="shared" si="1"/>
        <v>95431.7</v>
      </c>
      <c r="L19" s="9">
        <f t="shared" si="2"/>
        <v>47349.500000000007</v>
      </c>
      <c r="M19" s="9">
        <v>49375.8</v>
      </c>
      <c r="N19" s="9">
        <v>0</v>
      </c>
      <c r="O19" s="9">
        <v>21253</v>
      </c>
      <c r="P19" s="9">
        <v>19250.8</v>
      </c>
      <c r="Q19" s="9">
        <v>0</v>
      </c>
      <c r="R19" s="9">
        <v>3400.9</v>
      </c>
      <c r="S19" s="9">
        <v>384.7</v>
      </c>
      <c r="T19" s="9">
        <v>1464.9</v>
      </c>
      <c r="U19" s="9">
        <v>301.60000000000002</v>
      </c>
    </row>
    <row r="20" spans="1:21" ht="23.25" customHeight="1">
      <c r="A20" s="6">
        <v>13</v>
      </c>
      <c r="B20" s="7" t="s">
        <v>23</v>
      </c>
      <c r="C20" s="9">
        <v>13576.099999999999</v>
      </c>
      <c r="D20" s="9">
        <v>13431.899999999998</v>
      </c>
      <c r="E20" s="9">
        <v>18017.100000000002</v>
      </c>
      <c r="F20" s="9">
        <v>9219.1</v>
      </c>
      <c r="G20" s="9">
        <v>9399.9</v>
      </c>
      <c r="H20" s="9">
        <v>12057.6</v>
      </c>
      <c r="I20" s="9">
        <v>10818.400000000001</v>
      </c>
      <c r="J20" s="9">
        <v>20620.5</v>
      </c>
      <c r="K20" s="9">
        <f t="shared" si="1"/>
        <v>23633</v>
      </c>
      <c r="L20" s="9">
        <f t="shared" si="2"/>
        <v>3012.5</v>
      </c>
      <c r="M20" s="9">
        <v>9856</v>
      </c>
      <c r="N20" s="9">
        <v>0</v>
      </c>
      <c r="O20" s="9">
        <v>6590</v>
      </c>
      <c r="P20" s="9">
        <v>1556</v>
      </c>
      <c r="Q20" s="9">
        <v>0</v>
      </c>
      <c r="R20" s="9">
        <v>2643</v>
      </c>
      <c r="S20" s="9">
        <v>0</v>
      </c>
      <c r="T20" s="9">
        <v>745.6</v>
      </c>
      <c r="U20" s="9">
        <v>2242.4</v>
      </c>
    </row>
    <row r="21" spans="1:21" ht="23.25" customHeight="1">
      <c r="A21" s="6">
        <v>14</v>
      </c>
      <c r="B21" s="7" t="s">
        <v>24</v>
      </c>
      <c r="C21" s="9">
        <v>17658.399999999998</v>
      </c>
      <c r="D21" s="9">
        <v>13691.699999999999</v>
      </c>
      <c r="E21" s="9">
        <v>14008.300000000001</v>
      </c>
      <c r="F21" s="9">
        <v>8556.0999999999985</v>
      </c>
      <c r="G21" s="9">
        <v>12372.599999999999</v>
      </c>
      <c r="H21" s="9">
        <v>12808.3</v>
      </c>
      <c r="I21" s="9">
        <v>11684.5</v>
      </c>
      <c r="J21" s="9">
        <v>12561.5</v>
      </c>
      <c r="K21" s="9">
        <f t="shared" si="1"/>
        <v>25081.799999999996</v>
      </c>
      <c r="L21" s="9">
        <f t="shared" si="2"/>
        <v>12520.299999999996</v>
      </c>
      <c r="M21" s="9">
        <v>5570</v>
      </c>
      <c r="N21" s="9">
        <v>0</v>
      </c>
      <c r="O21" s="9">
        <v>11793.6</v>
      </c>
      <c r="P21" s="9">
        <v>1319.2</v>
      </c>
      <c r="Q21" s="9">
        <v>0</v>
      </c>
      <c r="R21" s="9">
        <v>2510.6</v>
      </c>
      <c r="S21" s="9">
        <v>338.6</v>
      </c>
      <c r="T21" s="9">
        <v>3377</v>
      </c>
      <c r="U21" s="9">
        <v>172.8</v>
      </c>
    </row>
    <row r="22" spans="1:21" ht="23.25" customHeight="1">
      <c r="A22" s="6">
        <v>15</v>
      </c>
      <c r="B22" s="7" t="s">
        <v>25</v>
      </c>
      <c r="C22" s="9">
        <v>89385</v>
      </c>
      <c r="D22" s="9">
        <v>90733</v>
      </c>
      <c r="E22" s="9">
        <v>90733</v>
      </c>
      <c r="F22" s="9">
        <v>94139</v>
      </c>
      <c r="G22" s="9">
        <v>93822</v>
      </c>
      <c r="H22" s="9">
        <v>93822</v>
      </c>
      <c r="I22" s="9">
        <v>90733</v>
      </c>
      <c r="J22" s="9">
        <v>102900</v>
      </c>
      <c r="K22" s="9">
        <f t="shared" si="1"/>
        <v>96403</v>
      </c>
      <c r="L22" s="9">
        <f t="shared" si="2"/>
        <v>-6497</v>
      </c>
      <c r="M22" s="9">
        <v>15278</v>
      </c>
      <c r="N22" s="9">
        <v>0</v>
      </c>
      <c r="O22" s="9">
        <v>40815</v>
      </c>
      <c r="P22" s="9">
        <v>15970</v>
      </c>
      <c r="Q22" s="9">
        <v>0</v>
      </c>
      <c r="R22" s="9">
        <v>2325</v>
      </c>
      <c r="S22" s="9">
        <v>300</v>
      </c>
      <c r="T22" s="9">
        <v>6865</v>
      </c>
      <c r="U22" s="9">
        <v>14850</v>
      </c>
    </row>
    <row r="23" spans="1:21" ht="23.25" customHeight="1">
      <c r="A23" s="17" t="s">
        <v>10</v>
      </c>
      <c r="B23" s="18"/>
      <c r="C23" s="9">
        <v>2705381.9200000004</v>
      </c>
      <c r="D23" s="9">
        <f t="shared" ref="D23:K23" si="3">SUM(D8:D22)</f>
        <v>2782184.4200000004</v>
      </c>
      <c r="E23" s="9">
        <f t="shared" si="3"/>
        <v>2811527.2199999997</v>
      </c>
      <c r="F23" s="9">
        <f t="shared" si="3"/>
        <v>3180233.46</v>
      </c>
      <c r="G23" s="9">
        <f t="shared" si="3"/>
        <v>3382828.62</v>
      </c>
      <c r="H23" s="9">
        <f t="shared" si="3"/>
        <v>3432967.5799999996</v>
      </c>
      <c r="I23" s="9">
        <f t="shared" si="3"/>
        <v>3385678.98</v>
      </c>
      <c r="J23" s="9">
        <f t="shared" si="3"/>
        <v>3701881.2800000003</v>
      </c>
      <c r="K23" s="9">
        <f t="shared" si="3"/>
        <v>4087871.6199999996</v>
      </c>
      <c r="L23" s="9">
        <f t="shared" ref="L23" si="4">D23-C23</f>
        <v>76802.5</v>
      </c>
      <c r="M23" s="11">
        <f>SUM(M8:M22)</f>
        <v>873026.20000000007</v>
      </c>
      <c r="N23" s="11">
        <f t="shared" ref="N23:U23" si="5">SUM(N8:N22)</f>
        <v>1247717.1199999999</v>
      </c>
      <c r="O23" s="11">
        <f t="shared" si="5"/>
        <v>735792.39999999991</v>
      </c>
      <c r="P23" s="11">
        <f t="shared" si="5"/>
        <v>512922</v>
      </c>
      <c r="Q23" s="11">
        <f t="shared" si="5"/>
        <v>140991.80000000002</v>
      </c>
      <c r="R23" s="11">
        <f t="shared" si="5"/>
        <v>322591.39999999997</v>
      </c>
      <c r="S23" s="11">
        <f t="shared" si="5"/>
        <v>13368.9</v>
      </c>
      <c r="T23" s="11">
        <f t="shared" si="5"/>
        <v>65311.1</v>
      </c>
      <c r="U23" s="11">
        <f t="shared" si="5"/>
        <v>176150.7</v>
      </c>
    </row>
    <row r="24" spans="1:21">
      <c r="A24" s="15"/>
    </row>
    <row r="25" spans="1:21">
      <c r="D25" s="10"/>
      <c r="E25" s="10"/>
      <c r="F25" s="10"/>
      <c r="G25" s="10"/>
      <c r="H25" s="10"/>
      <c r="I25" s="10"/>
      <c r="J25" s="10"/>
      <c r="K25" s="10"/>
      <c r="L25" s="10"/>
    </row>
    <row r="26" spans="1:21">
      <c r="D26" s="10"/>
      <c r="E26" s="10"/>
      <c r="F26" s="10"/>
      <c r="G26" s="10"/>
      <c r="H26" s="10"/>
      <c r="I26" s="10"/>
      <c r="J26" s="10"/>
      <c r="K26" s="10"/>
    </row>
    <row r="27" spans="1:21">
      <c r="D27" s="10"/>
      <c r="E27" s="10"/>
      <c r="F27" s="10"/>
      <c r="G27" s="10"/>
      <c r="H27" s="10"/>
      <c r="I27" s="10"/>
      <c r="J27" s="10"/>
      <c r="K27" s="10"/>
      <c r="L27" s="13"/>
    </row>
    <row r="28" spans="1:21">
      <c r="D28" s="10"/>
      <c r="E28" s="10"/>
      <c r="F28" s="10"/>
      <c r="G28" s="10"/>
      <c r="H28" s="10"/>
      <c r="I28" s="10"/>
      <c r="J28" s="10"/>
      <c r="K28" s="10"/>
    </row>
    <row r="29" spans="1:21">
      <c r="D29" s="10"/>
      <c r="E29" s="10"/>
      <c r="F29" s="10"/>
      <c r="G29" s="10"/>
      <c r="H29" s="10"/>
      <c r="I29" s="10"/>
      <c r="J29" s="10"/>
      <c r="K29" s="10"/>
    </row>
    <row r="30" spans="1:21">
      <c r="D30" s="10"/>
      <c r="E30" s="10"/>
      <c r="F30" s="10"/>
      <c r="G30" s="10"/>
      <c r="H30" s="10"/>
      <c r="I30" s="10"/>
      <c r="J30" s="10"/>
      <c r="K30" s="10"/>
    </row>
  </sheetData>
  <mergeCells count="16">
    <mergeCell ref="A23:B23"/>
    <mergeCell ref="A5:A6"/>
    <mergeCell ref="B5:B6"/>
    <mergeCell ref="M5:U5"/>
    <mergeCell ref="B2:U2"/>
    <mergeCell ref="B3:U3"/>
    <mergeCell ref="D5:D6"/>
    <mergeCell ref="C5:C6"/>
    <mergeCell ref="L5:L6"/>
    <mergeCell ref="E5:E6"/>
    <mergeCell ref="F5:F6"/>
    <mergeCell ref="G5:G6"/>
    <mergeCell ref="H5:H6"/>
    <mergeCell ref="J5:J6"/>
    <mergeCell ref="I5:I6"/>
    <mergeCell ref="K5:K6"/>
  </mergeCells>
  <pageMargins left="0" right="0" top="0.19685039370078741" bottom="0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կրեդիտորական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Lusine</dc:creator>
  <cp:keywords>https://mul2.gov.am/tasks/90136/oneclick/4Texekanq-lracucich himnavorum.xlsx?token=be4c5d9a632be791284da21aeef35c4d</cp:keywords>
  <cp:lastModifiedBy>User</cp:lastModifiedBy>
  <cp:lastPrinted>2019-06-18T12:21:06Z</cp:lastPrinted>
  <dcterms:created xsi:type="dcterms:W3CDTF">2019-04-10T07:03:27Z</dcterms:created>
  <dcterms:modified xsi:type="dcterms:W3CDTF">2019-06-18T12:21:54Z</dcterms:modified>
</cp:coreProperties>
</file>