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elenap\Desktop\"/>
    </mc:Choice>
  </mc:AlternateContent>
  <bookViews>
    <workbookView xWindow="0" yWindow="0" windowWidth="28800" windowHeight="12480" activeTab="2"/>
  </bookViews>
  <sheets>
    <sheet name="Հավելված 1" sheetId="2" r:id="rId1"/>
    <sheet name=" Հավելված 2" sheetId="3" r:id="rId2"/>
    <sheet name="Հավելված 3 " sheetId="7" r:id="rId3"/>
    <sheet name="Հավելված 4.1" sheetId="5" r:id="rId4"/>
    <sheet name="Հավելված 4.2" sheetId="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7" l="1"/>
  <c r="H27" i="7"/>
  <c r="G27" i="7"/>
  <c r="I26" i="7"/>
  <c r="H26" i="7"/>
  <c r="G26" i="7"/>
  <c r="I25" i="7"/>
  <c r="H25" i="7"/>
  <c r="G25" i="7"/>
  <c r="I24" i="7"/>
  <c r="H24" i="7"/>
  <c r="G24" i="7"/>
  <c r="I23" i="7"/>
  <c r="H23" i="7"/>
  <c r="G23" i="7"/>
  <c r="I22" i="7"/>
  <c r="H22" i="7"/>
  <c r="G22" i="7"/>
  <c r="I21" i="7"/>
  <c r="H21" i="7"/>
  <c r="G21" i="7"/>
  <c r="I20" i="7"/>
  <c r="H20" i="7"/>
  <c r="G20" i="7"/>
  <c r="I19" i="7"/>
  <c r="H19" i="7"/>
  <c r="G19" i="7"/>
  <c r="I18" i="7"/>
  <c r="H18" i="7"/>
  <c r="G18" i="7"/>
  <c r="I17" i="7"/>
  <c r="H17" i="7"/>
  <c r="G17" i="7"/>
  <c r="I16" i="7"/>
  <c r="H16" i="7"/>
  <c r="G16" i="7"/>
  <c r="I15" i="7"/>
  <c r="H15" i="7"/>
  <c r="G15" i="7"/>
  <c r="I14" i="7"/>
  <c r="H14" i="7"/>
  <c r="G14" i="7"/>
  <c r="E20" i="2"/>
  <c r="F27" i="8" l="1"/>
  <c r="N19" i="7" l="1"/>
  <c r="O19" i="7" s="1"/>
  <c r="K19" i="7"/>
  <c r="L19" i="7" s="1"/>
  <c r="N20" i="7" l="1"/>
  <c r="O20" i="7" s="1"/>
  <c r="K20" i="7"/>
  <c r="L20" i="7" s="1"/>
  <c r="B32" i="5" l="1"/>
  <c r="B33" i="8" s="1"/>
  <c r="B32" i="8"/>
  <c r="B19" i="8"/>
  <c r="B18" i="8"/>
  <c r="B31" i="5"/>
  <c r="B19" i="5"/>
  <c r="B18" i="5"/>
  <c r="J26" i="3"/>
  <c r="J24" i="3" s="1"/>
  <c r="I26" i="3"/>
  <c r="I24" i="3"/>
  <c r="J21" i="3"/>
  <c r="J19" i="3" s="1"/>
  <c r="I21" i="3"/>
  <c r="I19" i="3" s="1"/>
  <c r="J13" i="3"/>
  <c r="J11" i="3" s="1"/>
  <c r="J9" i="3" s="1"/>
  <c r="J8" i="3" s="1"/>
  <c r="I13" i="3"/>
  <c r="H13" i="3"/>
  <c r="G13" i="3"/>
  <c r="I11" i="3"/>
  <c r="H11" i="3"/>
  <c r="G11" i="3"/>
  <c r="I9" i="3"/>
  <c r="H9" i="3"/>
  <c r="G9" i="3"/>
  <c r="I8" i="3"/>
  <c r="H8" i="3"/>
  <c r="G8" i="3"/>
  <c r="J18" i="7" l="1"/>
  <c r="J16" i="7" s="1"/>
  <c r="J14" i="7" s="1"/>
  <c r="K18" i="7"/>
  <c r="K16" i="7" s="1"/>
  <c r="K14" i="7" s="1"/>
  <c r="M18" i="7"/>
  <c r="L18" i="7"/>
  <c r="L16" i="7" s="1"/>
  <c r="L14" i="7" s="1"/>
  <c r="O18" i="7"/>
  <c r="O16" i="7" s="1"/>
  <c r="O14" i="7" s="1"/>
  <c r="E23" i="7"/>
  <c r="E21" i="7" s="1"/>
  <c r="F23" i="7"/>
  <c r="F21" i="7" s="1"/>
  <c r="D23" i="7"/>
  <c r="D21" i="7" s="1"/>
  <c r="E11" i="7"/>
  <c r="E10" i="7" s="1"/>
  <c r="F11" i="7"/>
  <c r="F10" i="7" s="1"/>
  <c r="G11" i="7"/>
  <c r="G10" i="7" s="1"/>
  <c r="H11" i="7"/>
  <c r="H10" i="7" s="1"/>
  <c r="I11" i="7"/>
  <c r="I10" i="7" s="1"/>
  <c r="J11" i="7"/>
  <c r="J10" i="7" s="1"/>
  <c r="K11" i="7"/>
  <c r="K10" i="7" s="1"/>
  <c r="L11" i="7"/>
  <c r="L10" i="7" s="1"/>
  <c r="M11" i="7"/>
  <c r="M10" i="7" s="1"/>
  <c r="N11" i="7"/>
  <c r="N10" i="7" s="1"/>
  <c r="O11" i="7"/>
  <c r="O10" i="7" s="1"/>
  <c r="M16" i="7" l="1"/>
  <c r="M14" i="7" s="1"/>
  <c r="N18" i="7"/>
  <c r="N16" i="7" s="1"/>
  <c r="N14" i="7" s="1"/>
  <c r="E7" i="2"/>
  <c r="F7" i="2"/>
  <c r="G7" i="2"/>
  <c r="D7" i="2"/>
  <c r="D11" i="7" l="1"/>
  <c r="D10" i="7" s="1"/>
  <c r="H9" i="7" l="1"/>
  <c r="E9" i="7"/>
  <c r="E18" i="7"/>
  <c r="E16" i="7" s="1"/>
  <c r="E14" i="7" s="1"/>
  <c r="D9" i="7"/>
  <c r="D18" i="7"/>
  <c r="D16" i="7" s="1"/>
  <c r="D14" i="7" s="1"/>
  <c r="G9" i="7"/>
  <c r="I9" i="7"/>
  <c r="F9" i="7"/>
  <c r="F18" i="7"/>
  <c r="F16" i="7" s="1"/>
  <c r="F14" i="7" s="1"/>
  <c r="K9" i="7" l="1"/>
  <c r="N9" i="7"/>
  <c r="J9" i="7" l="1"/>
  <c r="M9" i="7"/>
  <c r="L9" i="7"/>
  <c r="O9" i="7"/>
</calcChain>
</file>

<file path=xl/sharedStrings.xml><?xml version="1.0" encoding="utf-8"?>
<sst xmlns="http://schemas.openxmlformats.org/spreadsheetml/2006/main" count="237" uniqueCount="106">
  <si>
    <t>հազար  դրամներով</t>
  </si>
  <si>
    <t>Ծրագիր</t>
  </si>
  <si>
    <t>Միջոցառում</t>
  </si>
  <si>
    <t xml:space="preserve"> Ծրագրային դասիչը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</si>
  <si>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</si>
  <si>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</si>
  <si>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</si>
  <si>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</si>
  <si>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</si>
  <si>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</si>
  <si>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</si>
  <si>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Հավելված N 1
</t>
  </si>
  <si>
    <t>«ՀԱՅԱՍՏԱՆԻ  ՀԱՆՐԱՊԵՏՈՒԹՅԱՆ 2019 ԹՎԱԿԱՆԻ ՊԵՏԱԿԱՆ ԲՅՈՒՋԵԻ ՄԱՍԻՆ» ՀԱՅԱՍՏԱՆԻ  ՀԱՆՐԱՊԵՏՈՒԹՅԱՆ ՕՐԵՆՔԻ N 1 ՀԱՎԵԼՎԱԾԻ N2  ԱՂՅՈՒՍԱԿՈՒՄ ԿԱՏԱՐՎՈՂ ՎԵՐԱԲԱՇԽՈՒՄԸ ԵՎ ՀԱՅԱՍՏԱՆԻ  ՀԱՆՐԱՊԵՏՈՒԹՅԱՆ ԿԱՌԱՎԱՐՈՒԹՅԱՆ 2018 ԹՎԱԿԱՆԻ ԴԵԿՏԵՄԲԵՐԻ 27-Ի N 1515-Ն ՈՐՈՇՄԱՆ N 5 ՀԱՎԵԼՎԱԾԻ N1  ԱՂՅՈՒՍԱԿՈՒՄ ԿԱՏԱՐՎՈՂ ՓՈՓՈԽՈՒԹՅՈՒՆՆԵՐԸ</t>
  </si>
  <si>
    <t>Ծրագրային դասիչը</t>
  </si>
  <si>
    <t>Բյուջետային գլխավոր կարգադրիչների, ծրագրերի և միջոցառումների անվանումները</t>
  </si>
  <si>
    <t xml:space="preserve"> Առաջին կիսամյակ</t>
  </si>
  <si>
    <t xml:space="preserve"> Ինն ամիս</t>
  </si>
  <si>
    <t xml:space="preserve"> Տարի</t>
  </si>
  <si>
    <t xml:space="preserve">ՀՀ կառավարության 2019 թվականի
-ի  N       -Ն որոշման 
</t>
  </si>
  <si>
    <t xml:space="preserve"> այդ թվում` բյուջետային ծախսերի տնտեսագիտական դասակարգման հոդվածներ</t>
  </si>
  <si>
    <t>Ցուցանիշների փոփոխությունը (ավելացումները նշված են դրական նշանով, իսկ նվազեցումները` փակագծերում)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</si>
  <si>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</si>
  <si>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Խումբ</t>
  </si>
  <si>
    <t xml:space="preserve"> Դաս</t>
  </si>
  <si>
    <t xml:space="preserve"> Ծրագիր</t>
  </si>
  <si>
    <t xml:space="preserve"> Միջոցա ռում</t>
  </si>
  <si>
    <t xml:space="preserve"> ԸՆԴԱՄԵՆԸ ԾԱԽՍԵՐ</t>
  </si>
  <si>
    <t xml:space="preserve"> 04</t>
  </si>
  <si>
    <t xml:space="preserve"> ՏՆՏԵՍԱԿԱՆ ՀԱՐԱԲԵՐՈՒԹՅՈՒՆՆԵՐ</t>
  </si>
  <si>
    <t xml:space="preserve"> այդ թվում`</t>
  </si>
  <si>
    <t xml:space="preserve"> այդ թվում` ըստ կատարողների</t>
  </si>
  <si>
    <t>հազար դրամներով</t>
  </si>
  <si>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</si>
  <si>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</si>
  <si>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</si>
  <si>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</si>
  <si>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</si>
  <si>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</si>
  <si>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Առաջին կիսամյակ </t>
  </si>
  <si>
    <t xml:space="preserve"> Ինն ամիս </t>
  </si>
  <si>
    <t xml:space="preserve"> Տարի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</si>
  <si>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</si>
  <si>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</si>
  <si>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</si>
  <si>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Ծառայությունների մատուցում </t>
  </si>
  <si>
    <t xml:space="preserve"> Արդյունքի չափորոշիչներ </t>
  </si>
  <si>
    <t xml:space="preserve"> Միջոցառման վրա կատարվող ծախսը (հազար դրամ) </t>
  </si>
  <si>
    <t xml:space="preserve"> Առաջին եռամսյակ</t>
  </si>
  <si>
    <t xml:space="preserve"> Ընդամենը </t>
  </si>
  <si>
    <t xml:space="preserve"> այդ թվում </t>
  </si>
  <si>
    <t xml:space="preserve"> ԸՆԹԱՑԻԿ ԾԱԽՍԵՐ</t>
  </si>
  <si>
    <t xml:space="preserve"> Այլ ծախսեր</t>
  </si>
  <si>
    <t>Բյուջետային հատկացումների գլխավոր կարգադրիչների, ծրագրերի, միջոցառումների և միջոցառումները կատարող պետական մարմինների անվանումները</t>
  </si>
  <si>
    <t>Առաջին եռամսյակ</t>
  </si>
  <si>
    <t>Առաջին կիսամյակ</t>
  </si>
  <si>
    <t>Ինն ամիս</t>
  </si>
  <si>
    <t>Տարի</t>
  </si>
  <si>
    <t>Միջոց_x000D_
առում</t>
  </si>
  <si>
    <t>ԸՆԴԱՄԵՆԸ_x000D_
այդ թվում`</t>
  </si>
  <si>
    <t xml:space="preserve"> - ԸՆԹԱՑԻԿ ԾԱԽՍԵՐ </t>
  </si>
  <si>
    <t>այդ թվում`</t>
  </si>
  <si>
    <t xml:space="preserve"> Համաֆին-անսավորում </t>
  </si>
  <si>
    <t>Հավելված N 4</t>
  </si>
  <si>
    <t xml:space="preserve"> Առաջին եռամսյակ </t>
  </si>
  <si>
    <t xml:space="preserve"> Միջոցառումն իրականացնողի անվանումը՛ </t>
  </si>
  <si>
    <t xml:space="preserve"> Մասնագիտացված միավոր </t>
  </si>
  <si>
    <t xml:space="preserve"> Խորհրդատվությունների (պայմանագրերի) քանակը, հատ </t>
  </si>
  <si>
    <t xml:space="preserve"> Հավելված N2
</t>
  </si>
  <si>
    <t>Հավելված N 3</t>
  </si>
  <si>
    <t xml:space="preserve">ՀԱՅԱՍՏԱՆԻ ՀԱՆՐԱՊԵՏՈՒԹՅԱՆ ԿԱՌԱՎԱՐՈՒԹՅԱՆ 2018 ԹՎԱԿԱՆԻ ԴԵԿՏԵՄԲԵՐԻ 27-Ի N 1515-Ն ՈՐՈՇՄԱՆ N 3 ԵՎ 4 ՀԱՎԵԼՎԱԾՆԵՐՈՒՄ ԿԱՏԱՐՎՈՂ ՓՈՓՈԽՈՒԹՅՈՒՆՆԵՐԸ </t>
  </si>
  <si>
    <t>Աղյուսակ N 1</t>
  </si>
  <si>
    <t>Աղյուսակ N 2</t>
  </si>
  <si>
    <t xml:space="preserve">Վերականգնվող էներգետիկայի ծրագիր </t>
  </si>
  <si>
    <t>03</t>
  </si>
  <si>
    <t>04</t>
  </si>
  <si>
    <t xml:space="preserve"> ՀՀ էներգետիկ ենթակառուցվածքների և բնական պաշարների նախարարություն</t>
  </si>
  <si>
    <t xml:space="preserve"> Գործառնական դասիչը</t>
  </si>
  <si>
    <t>Համաշխարհային բանկի աջակցությամբ իրականացվող արդյունաբերական մասշտաբի արևային էներգիայի ծրագրի նախապատրաստման դրամաշնորհի ծրագիր</t>
  </si>
  <si>
    <t>Նպաստել վերականգնվող էներգետիկայի ոլորտի զարգացմանը և էներգետիկ աղբյուրների դիվերսիֆիկացիային</t>
  </si>
  <si>
    <t>Վերականգնվող էներգետիկայի հատվածի ընդլայնում</t>
  </si>
  <si>
    <t>Ծրագրի շրջանակներում նախատեսվում է իրականացնել արևային էներգիայի ռեսուրսի գնահատում, արևային ՖՎ ներդրումային ծրագրերի պատրաստում ընտրված տեղանքներում:</t>
  </si>
  <si>
    <t>Ծառայությունների մատուցում</t>
  </si>
  <si>
    <t>Համաշխարհային բանկի աջակցությամբ իրականացվող Երկրաջերմային հետախուզական հորատման դրամաշնորհային ծրագիր:</t>
  </si>
  <si>
    <t xml:space="preserve">Ծրագրի շրջանակներում նախաեսվում է Հայաստանում հայտնի հավանական երկրաջերմային տեղանքներից մեկում Քարքառում, իրականացնել հետախուզական հորատում էլեկտրաէներգիայի արտադրության համար բավարար ռեսուրսների առկայությունը և որակը հաստատելու նպատակով: </t>
  </si>
  <si>
    <t>Բաժին</t>
  </si>
  <si>
    <t>Վառելիք և էներգետիկա</t>
  </si>
  <si>
    <t>Վառելիքի այլ տեսակներ</t>
  </si>
  <si>
    <t xml:space="preserve">Դրամաշնորհային
միջոցներ </t>
  </si>
  <si>
    <t xml:space="preserve">ՀԱՅԱՍՏԱՆԻ ՀԱՆՐԱՊԵՏՈՒԹՅԱՆ ԿԱՌԱՎԱՐՈՒԹՅԱՆ 2018 ԹՎԱԿԱՆԻ ԴԵԿՏԵՄԲԵՐԻ 27-Ի N 1515-Ն ՈՐՈՇՄԱՆ N11 ՀԱՎԵԼՎԱԾԻ  11.15 ԱՂՅՈՒՍԱԿՈՒՄ  ԿԱՏԱՐՎՈՂ ՓՈՓՈԽՈՒԹՅՈՒՆՆԵՐԸ </t>
  </si>
  <si>
    <t xml:space="preserve">ՀԱՅԱՍՏԱՆԻ ՀԱՆՐԱՊԵՏՈՒԹՅԱՆ ԿԱՌԱՎԱՐՈՒԹՅԱՆ 2018 ԹՎԱԿԱՆԻ ԴԵԿՏԵՄԲԵՐԻ 27-Ի N 1515-Ն ՈՐՈՇՄԱՆ  N11.1 ՀԱՎԵԼՎԱԾԻ  11.1.15 ԱՂՅՈՒՍԱԿՈՒՄ ԿԱՏԱՐՎՈՂ ՓՈՓՈԽՈՒԹՅՈՒՆՆԵՐԸ </t>
  </si>
  <si>
    <t xml:space="preserve">«ՀԱՅԱՍՏԱՆԻ  ՀԱՆՐԱՊԵՏՈՒԹՅԱՆ 2019 ԹՎԱԿԱՆԻ ՊԵՏԱԿԱՆ ԲՅՈՒՋԵԻ ՄԱՍԻՆ» ՀԱՅԱՍՏԱՆԻ  ՀԱՆՐԱՊԵՏՈՒԹՅԱՆ ՕՐԵՆՔԻ N 1 ՀԱՎԵԼՎԱԾԻ N5  ԱՂՅՈՒՍԱԿՈՒՄ ԵՎ  ՀԱՅԱՍՏԱՆԻ  ՀԱՆՐԱՊԵՏՈՒԹՅԱՆ ԿԱՌԱՎԱՐՈՒԹՅԱՆ 2018 ԹՎԱԿԱՆԻ ԴԵԿՏԵՄԲԵՐԻ 27-Ի N 1515-Ն ՈՐՈՇՄԱՆ N 5 ՀԱՎԵԼՎԱԾԻ N4 ԱՂՅՈՒՍԱԿՈՒՄ ԿԱՏԱՐՎՈՂ ՓՈՓՈԽՈՒԹՅՈՒՆՆԵՐԸ </t>
  </si>
  <si>
    <t xml:space="preserve"> Ծրագրի աուդիտի իրականացում, հատ </t>
  </si>
  <si>
    <t xml:space="preserve"> Արևային կայանի կառուցման կառավարման պլանի ներկայացում (հիմնավորման հաշվետվություններ),հատ </t>
  </si>
  <si>
    <t xml:space="preserve"> Արևային կայանների կառուցման համար ընտրված տեղանքների տեխնիկատնտեսական հիմնավորում և մրցութային փաթեթների պատրաստում, հատ </t>
  </si>
  <si>
    <t xml:space="preserve"> 1 </t>
  </si>
  <si>
    <t xml:space="preserve">  </t>
  </si>
  <si>
    <t xml:space="preserve"> Երկրաջերմային հնարավոր էլեկտրակայանի տեխնիկա-տնտեսական հիմնավորման հաշվետվությունների քանակ, հատ </t>
  </si>
  <si>
    <t xml:space="preserve"> Արտադրական մասշտաբի հորատանցք, հատ </t>
  </si>
  <si>
    <t xml:space="preserve"> Արևային կայանի կառուցման կառավարման պլանի ներկայացում (հիմնավորման հաշվետվություններ), հատ </t>
  </si>
  <si>
    <t>Համաշխարհային բանկի աջակցությամբ իրականացվող Երկրաջերմային հետախուզական հորատման դրամաշնորհային ծրագիր</t>
  </si>
  <si>
    <t xml:space="preserve"> Համաֆի-նանսավորում </t>
  </si>
  <si>
    <t>Ցուցանիշների փոփոխությունը (ավելացումները նշված են դրական նշանով)</t>
  </si>
  <si>
    <t>Ցուցանիշների փոփոխությունը ( նվազեցումները նշված են փակագծերում)</t>
  </si>
  <si>
    <t>Ցուցանիշների փոփոխությունը (նվազեցումները նշված են փակագծերում)</t>
  </si>
  <si>
    <t>-</t>
  </si>
  <si>
    <t>ՀՀ կառավարության 2019 թվականի
-ի  N       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</si>
</sst>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.00_р_._-;\-* #,##0.00_р_._-;_-* &quot;-&quot;??_р_._-;_-@_-"/>
    <numFmt numFmtId="165" formatCode="_-* #,##0.00\ _₽_-;\-* #,##0.00\ _₽_-;_-* &quot;-&quot;??\ _₽_-;_-@_-"/>
    <numFmt numFmtId="166" formatCode="#,##0.0_);\(#,##0.0\)"/>
    <numFmt numFmtId="167" formatCode="_(* #,##0.0_);_(* \(#,##0.0\);_(* &quot;-&quot;??_);_(@_)"/>
    <numFmt numFmtId="168" formatCode="##,##0.0;\(##,##0.0\);\-"/>
    <numFmt numFmtId="169" formatCode="_-* #,##0.0\ _₽_-;\-* #,##0.0\ _₽_-;_-* &quot;-&quot;??\ _₽_-;_-@_-"/>
    <numFmt numFmtId="170" formatCode="0.0"/>
    <numFmt numFmtId="171" formatCode="_-* #,##0\ _₽_-;\-* #,##0\ _₽_-;_-* &quot;-&quot;??\ _₽_-;_-@_-"/>
  </numFmts>
  <fonts count="29" x14ac:knownFonts="1">
    <font>
      <sz val="10"/>
      <name val="Arial Armenian"/>
      <family val="2"/>
    </font>
    <font>
      <b/>
      <sz val="10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sz val="10"/>
      <name val="Arial Armenian"/>
      <family val="2"/>
    </font>
    <font>
      <sz val="8"/>
      <name val="GHEA Grapalat"/>
      <family val="2"/>
    </font>
    <font>
      <b/>
      <sz val="8"/>
      <name val="GHEA Grapalat"/>
      <family val="2"/>
    </font>
    <font>
      <sz val="11"/>
      <name val="GHEA Grapalat"/>
      <family val="3"/>
    </font>
    <font>
      <b/>
      <i/>
      <sz val="11"/>
      <name val="GHEA Grapalat"/>
      <family val="3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i/>
      <sz val="10"/>
      <name val="GHEA Grapalat"/>
      <family val="3"/>
    </font>
    <font>
      <sz val="10"/>
      <name val="Times Armenian"/>
      <family val="1"/>
    </font>
    <font>
      <sz val="12"/>
      <color rgb="FF000000"/>
      <name val="GHEA Grapalat"/>
      <family val="3"/>
    </font>
    <font>
      <sz val="10"/>
      <color rgb="FF000000"/>
      <name val="GHEA Grapalat"/>
      <family val="3"/>
    </font>
    <font>
      <b/>
      <sz val="12"/>
      <color rgb="FF000000"/>
      <name val="GHEA Grapalat"/>
      <family val="3"/>
    </font>
    <font>
      <b/>
      <sz val="10"/>
      <color rgb="FF000000"/>
      <name val="GHEA Grapalat"/>
      <family val="3"/>
    </font>
    <font>
      <b/>
      <sz val="11"/>
      <color rgb="FF000000"/>
      <name val="GHEA Grapalat"/>
      <family val="3"/>
    </font>
    <font>
      <b/>
      <i/>
      <sz val="12"/>
      <color rgb="FF000000"/>
      <name val="GHEA Grapalat"/>
      <family val="3"/>
    </font>
    <font>
      <b/>
      <sz val="14"/>
      <name val="GHEA Grapalat"/>
      <family val="2"/>
    </font>
    <font>
      <b/>
      <sz val="8"/>
      <name val="GHEA Grapalat"/>
      <family val="3"/>
    </font>
    <font>
      <i/>
      <sz val="8"/>
      <name val="GHEA Grapalat"/>
      <family val="3"/>
    </font>
    <font>
      <sz val="10"/>
      <color theme="1"/>
      <name val="Arial Armenian"/>
      <family val="2"/>
    </font>
    <font>
      <sz val="8"/>
      <color rgb="FF000000"/>
      <name val="GHEA Grapalat"/>
      <family val="3"/>
    </font>
    <font>
      <sz val="11"/>
      <color rgb="FF000000"/>
      <name val="GHEA Grapalat"/>
      <family val="3"/>
    </font>
    <font>
      <b/>
      <sz val="11"/>
      <color theme="1"/>
      <name val="GHEA Grapalat"/>
      <family val="3"/>
    </font>
    <font>
      <i/>
      <sz val="8"/>
      <color theme="1"/>
      <name val="Arial Armenian"/>
      <family val="2"/>
    </font>
    <font>
      <sz val="10"/>
      <color theme="1"/>
      <name val="GHEA Grapalat"/>
      <family val="3"/>
    </font>
    <font>
      <i/>
      <sz val="8"/>
      <name val="GHEA Grapala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9">
    <xf numFmtId="0" fontId="0" fillId="0" borderId="0"/>
    <xf numFmtId="165" fontId="4" fillId="0" borderId="0" applyFont="0" applyFill="0" applyBorder="0" applyAlignment="0" applyProtection="0"/>
    <xf numFmtId="168" fontId="5" fillId="0" borderId="0" applyFill="0" applyBorder="0" applyProtection="0">
      <alignment horizontal="right" vertical="top"/>
    </xf>
    <xf numFmtId="168" fontId="6" fillId="0" borderId="0" applyFill="0" applyBorder="0" applyProtection="0">
      <alignment horizontal="right" vertical="top"/>
    </xf>
    <xf numFmtId="0" fontId="4" fillId="0" borderId="0"/>
    <xf numFmtId="0" fontId="9" fillId="0" borderId="0"/>
    <xf numFmtId="0" fontId="10" fillId="0" borderId="0"/>
    <xf numFmtId="164" fontId="4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7" fillId="0" borderId="0" xfId="0" applyFont="1"/>
    <xf numFmtId="0" fontId="7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168" fontId="3" fillId="0" borderId="5" xfId="2" applyFont="1" applyBorder="1">
      <alignment horizontal="right" vertical="top"/>
    </xf>
    <xf numFmtId="0" fontId="11" fillId="0" borderId="6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5" xfId="0" applyFont="1" applyBorder="1"/>
    <xf numFmtId="0" fontId="7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168" fontId="7" fillId="0" borderId="10" xfId="2" applyFont="1" applyBorder="1">
      <alignment horizontal="right" vertical="top"/>
    </xf>
    <xf numFmtId="168" fontId="7" fillId="0" borderId="8" xfId="2" applyFont="1" applyBorder="1">
      <alignment horizontal="right" vertical="top"/>
    </xf>
    <xf numFmtId="170" fontId="2" fillId="0" borderId="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66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166" fontId="15" fillId="0" borderId="5" xfId="0" applyNumberFormat="1" applyFont="1" applyBorder="1" applyAlignment="1">
      <alignment horizontal="right" vertical="center" shrinkToFit="1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1" fontId="15" fillId="0" borderId="5" xfId="0" applyNumberFormat="1" applyFont="1" applyBorder="1" applyAlignment="1">
      <alignment horizontal="center" vertical="center" shrinkToFit="1"/>
    </xf>
    <xf numFmtId="166" fontId="13" fillId="0" borderId="5" xfId="0" applyNumberFormat="1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66" fontId="13" fillId="0" borderId="0" xfId="0" applyNumberFormat="1" applyFont="1" applyAlignment="1">
      <alignment horizontal="left" vertical="center"/>
    </xf>
    <xf numFmtId="0" fontId="1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66" fontId="15" fillId="0" borderId="5" xfId="0" applyNumberFormat="1" applyFont="1" applyBorder="1" applyAlignment="1">
      <alignment horizontal="right" vertical="center"/>
    </xf>
    <xf numFmtId="166" fontId="13" fillId="0" borderId="5" xfId="0" applyNumberFormat="1" applyFont="1" applyBorder="1" applyAlignment="1">
      <alignment horizontal="right" vertical="center"/>
    </xf>
    <xf numFmtId="166" fontId="18" fillId="0" borderId="5" xfId="0" applyNumberFormat="1" applyFont="1" applyBorder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21" fillId="0" borderId="0" xfId="0" applyFont="1" applyAlignment="1">
      <alignment horizontal="right" vertical="top" wrapText="1"/>
    </xf>
    <xf numFmtId="0" fontId="11" fillId="0" borderId="0" xfId="0" applyFont="1" applyAlignment="1">
      <alignment horizontal="center" vertical="top" wrapText="1"/>
    </xf>
    <xf numFmtId="170" fontId="2" fillId="0" borderId="19" xfId="0" applyNumberFormat="1" applyFont="1" applyBorder="1" applyAlignment="1">
      <alignment horizontal="center" vertical="center" wrapText="1"/>
    </xf>
    <xf numFmtId="0" fontId="23" fillId="0" borderId="20" xfId="0" applyFont="1" applyBorder="1" applyAlignment="1">
      <alignment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17" fillId="0" borderId="5" xfId="0" applyFont="1" applyBorder="1" applyAlignment="1">
      <alignment vertical="center" wrapText="1"/>
    </xf>
    <xf numFmtId="0" fontId="24" fillId="0" borderId="20" xfId="0" applyFont="1" applyBorder="1" applyAlignment="1">
      <alignment vertical="center" wrapText="1"/>
    </xf>
    <xf numFmtId="0" fontId="25" fillId="2" borderId="2" xfId="0" applyFont="1" applyFill="1" applyBorder="1" applyAlignment="1">
      <alignment wrapText="1"/>
    </xf>
    <xf numFmtId="169" fontId="11" fillId="0" borderId="0" xfId="1" applyNumberFormat="1" applyFont="1" applyAlignment="1">
      <alignment horizontal="center" vertical="top" wrapText="1"/>
    </xf>
    <xf numFmtId="0" fontId="26" fillId="2" borderId="0" xfId="0" applyFont="1" applyFill="1" applyAlignment="1">
      <alignment wrapText="1"/>
    </xf>
    <xf numFmtId="0" fontId="22" fillId="0" borderId="0" xfId="0" applyFont="1" applyAlignment="1">
      <alignment vertical="top" wrapText="1"/>
    </xf>
    <xf numFmtId="169" fontId="3" fillId="0" borderId="5" xfId="1" applyNumberFormat="1" applyFont="1" applyBorder="1" applyAlignment="1">
      <alignment horizontal="center" vertical="top" wrapText="1"/>
    </xf>
    <xf numFmtId="165" fontId="3" fillId="0" borderId="5" xfId="1" applyFont="1" applyBorder="1" applyAlignment="1">
      <alignment horizontal="center" vertical="top" wrapText="1"/>
    </xf>
    <xf numFmtId="0" fontId="21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top" wrapText="1"/>
    </xf>
    <xf numFmtId="0" fontId="21" fillId="2" borderId="0" xfId="0" applyFont="1" applyFill="1" applyAlignment="1">
      <alignment horizontal="left" vertical="top" wrapText="1"/>
    </xf>
    <xf numFmtId="0" fontId="27" fillId="2" borderId="2" xfId="0" applyFont="1" applyFill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49" fontId="2" fillId="0" borderId="7" xfId="0" applyNumberFormat="1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center" wrapText="1"/>
    </xf>
    <xf numFmtId="168" fontId="8" fillId="0" borderId="5" xfId="3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5" xfId="0" applyFont="1" applyBorder="1" applyAlignment="1">
      <alignment horizontal="left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66" fontId="7" fillId="0" borderId="1" xfId="0" applyNumberFormat="1" applyFont="1" applyBorder="1" applyAlignment="1">
      <alignment vertical="center" wrapText="1"/>
    </xf>
    <xf numFmtId="0" fontId="7" fillId="0" borderId="18" xfId="0" applyFont="1" applyBorder="1" applyAlignment="1">
      <alignment horizontal="left" vertical="top" wrapText="1"/>
    </xf>
    <xf numFmtId="168" fontId="7" fillId="0" borderId="17" xfId="2" applyFont="1" applyBorder="1">
      <alignment horizontal="right" vertical="top"/>
    </xf>
    <xf numFmtId="168" fontId="7" fillId="0" borderId="13" xfId="2" applyFont="1" applyBorder="1">
      <alignment horizontal="right" vertical="top"/>
    </xf>
    <xf numFmtId="167" fontId="7" fillId="0" borderId="5" xfId="0" applyNumberFormat="1" applyFont="1" applyBorder="1" applyAlignment="1">
      <alignment horizontal="left" vertical="center" wrapText="1"/>
    </xf>
    <xf numFmtId="167" fontId="2" fillId="0" borderId="5" xfId="0" applyNumberFormat="1" applyFont="1" applyBorder="1" applyAlignment="1">
      <alignment horizontal="left" vertical="center" wrapText="1"/>
    </xf>
    <xf numFmtId="167" fontId="7" fillId="0" borderId="5" xfId="0" applyNumberFormat="1" applyFont="1" applyBorder="1" applyAlignment="1">
      <alignment horizontal="left" vertical="top" wrapText="1"/>
    </xf>
    <xf numFmtId="167" fontId="8" fillId="0" borderId="5" xfId="0" applyNumberFormat="1" applyFont="1" applyBorder="1" applyAlignment="1">
      <alignment horizontal="left" vertical="center" wrapText="1"/>
    </xf>
    <xf numFmtId="0" fontId="26" fillId="2" borderId="0" xfId="0" applyFont="1" applyFill="1" applyAlignment="1">
      <alignment vertical="center" wrapText="1"/>
    </xf>
    <xf numFmtId="0" fontId="3" fillId="0" borderId="0" xfId="0" applyFont="1" applyAlignment="1">
      <alignment horizontal="left" vertical="top" wrapText="1"/>
    </xf>
    <xf numFmtId="166" fontId="1" fillId="0" borderId="5" xfId="8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7" fillId="0" borderId="5" xfId="0" applyFont="1" applyFill="1" applyBorder="1"/>
    <xf numFmtId="0" fontId="7" fillId="0" borderId="5" xfId="0" applyFont="1" applyFill="1" applyBorder="1" applyAlignment="1">
      <alignment horizontal="left" vertical="top" wrapText="1"/>
    </xf>
    <xf numFmtId="166" fontId="13" fillId="0" borderId="5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left" vertical="center"/>
    </xf>
    <xf numFmtId="0" fontId="22" fillId="0" borderId="0" xfId="0" applyFont="1" applyFill="1" applyAlignment="1">
      <alignment vertical="top" wrapText="1"/>
    </xf>
    <xf numFmtId="0" fontId="28" fillId="0" borderId="0" xfId="0" applyFont="1" applyAlignment="1">
      <alignment horizontal="right" vertical="top" wrapText="1"/>
    </xf>
    <xf numFmtId="167" fontId="3" fillId="0" borderId="5" xfId="0" applyNumberFormat="1" applyFont="1" applyBorder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  <xf numFmtId="169" fontId="21" fillId="0" borderId="0" xfId="0" applyNumberFormat="1" applyFont="1" applyAlignment="1">
      <alignment horizontal="right" vertical="top" wrapText="1"/>
    </xf>
    <xf numFmtId="2" fontId="1" fillId="2" borderId="0" xfId="0" applyNumberFormat="1" applyFont="1" applyFill="1" applyAlignment="1">
      <alignment vertical="center" wrapText="1"/>
    </xf>
    <xf numFmtId="171" fontId="28" fillId="0" borderId="0" xfId="1" applyNumberFormat="1" applyFont="1" applyAlignment="1">
      <alignment horizontal="right" vertical="top" wrapText="1"/>
    </xf>
    <xf numFmtId="171" fontId="21" fillId="0" borderId="0" xfId="1" applyNumberFormat="1" applyFont="1" applyAlignment="1">
      <alignment horizontal="right" vertical="top" wrapText="1"/>
    </xf>
    <xf numFmtId="2" fontId="1" fillId="2" borderId="0" xfId="0" applyNumberFormat="1" applyFont="1" applyFill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2" fontId="2" fillId="2" borderId="0" xfId="0" applyNumberFormat="1" applyFont="1" applyFill="1" applyAlignment="1">
      <alignment horizontal="right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66" fontId="14" fillId="0" borderId="0" xfId="0" applyNumberFormat="1" applyFont="1" applyAlignment="1">
      <alignment horizontal="right" vertical="center" wrapText="1"/>
    </xf>
    <xf numFmtId="166" fontId="13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66" fontId="1" fillId="0" borderId="5" xfId="8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1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2" fontId="1" fillId="2" borderId="0" xfId="0" applyNumberFormat="1" applyFont="1" applyFill="1" applyAlignment="1">
      <alignment horizontal="center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</cellXfs>
  <cellStyles count="9">
    <cellStyle name="Comma" xfId="1" builtinId="3"/>
    <cellStyle name="Comma 2" xfId="8"/>
    <cellStyle name="Normal" xfId="0" builtinId="0"/>
    <cellStyle name="Normal 4" xfId="6"/>
    <cellStyle name="SN_241" xfId="2"/>
    <cellStyle name="SN_b" xfId="3"/>
    <cellStyle name="Style 1" xfId="5"/>
    <cellStyle name="Обычный 2" xfId="4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BreakPreview" zoomScaleNormal="100" zoomScaleSheetLayoutView="100" workbookViewId="0">
      <selection activeCell="F24" sqref="F24"/>
    </sheetView>
  </sheetViews>
  <sheetFormatPr defaultRowHeight="13.5" x14ac:dyDescent="0.2"/>
  <cols>
    <col min="1" max="1" width="7.85546875" style="10" customWidth="1"/>
    <col min="2" max="2" width="11.42578125" style="10" customWidth="1"/>
    <col min="3" max="3" width="76.28515625" style="10" customWidth="1"/>
    <col min="4" max="4" width="13.85546875" style="10" hidden="1" customWidth="1"/>
    <col min="5" max="5" width="13.85546875" style="10" customWidth="1"/>
    <col min="6" max="6" width="13.7109375" style="10" customWidth="1"/>
    <col min="7" max="7" width="15.28515625" style="10" customWidth="1"/>
    <col min="8" max="259" width="9.140625" style="10"/>
    <col min="260" max="261" width="5.7109375" style="10" customWidth="1"/>
    <col min="262" max="262" width="76.28515625" style="10" customWidth="1"/>
    <col min="263" max="263" width="17.85546875" style="10" customWidth="1"/>
    <col min="264" max="515" width="9.140625" style="10"/>
    <col min="516" max="517" width="5.7109375" style="10" customWidth="1"/>
    <col min="518" max="518" width="76.28515625" style="10" customWidth="1"/>
    <col min="519" max="519" width="17.85546875" style="10" customWidth="1"/>
    <col min="520" max="771" width="9.140625" style="10"/>
    <col min="772" max="773" width="5.7109375" style="10" customWidth="1"/>
    <col min="774" max="774" width="76.28515625" style="10" customWidth="1"/>
    <col min="775" max="775" width="17.85546875" style="10" customWidth="1"/>
    <col min="776" max="1027" width="9.140625" style="10"/>
    <col min="1028" max="1029" width="5.7109375" style="10" customWidth="1"/>
    <col min="1030" max="1030" width="76.28515625" style="10" customWidth="1"/>
    <col min="1031" max="1031" width="17.85546875" style="10" customWidth="1"/>
    <col min="1032" max="1283" width="9.140625" style="10"/>
    <col min="1284" max="1285" width="5.7109375" style="10" customWidth="1"/>
    <col min="1286" max="1286" width="76.28515625" style="10" customWidth="1"/>
    <col min="1287" max="1287" width="17.85546875" style="10" customWidth="1"/>
    <col min="1288" max="1539" width="9.140625" style="10"/>
    <col min="1540" max="1541" width="5.7109375" style="10" customWidth="1"/>
    <col min="1542" max="1542" width="76.28515625" style="10" customWidth="1"/>
    <col min="1543" max="1543" width="17.85546875" style="10" customWidth="1"/>
    <col min="1544" max="1795" width="9.140625" style="10"/>
    <col min="1796" max="1797" width="5.7109375" style="10" customWidth="1"/>
    <col min="1798" max="1798" width="76.28515625" style="10" customWidth="1"/>
    <col min="1799" max="1799" width="17.85546875" style="10" customWidth="1"/>
    <col min="1800" max="2051" width="9.140625" style="10"/>
    <col min="2052" max="2053" width="5.7109375" style="10" customWidth="1"/>
    <col min="2054" max="2054" width="76.28515625" style="10" customWidth="1"/>
    <col min="2055" max="2055" width="17.85546875" style="10" customWidth="1"/>
    <col min="2056" max="2307" width="9.140625" style="10"/>
    <col min="2308" max="2309" width="5.7109375" style="10" customWidth="1"/>
    <col min="2310" max="2310" width="76.28515625" style="10" customWidth="1"/>
    <col min="2311" max="2311" width="17.85546875" style="10" customWidth="1"/>
    <col min="2312" max="2563" width="9.140625" style="10"/>
    <col min="2564" max="2565" width="5.7109375" style="10" customWidth="1"/>
    <col min="2566" max="2566" width="76.28515625" style="10" customWidth="1"/>
    <col min="2567" max="2567" width="17.85546875" style="10" customWidth="1"/>
    <col min="2568" max="2819" width="9.140625" style="10"/>
    <col min="2820" max="2821" width="5.7109375" style="10" customWidth="1"/>
    <col min="2822" max="2822" width="76.28515625" style="10" customWidth="1"/>
    <col min="2823" max="2823" width="17.85546875" style="10" customWidth="1"/>
    <col min="2824" max="3075" width="9.140625" style="10"/>
    <col min="3076" max="3077" width="5.7109375" style="10" customWidth="1"/>
    <col min="3078" max="3078" width="76.28515625" style="10" customWidth="1"/>
    <col min="3079" max="3079" width="17.85546875" style="10" customWidth="1"/>
    <col min="3080" max="3331" width="9.140625" style="10"/>
    <col min="3332" max="3333" width="5.7109375" style="10" customWidth="1"/>
    <col min="3334" max="3334" width="76.28515625" style="10" customWidth="1"/>
    <col min="3335" max="3335" width="17.85546875" style="10" customWidth="1"/>
    <col min="3336" max="3587" width="9.140625" style="10"/>
    <col min="3588" max="3589" width="5.7109375" style="10" customWidth="1"/>
    <col min="3590" max="3590" width="76.28515625" style="10" customWidth="1"/>
    <col min="3591" max="3591" width="17.85546875" style="10" customWidth="1"/>
    <col min="3592" max="3843" width="9.140625" style="10"/>
    <col min="3844" max="3845" width="5.7109375" style="10" customWidth="1"/>
    <col min="3846" max="3846" width="76.28515625" style="10" customWidth="1"/>
    <col min="3847" max="3847" width="17.85546875" style="10" customWidth="1"/>
    <col min="3848" max="4099" width="9.140625" style="10"/>
    <col min="4100" max="4101" width="5.7109375" style="10" customWidth="1"/>
    <col min="4102" max="4102" width="76.28515625" style="10" customWidth="1"/>
    <col min="4103" max="4103" width="17.85546875" style="10" customWidth="1"/>
    <col min="4104" max="4355" width="9.140625" style="10"/>
    <col min="4356" max="4357" width="5.7109375" style="10" customWidth="1"/>
    <col min="4358" max="4358" width="76.28515625" style="10" customWidth="1"/>
    <col min="4359" max="4359" width="17.85546875" style="10" customWidth="1"/>
    <col min="4360" max="4611" width="9.140625" style="10"/>
    <col min="4612" max="4613" width="5.7109375" style="10" customWidth="1"/>
    <col min="4614" max="4614" width="76.28515625" style="10" customWidth="1"/>
    <col min="4615" max="4615" width="17.85546875" style="10" customWidth="1"/>
    <col min="4616" max="4867" width="9.140625" style="10"/>
    <col min="4868" max="4869" width="5.7109375" style="10" customWidth="1"/>
    <col min="4870" max="4870" width="76.28515625" style="10" customWidth="1"/>
    <col min="4871" max="4871" width="17.85546875" style="10" customWidth="1"/>
    <col min="4872" max="5123" width="9.140625" style="10"/>
    <col min="5124" max="5125" width="5.7109375" style="10" customWidth="1"/>
    <col min="5126" max="5126" width="76.28515625" style="10" customWidth="1"/>
    <col min="5127" max="5127" width="17.85546875" style="10" customWidth="1"/>
    <col min="5128" max="5379" width="9.140625" style="10"/>
    <col min="5380" max="5381" width="5.7109375" style="10" customWidth="1"/>
    <col min="5382" max="5382" width="76.28515625" style="10" customWidth="1"/>
    <col min="5383" max="5383" width="17.85546875" style="10" customWidth="1"/>
    <col min="5384" max="5635" width="9.140625" style="10"/>
    <col min="5636" max="5637" width="5.7109375" style="10" customWidth="1"/>
    <col min="5638" max="5638" width="76.28515625" style="10" customWidth="1"/>
    <col min="5639" max="5639" width="17.85546875" style="10" customWidth="1"/>
    <col min="5640" max="5891" width="9.140625" style="10"/>
    <col min="5892" max="5893" width="5.7109375" style="10" customWidth="1"/>
    <col min="5894" max="5894" width="76.28515625" style="10" customWidth="1"/>
    <col min="5895" max="5895" width="17.85546875" style="10" customWidth="1"/>
    <col min="5896" max="6147" width="9.140625" style="10"/>
    <col min="6148" max="6149" width="5.7109375" style="10" customWidth="1"/>
    <col min="6150" max="6150" width="76.28515625" style="10" customWidth="1"/>
    <col min="6151" max="6151" width="17.85546875" style="10" customWidth="1"/>
    <col min="6152" max="6403" width="9.140625" style="10"/>
    <col min="6404" max="6405" width="5.7109375" style="10" customWidth="1"/>
    <col min="6406" max="6406" width="76.28515625" style="10" customWidth="1"/>
    <col min="6407" max="6407" width="17.85546875" style="10" customWidth="1"/>
    <col min="6408" max="6659" width="9.140625" style="10"/>
    <col min="6660" max="6661" width="5.7109375" style="10" customWidth="1"/>
    <col min="6662" max="6662" width="76.28515625" style="10" customWidth="1"/>
    <col min="6663" max="6663" width="17.85546875" style="10" customWidth="1"/>
    <col min="6664" max="6915" width="9.140625" style="10"/>
    <col min="6916" max="6917" width="5.7109375" style="10" customWidth="1"/>
    <col min="6918" max="6918" width="76.28515625" style="10" customWidth="1"/>
    <col min="6919" max="6919" width="17.85546875" style="10" customWidth="1"/>
    <col min="6920" max="7171" width="9.140625" style="10"/>
    <col min="7172" max="7173" width="5.7109375" style="10" customWidth="1"/>
    <col min="7174" max="7174" width="76.28515625" style="10" customWidth="1"/>
    <col min="7175" max="7175" width="17.85546875" style="10" customWidth="1"/>
    <col min="7176" max="7427" width="9.140625" style="10"/>
    <col min="7428" max="7429" width="5.7109375" style="10" customWidth="1"/>
    <col min="7430" max="7430" width="76.28515625" style="10" customWidth="1"/>
    <col min="7431" max="7431" width="17.85546875" style="10" customWidth="1"/>
    <col min="7432" max="7683" width="9.140625" style="10"/>
    <col min="7684" max="7685" width="5.7109375" style="10" customWidth="1"/>
    <col min="7686" max="7686" width="76.28515625" style="10" customWidth="1"/>
    <col min="7687" max="7687" width="17.85546875" style="10" customWidth="1"/>
    <col min="7688" max="7939" width="9.140625" style="10"/>
    <col min="7940" max="7941" width="5.7109375" style="10" customWidth="1"/>
    <col min="7942" max="7942" width="76.28515625" style="10" customWidth="1"/>
    <col min="7943" max="7943" width="17.85546875" style="10" customWidth="1"/>
    <col min="7944" max="8195" width="9.140625" style="10"/>
    <col min="8196" max="8197" width="5.7109375" style="10" customWidth="1"/>
    <col min="8198" max="8198" width="76.28515625" style="10" customWidth="1"/>
    <col min="8199" max="8199" width="17.85546875" style="10" customWidth="1"/>
    <col min="8200" max="8451" width="9.140625" style="10"/>
    <col min="8452" max="8453" width="5.7109375" style="10" customWidth="1"/>
    <col min="8454" max="8454" width="76.28515625" style="10" customWidth="1"/>
    <col min="8455" max="8455" width="17.85546875" style="10" customWidth="1"/>
    <col min="8456" max="8707" width="9.140625" style="10"/>
    <col min="8708" max="8709" width="5.7109375" style="10" customWidth="1"/>
    <col min="8710" max="8710" width="76.28515625" style="10" customWidth="1"/>
    <col min="8711" max="8711" width="17.85546875" style="10" customWidth="1"/>
    <col min="8712" max="8963" width="9.140625" style="10"/>
    <col min="8964" max="8965" width="5.7109375" style="10" customWidth="1"/>
    <col min="8966" max="8966" width="76.28515625" style="10" customWidth="1"/>
    <col min="8967" max="8967" width="17.85546875" style="10" customWidth="1"/>
    <col min="8968" max="9219" width="9.140625" style="10"/>
    <col min="9220" max="9221" width="5.7109375" style="10" customWidth="1"/>
    <col min="9222" max="9222" width="76.28515625" style="10" customWidth="1"/>
    <col min="9223" max="9223" width="17.85546875" style="10" customWidth="1"/>
    <col min="9224" max="9475" width="9.140625" style="10"/>
    <col min="9476" max="9477" width="5.7109375" style="10" customWidth="1"/>
    <col min="9478" max="9478" width="76.28515625" style="10" customWidth="1"/>
    <col min="9479" max="9479" width="17.85546875" style="10" customWidth="1"/>
    <col min="9480" max="9731" width="9.140625" style="10"/>
    <col min="9732" max="9733" width="5.7109375" style="10" customWidth="1"/>
    <col min="9734" max="9734" width="76.28515625" style="10" customWidth="1"/>
    <col min="9735" max="9735" width="17.85546875" style="10" customWidth="1"/>
    <col min="9736" max="9987" width="9.140625" style="10"/>
    <col min="9988" max="9989" width="5.7109375" style="10" customWidth="1"/>
    <col min="9990" max="9990" width="76.28515625" style="10" customWidth="1"/>
    <col min="9991" max="9991" width="17.85546875" style="10" customWidth="1"/>
    <col min="9992" max="10243" width="9.140625" style="10"/>
    <col min="10244" max="10245" width="5.7109375" style="10" customWidth="1"/>
    <col min="10246" max="10246" width="76.28515625" style="10" customWidth="1"/>
    <col min="10247" max="10247" width="17.85546875" style="10" customWidth="1"/>
    <col min="10248" max="10499" width="9.140625" style="10"/>
    <col min="10500" max="10501" width="5.7109375" style="10" customWidth="1"/>
    <col min="10502" max="10502" width="76.28515625" style="10" customWidth="1"/>
    <col min="10503" max="10503" width="17.85546875" style="10" customWidth="1"/>
    <col min="10504" max="10755" width="9.140625" style="10"/>
    <col min="10756" max="10757" width="5.7109375" style="10" customWidth="1"/>
    <col min="10758" max="10758" width="76.28515625" style="10" customWidth="1"/>
    <col min="10759" max="10759" width="17.85546875" style="10" customWidth="1"/>
    <col min="10760" max="11011" width="9.140625" style="10"/>
    <col min="11012" max="11013" width="5.7109375" style="10" customWidth="1"/>
    <col min="11014" max="11014" width="76.28515625" style="10" customWidth="1"/>
    <col min="11015" max="11015" width="17.85546875" style="10" customWidth="1"/>
    <col min="11016" max="11267" width="9.140625" style="10"/>
    <col min="11268" max="11269" width="5.7109375" style="10" customWidth="1"/>
    <col min="11270" max="11270" width="76.28515625" style="10" customWidth="1"/>
    <col min="11271" max="11271" width="17.85546875" style="10" customWidth="1"/>
    <col min="11272" max="11523" width="9.140625" style="10"/>
    <col min="11524" max="11525" width="5.7109375" style="10" customWidth="1"/>
    <col min="11526" max="11526" width="76.28515625" style="10" customWidth="1"/>
    <col min="11527" max="11527" width="17.85546875" style="10" customWidth="1"/>
    <col min="11528" max="11779" width="9.140625" style="10"/>
    <col min="11780" max="11781" width="5.7109375" style="10" customWidth="1"/>
    <col min="11782" max="11782" width="76.28515625" style="10" customWidth="1"/>
    <col min="11783" max="11783" width="17.85546875" style="10" customWidth="1"/>
    <col min="11784" max="12035" width="9.140625" style="10"/>
    <col min="12036" max="12037" width="5.7109375" style="10" customWidth="1"/>
    <col min="12038" max="12038" width="76.28515625" style="10" customWidth="1"/>
    <col min="12039" max="12039" width="17.85546875" style="10" customWidth="1"/>
    <col min="12040" max="12291" width="9.140625" style="10"/>
    <col min="12292" max="12293" width="5.7109375" style="10" customWidth="1"/>
    <col min="12294" max="12294" width="76.28515625" style="10" customWidth="1"/>
    <col min="12295" max="12295" width="17.85546875" style="10" customWidth="1"/>
    <col min="12296" max="12547" width="9.140625" style="10"/>
    <col min="12548" max="12549" width="5.7109375" style="10" customWidth="1"/>
    <col min="12550" max="12550" width="76.28515625" style="10" customWidth="1"/>
    <col min="12551" max="12551" width="17.85546875" style="10" customWidth="1"/>
    <col min="12552" max="12803" width="9.140625" style="10"/>
    <col min="12804" max="12805" width="5.7109375" style="10" customWidth="1"/>
    <col min="12806" max="12806" width="76.28515625" style="10" customWidth="1"/>
    <col min="12807" max="12807" width="17.85546875" style="10" customWidth="1"/>
    <col min="12808" max="13059" width="9.140625" style="10"/>
    <col min="13060" max="13061" width="5.7109375" style="10" customWidth="1"/>
    <col min="13062" max="13062" width="76.28515625" style="10" customWidth="1"/>
    <col min="13063" max="13063" width="17.85546875" style="10" customWidth="1"/>
    <col min="13064" max="13315" width="9.140625" style="10"/>
    <col min="13316" max="13317" width="5.7109375" style="10" customWidth="1"/>
    <col min="13318" max="13318" width="76.28515625" style="10" customWidth="1"/>
    <col min="13319" max="13319" width="17.85546875" style="10" customWidth="1"/>
    <col min="13320" max="13571" width="9.140625" style="10"/>
    <col min="13572" max="13573" width="5.7109375" style="10" customWidth="1"/>
    <col min="13574" max="13574" width="76.28515625" style="10" customWidth="1"/>
    <col min="13575" max="13575" width="17.85546875" style="10" customWidth="1"/>
    <col min="13576" max="13827" width="9.140625" style="10"/>
    <col min="13828" max="13829" width="5.7109375" style="10" customWidth="1"/>
    <col min="13830" max="13830" width="76.28515625" style="10" customWidth="1"/>
    <col min="13831" max="13831" width="17.85546875" style="10" customWidth="1"/>
    <col min="13832" max="14083" width="9.140625" style="10"/>
    <col min="14084" max="14085" width="5.7109375" style="10" customWidth="1"/>
    <col min="14086" max="14086" width="76.28515625" style="10" customWidth="1"/>
    <col min="14087" max="14087" width="17.85546875" style="10" customWidth="1"/>
    <col min="14088" max="14339" width="9.140625" style="10"/>
    <col min="14340" max="14341" width="5.7109375" style="10" customWidth="1"/>
    <col min="14342" max="14342" width="76.28515625" style="10" customWidth="1"/>
    <col min="14343" max="14343" width="17.85546875" style="10" customWidth="1"/>
    <col min="14344" max="14595" width="9.140625" style="10"/>
    <col min="14596" max="14597" width="5.7109375" style="10" customWidth="1"/>
    <col min="14598" max="14598" width="76.28515625" style="10" customWidth="1"/>
    <col min="14599" max="14599" width="17.85546875" style="10" customWidth="1"/>
    <col min="14600" max="14851" width="9.140625" style="10"/>
    <col min="14852" max="14853" width="5.7109375" style="10" customWidth="1"/>
    <col min="14854" max="14854" width="76.28515625" style="10" customWidth="1"/>
    <col min="14855" max="14855" width="17.85546875" style="10" customWidth="1"/>
    <col min="14856" max="15107" width="9.140625" style="10"/>
    <col min="15108" max="15109" width="5.7109375" style="10" customWidth="1"/>
    <col min="15110" max="15110" width="76.28515625" style="10" customWidth="1"/>
    <col min="15111" max="15111" width="17.85546875" style="10" customWidth="1"/>
    <col min="15112" max="15363" width="9.140625" style="10"/>
    <col min="15364" max="15365" width="5.7109375" style="10" customWidth="1"/>
    <col min="15366" max="15366" width="76.28515625" style="10" customWidth="1"/>
    <col min="15367" max="15367" width="17.85546875" style="10" customWidth="1"/>
    <col min="15368" max="15619" width="9.140625" style="10"/>
    <col min="15620" max="15621" width="5.7109375" style="10" customWidth="1"/>
    <col min="15622" max="15622" width="76.28515625" style="10" customWidth="1"/>
    <col min="15623" max="15623" width="17.85546875" style="10" customWidth="1"/>
    <col min="15624" max="15875" width="9.140625" style="10"/>
    <col min="15876" max="15877" width="5.7109375" style="10" customWidth="1"/>
    <col min="15878" max="15878" width="76.28515625" style="10" customWidth="1"/>
    <col min="15879" max="15879" width="17.85546875" style="10" customWidth="1"/>
    <col min="15880" max="16131" width="9.140625" style="10"/>
    <col min="16132" max="16133" width="5.7109375" style="10" customWidth="1"/>
    <col min="16134" max="16134" width="76.28515625" style="10" customWidth="1"/>
    <col min="16135" max="16135" width="17.85546875" style="10" customWidth="1"/>
    <col min="16136" max="16384" width="9.140625" style="10"/>
  </cols>
  <sheetData>
    <row r="1" spans="1:7" ht="31.5" customHeight="1" x14ac:dyDescent="0.2">
      <c r="G1" s="2" t="s">
        <v>11</v>
      </c>
    </row>
    <row r="2" spans="1:7" ht="38.25" customHeight="1" x14ac:dyDescent="0.2">
      <c r="D2" s="115" t="s">
        <v>18</v>
      </c>
      <c r="E2" s="115"/>
      <c r="F2" s="115"/>
      <c r="G2" s="115"/>
    </row>
    <row r="3" spans="1:7" ht="63.75" customHeight="1" x14ac:dyDescent="0.2">
      <c r="A3" s="119" t="s">
        <v>12</v>
      </c>
      <c r="B3" s="119"/>
      <c r="C3" s="119"/>
      <c r="D3" s="119"/>
      <c r="E3" s="119"/>
      <c r="F3" s="119"/>
      <c r="G3" s="119"/>
    </row>
    <row r="4" spans="1:7" ht="24.75" customHeight="1" x14ac:dyDescent="0.2">
      <c r="A4" s="12"/>
      <c r="B4" s="12"/>
      <c r="C4" s="12"/>
      <c r="D4" s="12"/>
      <c r="E4" s="12"/>
      <c r="F4" s="121" t="s">
        <v>31</v>
      </c>
      <c r="G4" s="121"/>
    </row>
    <row r="5" spans="1:7" ht="45" customHeight="1" x14ac:dyDescent="0.2">
      <c r="A5" s="120" t="s">
        <v>13</v>
      </c>
      <c r="B5" s="120"/>
      <c r="C5" s="120" t="s">
        <v>14</v>
      </c>
      <c r="D5" s="116" t="s">
        <v>20</v>
      </c>
      <c r="E5" s="117"/>
      <c r="F5" s="117"/>
      <c r="G5" s="118"/>
    </row>
    <row r="6" spans="1:7" ht="34.5" customHeight="1" x14ac:dyDescent="0.2">
      <c r="A6" s="13" t="s">
        <v>1</v>
      </c>
      <c r="B6" s="13" t="s">
        <v>2</v>
      </c>
      <c r="C6" s="116"/>
      <c r="D6" s="4" t="s">
        <v>47</v>
      </c>
      <c r="E6" s="4" t="s">
        <v>15</v>
      </c>
      <c r="F6" s="4" t="s">
        <v>16</v>
      </c>
      <c r="G6" s="4" t="s">
        <v>17</v>
      </c>
    </row>
    <row r="7" spans="1:7" ht="14.25" thickBot="1" x14ac:dyDescent="0.25">
      <c r="A7" s="3">
        <v>1066</v>
      </c>
      <c r="B7" s="3"/>
      <c r="C7" s="15" t="s">
        <v>4</v>
      </c>
      <c r="D7" s="16">
        <f>+SUM(D14:D20)</f>
        <v>0</v>
      </c>
      <c r="E7" s="16">
        <f t="shared" ref="E7:G7" si="0">+SUM(E14:E20)</f>
        <v>0</v>
      </c>
      <c r="F7" s="16">
        <f t="shared" si="0"/>
        <v>0</v>
      </c>
      <c r="G7" s="16">
        <f t="shared" si="0"/>
        <v>0</v>
      </c>
    </row>
    <row r="8" spans="1:7" ht="14.25" thickBot="1" x14ac:dyDescent="0.25">
      <c r="A8" s="3"/>
      <c r="B8" s="3"/>
      <c r="C8" s="64" t="s">
        <v>72</v>
      </c>
      <c r="D8" s="14"/>
      <c r="E8" s="14"/>
      <c r="F8" s="14"/>
      <c r="G8" s="14"/>
    </row>
    <row r="9" spans="1:7" x14ac:dyDescent="0.2">
      <c r="A9" s="3"/>
      <c r="B9" s="3"/>
      <c r="C9" s="17" t="s">
        <v>5</v>
      </c>
      <c r="D9" s="18"/>
      <c r="E9" s="18"/>
      <c r="F9" s="18"/>
      <c r="G9" s="14"/>
    </row>
    <row r="10" spans="1:7" ht="27" x14ac:dyDescent="0.25">
      <c r="A10" s="3"/>
      <c r="B10" s="3"/>
      <c r="C10" s="77" t="s">
        <v>78</v>
      </c>
      <c r="D10" s="14"/>
      <c r="E10" s="14"/>
      <c r="F10" s="14"/>
      <c r="G10" s="14"/>
    </row>
    <row r="11" spans="1:7" x14ac:dyDescent="0.2">
      <c r="A11" s="20"/>
      <c r="B11" s="20"/>
      <c r="C11" s="21" t="s">
        <v>6</v>
      </c>
      <c r="D11" s="22"/>
      <c r="E11" s="22"/>
      <c r="F11" s="22"/>
      <c r="G11" s="23"/>
    </row>
    <row r="12" spans="1:7" x14ac:dyDescent="0.25">
      <c r="A12" s="14"/>
      <c r="B12" s="14"/>
      <c r="C12" s="77" t="s">
        <v>79</v>
      </c>
      <c r="D12" s="14"/>
      <c r="E12" s="14"/>
      <c r="F12" s="14"/>
      <c r="G12" s="14"/>
    </row>
    <row r="13" spans="1:7" ht="13.5" customHeight="1" x14ac:dyDescent="0.2">
      <c r="A13" s="73" t="s">
        <v>7</v>
      </c>
      <c r="B13" s="73"/>
      <c r="C13" s="73"/>
      <c r="D13" s="73"/>
      <c r="E13" s="73"/>
      <c r="F13" s="73"/>
      <c r="G13" s="73"/>
    </row>
    <row r="14" spans="1:7" x14ac:dyDescent="0.2">
      <c r="A14" s="4"/>
      <c r="B14" s="14">
        <v>11001</v>
      </c>
      <c r="C14" s="18" t="s">
        <v>8</v>
      </c>
      <c r="D14" s="4">
        <v>0</v>
      </c>
      <c r="E14" s="72" t="s">
        <v>104</v>
      </c>
      <c r="F14" s="72">
        <v>32922</v>
      </c>
      <c r="G14" s="72">
        <v>32922</v>
      </c>
    </row>
    <row r="15" spans="1:7" ht="30" customHeight="1" x14ac:dyDescent="0.25">
      <c r="A15" s="4"/>
      <c r="B15" s="14"/>
      <c r="C15" s="77" t="s">
        <v>77</v>
      </c>
      <c r="D15" s="4"/>
      <c r="E15" s="4"/>
      <c r="F15" s="4"/>
      <c r="G15" s="4"/>
    </row>
    <row r="16" spans="1:7" x14ac:dyDescent="0.2">
      <c r="A16" s="4"/>
      <c r="B16" s="14"/>
      <c r="C16" s="18" t="s">
        <v>9</v>
      </c>
      <c r="D16" s="4"/>
      <c r="E16" s="4"/>
      <c r="F16" s="4"/>
      <c r="G16" s="4"/>
    </row>
    <row r="17" spans="1:7" ht="40.5" x14ac:dyDescent="0.25">
      <c r="A17" s="4"/>
      <c r="B17" s="14"/>
      <c r="C17" s="77" t="s">
        <v>80</v>
      </c>
      <c r="D17" s="4"/>
      <c r="E17" s="4"/>
      <c r="F17" s="4"/>
      <c r="G17" s="4"/>
    </row>
    <row r="18" spans="1:7" x14ac:dyDescent="0.2">
      <c r="A18" s="4"/>
      <c r="B18" s="14"/>
      <c r="C18" s="18" t="s">
        <v>10</v>
      </c>
      <c r="D18" s="4"/>
      <c r="E18" s="4"/>
      <c r="F18" s="4"/>
      <c r="G18" s="4"/>
    </row>
    <row r="19" spans="1:7" x14ac:dyDescent="0.25">
      <c r="A19" s="4"/>
      <c r="B19" s="14"/>
      <c r="C19" s="77" t="s">
        <v>81</v>
      </c>
      <c r="D19" s="4"/>
      <c r="E19" s="4"/>
      <c r="F19" s="4"/>
      <c r="G19" s="4"/>
    </row>
    <row r="20" spans="1:7" x14ac:dyDescent="0.2">
      <c r="A20" s="14"/>
      <c r="B20" s="14">
        <v>11002</v>
      </c>
      <c r="C20" s="18" t="s">
        <v>8</v>
      </c>
      <c r="D20" s="4">
        <v>0</v>
      </c>
      <c r="E20" s="16">
        <f>-F23</f>
        <v>0</v>
      </c>
      <c r="F20" s="16">
        <v>-32922</v>
      </c>
      <c r="G20" s="16">
        <v>-32922</v>
      </c>
    </row>
    <row r="21" spans="1:7" ht="26.25" customHeight="1" x14ac:dyDescent="0.25">
      <c r="A21" s="14"/>
      <c r="B21" s="14"/>
      <c r="C21" s="77" t="s">
        <v>82</v>
      </c>
      <c r="D21" s="14"/>
      <c r="E21" s="14"/>
      <c r="F21" s="14"/>
      <c r="G21" s="14"/>
    </row>
    <row r="22" spans="1:7" x14ac:dyDescent="0.2">
      <c r="A22" s="24"/>
      <c r="B22" s="24"/>
      <c r="C22" s="15" t="s">
        <v>9</v>
      </c>
      <c r="D22" s="25"/>
      <c r="E22" s="25"/>
      <c r="F22" s="25"/>
      <c r="G22" s="25"/>
    </row>
    <row r="23" spans="1:7" ht="51.75" customHeight="1" x14ac:dyDescent="0.25">
      <c r="A23" s="3"/>
      <c r="B23" s="3"/>
      <c r="C23" s="77" t="s">
        <v>83</v>
      </c>
      <c r="D23" s="14"/>
      <c r="E23" s="14"/>
      <c r="F23" s="14"/>
      <c r="G23" s="14"/>
    </row>
    <row r="24" spans="1:7" x14ac:dyDescent="0.2">
      <c r="A24" s="3"/>
      <c r="B24" s="3"/>
      <c r="C24" s="17" t="s">
        <v>10</v>
      </c>
      <c r="D24" s="14"/>
      <c r="E24" s="14"/>
      <c r="F24" s="14"/>
      <c r="G24" s="14"/>
    </row>
    <row r="25" spans="1:7" x14ac:dyDescent="0.25">
      <c r="A25" s="3"/>
      <c r="B25" s="3"/>
      <c r="C25" s="77" t="s">
        <v>81</v>
      </c>
      <c r="D25" s="14"/>
      <c r="E25" s="14"/>
      <c r="F25" s="14"/>
      <c r="G25" s="14"/>
    </row>
  </sheetData>
  <mergeCells count="6">
    <mergeCell ref="D2:G2"/>
    <mergeCell ref="D5:G5"/>
    <mergeCell ref="A3:G3"/>
    <mergeCell ref="A5:B5"/>
    <mergeCell ref="C5:C6"/>
    <mergeCell ref="F4:G4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topLeftCell="A19" zoomScaleNormal="80" zoomScaleSheetLayoutView="100" workbookViewId="0">
      <selection activeCell="H26" sqref="H26"/>
    </sheetView>
  </sheetViews>
  <sheetFormatPr defaultRowHeight="16.5" x14ac:dyDescent="0.3"/>
  <cols>
    <col min="1" max="1" width="8.140625" style="5" customWidth="1"/>
    <col min="2" max="3" width="9.140625" style="5"/>
    <col min="4" max="4" width="10.7109375" style="5" customWidth="1"/>
    <col min="5" max="5" width="11.28515625" style="5" customWidth="1"/>
    <col min="6" max="6" width="40.42578125" style="5" customWidth="1"/>
    <col min="7" max="7" width="15.85546875" style="5" hidden="1" customWidth="1"/>
    <col min="8" max="8" width="14" style="5" customWidth="1"/>
    <col min="9" max="9" width="13.5703125" style="5" customWidth="1"/>
    <col min="10" max="10" width="15.42578125" style="5" customWidth="1"/>
    <col min="11" max="11" width="15.7109375" style="5" customWidth="1"/>
    <col min="12" max="16384" width="9.140625" style="5"/>
  </cols>
  <sheetData>
    <row r="1" spans="1:10" ht="15" customHeight="1" x14ac:dyDescent="0.3">
      <c r="H1" s="88"/>
      <c r="I1" s="88"/>
      <c r="J1" s="89" t="s">
        <v>67</v>
      </c>
    </row>
    <row r="2" spans="1:10" ht="60" customHeight="1" x14ac:dyDescent="0.3">
      <c r="H2" s="124" t="s">
        <v>18</v>
      </c>
      <c r="I2" s="124"/>
      <c r="J2" s="124"/>
    </row>
    <row r="3" spans="1:10" ht="45" customHeight="1" x14ac:dyDescent="0.3">
      <c r="A3" s="131" t="s">
        <v>69</v>
      </c>
      <c r="B3" s="131"/>
      <c r="C3" s="131"/>
      <c r="D3" s="131"/>
      <c r="E3" s="131"/>
      <c r="F3" s="131"/>
      <c r="G3" s="131"/>
      <c r="H3" s="131"/>
      <c r="I3" s="131"/>
      <c r="J3" s="131"/>
    </row>
    <row r="4" spans="1:10" ht="33" x14ac:dyDescent="0.3">
      <c r="J4" s="90" t="s">
        <v>0</v>
      </c>
    </row>
    <row r="5" spans="1:10" ht="68.25" customHeight="1" x14ac:dyDescent="0.3">
      <c r="A5" s="125" t="s">
        <v>76</v>
      </c>
      <c r="B5" s="125"/>
      <c r="C5" s="125"/>
      <c r="D5" s="125" t="s">
        <v>3</v>
      </c>
      <c r="E5" s="125"/>
      <c r="F5" s="125" t="s">
        <v>21</v>
      </c>
      <c r="G5" s="128" t="s">
        <v>20</v>
      </c>
      <c r="H5" s="129"/>
      <c r="I5" s="129"/>
      <c r="J5" s="130"/>
    </row>
    <row r="6" spans="1:10" ht="16.5" customHeight="1" x14ac:dyDescent="0.3">
      <c r="A6" s="125"/>
      <c r="B6" s="125"/>
      <c r="C6" s="125"/>
      <c r="D6" s="125"/>
      <c r="E6" s="125"/>
      <c r="F6" s="125"/>
      <c r="G6" s="125" t="s">
        <v>47</v>
      </c>
      <c r="H6" s="126" t="s">
        <v>15</v>
      </c>
      <c r="I6" s="122" t="s">
        <v>16</v>
      </c>
      <c r="J6" s="122" t="s">
        <v>17</v>
      </c>
    </row>
    <row r="7" spans="1:10" ht="39.75" customHeight="1" x14ac:dyDescent="0.3">
      <c r="A7" s="78" t="s">
        <v>84</v>
      </c>
      <c r="B7" s="78" t="s">
        <v>22</v>
      </c>
      <c r="C7" s="78" t="s">
        <v>23</v>
      </c>
      <c r="D7" s="78" t="s">
        <v>24</v>
      </c>
      <c r="E7" s="78" t="s">
        <v>25</v>
      </c>
      <c r="F7" s="125"/>
      <c r="G7" s="125"/>
      <c r="H7" s="127"/>
      <c r="I7" s="123"/>
      <c r="J7" s="123"/>
    </row>
    <row r="8" spans="1:10" ht="21.75" customHeight="1" x14ac:dyDescent="0.3">
      <c r="A8" s="79"/>
      <c r="B8" s="79"/>
      <c r="C8" s="79"/>
      <c r="D8" s="79"/>
      <c r="E8" s="79"/>
      <c r="F8" s="80" t="s">
        <v>26</v>
      </c>
      <c r="G8" s="34">
        <f>G9</f>
        <v>0</v>
      </c>
      <c r="H8" s="34">
        <f t="shared" ref="H8:J8" si="0">H9</f>
        <v>0</v>
      </c>
      <c r="I8" s="34">
        <f t="shared" si="0"/>
        <v>0</v>
      </c>
      <c r="J8" s="34">
        <f t="shared" si="0"/>
        <v>0</v>
      </c>
    </row>
    <row r="9" spans="1:10" ht="33" x14ac:dyDescent="0.3">
      <c r="A9" s="7" t="s">
        <v>27</v>
      </c>
      <c r="B9" s="6"/>
      <c r="C9" s="6"/>
      <c r="D9" s="6"/>
      <c r="E9" s="6"/>
      <c r="F9" s="7" t="s">
        <v>28</v>
      </c>
      <c r="G9" s="34">
        <f>G11</f>
        <v>0</v>
      </c>
      <c r="H9" s="34">
        <f t="shared" ref="H9:J9" si="1">H11</f>
        <v>0</v>
      </c>
      <c r="I9" s="34">
        <f t="shared" si="1"/>
        <v>0</v>
      </c>
      <c r="J9" s="34">
        <f t="shared" si="1"/>
        <v>0</v>
      </c>
    </row>
    <row r="10" spans="1:10" x14ac:dyDescent="0.3">
      <c r="A10" s="6"/>
      <c r="B10" s="6"/>
      <c r="C10" s="6"/>
      <c r="D10" s="6"/>
      <c r="E10" s="6"/>
      <c r="F10" s="6" t="s">
        <v>29</v>
      </c>
      <c r="G10" s="34"/>
      <c r="H10" s="34"/>
      <c r="I10" s="34"/>
      <c r="J10" s="34"/>
    </row>
    <row r="11" spans="1:10" x14ac:dyDescent="0.3">
      <c r="A11" s="6"/>
      <c r="B11" s="81" t="s">
        <v>73</v>
      </c>
      <c r="C11" s="6"/>
      <c r="D11" s="6"/>
      <c r="E11" s="6"/>
      <c r="F11" s="82" t="s">
        <v>85</v>
      </c>
      <c r="G11" s="34">
        <f>G13</f>
        <v>0</v>
      </c>
      <c r="H11" s="34">
        <f t="shared" ref="H11:J11" si="2">H13</f>
        <v>0</v>
      </c>
      <c r="I11" s="34">
        <f t="shared" si="2"/>
        <v>0</v>
      </c>
      <c r="J11" s="34">
        <f t="shared" si="2"/>
        <v>0</v>
      </c>
    </row>
    <row r="12" spans="1:10" x14ac:dyDescent="0.3">
      <c r="A12" s="6"/>
      <c r="B12" s="6"/>
      <c r="C12" s="6"/>
      <c r="D12" s="6"/>
      <c r="E12" s="6"/>
      <c r="F12" s="8" t="s">
        <v>29</v>
      </c>
      <c r="G12" s="34"/>
      <c r="H12" s="34"/>
      <c r="I12" s="34"/>
      <c r="J12" s="34"/>
    </row>
    <row r="13" spans="1:10" x14ac:dyDescent="0.3">
      <c r="A13" s="6"/>
      <c r="B13" s="6"/>
      <c r="C13" s="81" t="s">
        <v>74</v>
      </c>
      <c r="D13" s="6"/>
      <c r="E13" s="6"/>
      <c r="F13" s="82" t="s">
        <v>86</v>
      </c>
      <c r="G13" s="34">
        <f>G17</f>
        <v>0</v>
      </c>
      <c r="H13" s="34">
        <f t="shared" ref="H13:J13" si="3">H17</f>
        <v>0</v>
      </c>
      <c r="I13" s="34">
        <f t="shared" si="3"/>
        <v>0</v>
      </c>
      <c r="J13" s="34">
        <f t="shared" si="3"/>
        <v>0</v>
      </c>
    </row>
    <row r="14" spans="1:10" x14ac:dyDescent="0.3">
      <c r="A14" s="6"/>
      <c r="B14" s="6"/>
      <c r="C14" s="7"/>
      <c r="D14" s="6"/>
      <c r="E14" s="6"/>
      <c r="F14" s="53" t="s">
        <v>60</v>
      </c>
      <c r="G14" s="34"/>
      <c r="H14" s="34"/>
      <c r="I14" s="34"/>
      <c r="J14" s="34"/>
    </row>
    <row r="15" spans="1:10" ht="60.75" customHeight="1" x14ac:dyDescent="0.3">
      <c r="A15" s="6"/>
      <c r="B15" s="6"/>
      <c r="C15" s="7"/>
      <c r="D15" s="6"/>
      <c r="E15" s="6"/>
      <c r="F15" s="68" t="s">
        <v>75</v>
      </c>
      <c r="G15" s="34"/>
      <c r="H15" s="34"/>
      <c r="I15" s="34"/>
      <c r="J15" s="34"/>
    </row>
    <row r="16" spans="1:10" x14ac:dyDescent="0.3">
      <c r="A16" s="6"/>
      <c r="B16" s="6"/>
      <c r="C16" s="7"/>
      <c r="D16" s="6"/>
      <c r="E16" s="6"/>
      <c r="F16" s="83" t="s">
        <v>60</v>
      </c>
      <c r="G16" s="34"/>
      <c r="H16" s="34"/>
      <c r="I16" s="34"/>
      <c r="J16" s="34"/>
    </row>
    <row r="17" spans="1:10" ht="33" x14ac:dyDescent="0.3">
      <c r="A17" s="6"/>
      <c r="B17" s="6"/>
      <c r="C17" s="7"/>
      <c r="D17" s="7">
        <v>1066</v>
      </c>
      <c r="E17" s="8"/>
      <c r="F17" s="66" t="s">
        <v>72</v>
      </c>
      <c r="G17" s="63"/>
      <c r="H17" s="34"/>
      <c r="I17" s="34"/>
      <c r="J17" s="34"/>
    </row>
    <row r="18" spans="1:10" x14ac:dyDescent="0.3">
      <c r="A18" s="6"/>
      <c r="B18" s="6"/>
      <c r="C18" s="7"/>
      <c r="D18" s="6"/>
      <c r="E18" s="6"/>
      <c r="F18" s="65" t="s">
        <v>60</v>
      </c>
      <c r="G18" s="34"/>
      <c r="H18" s="34"/>
      <c r="I18" s="34"/>
      <c r="J18" s="34"/>
    </row>
    <row r="19" spans="1:10" ht="109.5" customHeight="1" x14ac:dyDescent="0.3">
      <c r="A19" s="6"/>
      <c r="B19" s="6"/>
      <c r="C19" s="6"/>
      <c r="D19" s="6"/>
      <c r="E19" s="7">
        <v>11001</v>
      </c>
      <c r="F19" s="68" t="s">
        <v>77</v>
      </c>
      <c r="G19" s="34">
        <v>0</v>
      </c>
      <c r="H19" s="84" t="s">
        <v>104</v>
      </c>
      <c r="I19" s="84">
        <f t="shared" ref="I19:J19" si="4">+I21</f>
        <v>32922</v>
      </c>
      <c r="J19" s="84">
        <f t="shared" si="4"/>
        <v>32922</v>
      </c>
    </row>
    <row r="20" spans="1:10" ht="27" customHeight="1" x14ac:dyDescent="0.3">
      <c r="A20" s="6"/>
      <c r="B20" s="6"/>
      <c r="C20" s="6"/>
      <c r="D20" s="6"/>
      <c r="E20" s="8"/>
      <c r="F20" s="29" t="s">
        <v>30</v>
      </c>
      <c r="G20" s="31"/>
      <c r="H20" s="32"/>
      <c r="I20" s="33"/>
      <c r="J20" s="33"/>
    </row>
    <row r="21" spans="1:10" ht="63.75" customHeight="1" x14ac:dyDescent="0.3">
      <c r="A21" s="6"/>
      <c r="B21" s="6"/>
      <c r="C21" s="6"/>
      <c r="D21" s="6"/>
      <c r="E21" s="8"/>
      <c r="F21" s="68" t="s">
        <v>75</v>
      </c>
      <c r="G21" s="34">
        <v>0</v>
      </c>
      <c r="H21" s="84" t="s">
        <v>104</v>
      </c>
      <c r="I21" s="84">
        <f>+I23</f>
        <v>32922</v>
      </c>
      <c r="J21" s="84">
        <f>+J23</f>
        <v>32922</v>
      </c>
    </row>
    <row r="22" spans="1:10" ht="49.5" x14ac:dyDescent="0.3">
      <c r="A22" s="26"/>
      <c r="B22" s="26"/>
      <c r="C22" s="26"/>
      <c r="D22" s="26"/>
      <c r="E22" s="27"/>
      <c r="F22" s="91" t="s">
        <v>19</v>
      </c>
      <c r="G22" s="19"/>
      <c r="H22" s="92"/>
      <c r="I22" s="93"/>
      <c r="J22" s="93"/>
    </row>
    <row r="23" spans="1:10" s="86" customFormat="1" x14ac:dyDescent="0.2">
      <c r="A23" s="85"/>
      <c r="B23" s="85"/>
      <c r="C23" s="85"/>
      <c r="D23" s="85"/>
      <c r="E23" s="85"/>
      <c r="F23" s="53" t="s">
        <v>51</v>
      </c>
      <c r="G23" s="94">
        <v>0</v>
      </c>
      <c r="H23" s="94"/>
      <c r="I23" s="94">
        <v>32922</v>
      </c>
      <c r="J23" s="94">
        <v>32922</v>
      </c>
    </row>
    <row r="24" spans="1:10" ht="82.5" x14ac:dyDescent="0.3">
      <c r="A24" s="28"/>
      <c r="B24" s="28"/>
      <c r="C24" s="28"/>
      <c r="D24" s="28"/>
      <c r="E24" s="87">
        <v>11002</v>
      </c>
      <c r="F24" s="68" t="s">
        <v>82</v>
      </c>
      <c r="G24" s="34">
        <v>0</v>
      </c>
      <c r="H24" s="95" t="s">
        <v>104</v>
      </c>
      <c r="I24" s="95">
        <f t="shared" ref="I24:J24" si="5">+I26</f>
        <v>-32922</v>
      </c>
      <c r="J24" s="95">
        <f t="shared" si="5"/>
        <v>-32922</v>
      </c>
    </row>
    <row r="25" spans="1:10" x14ac:dyDescent="0.3">
      <c r="A25" s="28"/>
      <c r="B25" s="28"/>
      <c r="C25" s="28"/>
      <c r="D25" s="28"/>
      <c r="E25" s="28"/>
      <c r="F25" s="19" t="s">
        <v>30</v>
      </c>
      <c r="G25" s="96"/>
      <c r="H25" s="96"/>
      <c r="I25" s="96"/>
      <c r="J25" s="96"/>
    </row>
    <row r="26" spans="1:10" ht="60" customHeight="1" x14ac:dyDescent="0.3">
      <c r="A26" s="28"/>
      <c r="B26" s="28"/>
      <c r="C26" s="28"/>
      <c r="D26" s="28"/>
      <c r="E26" s="28"/>
      <c r="F26" s="30" t="s">
        <v>75</v>
      </c>
      <c r="G26" s="34">
        <v>0</v>
      </c>
      <c r="H26" s="97" t="s">
        <v>104</v>
      </c>
      <c r="I26" s="97">
        <f t="shared" ref="I26:J26" si="6">+I28</f>
        <v>-32922</v>
      </c>
      <c r="J26" s="97">
        <f t="shared" si="6"/>
        <v>-32922</v>
      </c>
    </row>
    <row r="27" spans="1:10" ht="49.5" x14ac:dyDescent="0.3">
      <c r="A27" s="28"/>
      <c r="B27" s="28"/>
      <c r="C27" s="28"/>
      <c r="D27" s="28"/>
      <c r="E27" s="28"/>
      <c r="F27" s="19" t="s">
        <v>19</v>
      </c>
      <c r="G27" s="96"/>
      <c r="H27" s="96"/>
      <c r="I27" s="96"/>
      <c r="J27" s="96"/>
    </row>
    <row r="28" spans="1:10" x14ac:dyDescent="0.3">
      <c r="A28" s="28"/>
      <c r="B28" s="28"/>
      <c r="C28" s="28"/>
      <c r="D28" s="28"/>
      <c r="E28" s="28"/>
      <c r="F28" s="19" t="s">
        <v>51</v>
      </c>
      <c r="G28" s="96">
        <v>0</v>
      </c>
      <c r="H28" s="96" t="s">
        <v>104</v>
      </c>
      <c r="I28" s="96">
        <v>-32922</v>
      </c>
      <c r="J28" s="96">
        <v>-32922</v>
      </c>
    </row>
  </sheetData>
  <mergeCells count="10">
    <mergeCell ref="J6:J7"/>
    <mergeCell ref="H2:J2"/>
    <mergeCell ref="A5:C6"/>
    <mergeCell ref="D5:E6"/>
    <mergeCell ref="F5:F7"/>
    <mergeCell ref="H6:H7"/>
    <mergeCell ref="I6:I7"/>
    <mergeCell ref="G5:J5"/>
    <mergeCell ref="G6:G7"/>
    <mergeCell ref="A3:J3"/>
  </mergeCells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view="pageBreakPreview" zoomScale="85" zoomScaleNormal="100" zoomScaleSheetLayoutView="85" workbookViewId="0">
      <selection activeCell="J21" sqref="J21:O27"/>
    </sheetView>
  </sheetViews>
  <sheetFormatPr defaultRowHeight="17.25" x14ac:dyDescent="0.2"/>
  <cols>
    <col min="1" max="1" width="9.7109375" style="39" customWidth="1"/>
    <col min="2" max="2" width="8.28515625" style="49" customWidth="1"/>
    <col min="3" max="3" width="54.28515625" style="50" customWidth="1"/>
    <col min="4" max="4" width="14.5703125" style="51" hidden="1" customWidth="1"/>
    <col min="5" max="5" width="16.28515625" style="51" hidden="1" customWidth="1"/>
    <col min="6" max="6" width="14.5703125" style="51" hidden="1" customWidth="1"/>
    <col min="7" max="8" width="14.5703125" style="51" customWidth="1"/>
    <col min="9" max="9" width="14.140625" style="51" customWidth="1"/>
    <col min="10" max="15" width="14.5703125" style="51" customWidth="1"/>
    <col min="16" max="16384" width="9.140625" style="39"/>
  </cols>
  <sheetData>
    <row r="1" spans="1:15" ht="15.75" customHeight="1" x14ac:dyDescent="0.2">
      <c r="A1" s="35"/>
      <c r="B1" s="36"/>
      <c r="C1" s="37"/>
      <c r="D1" s="38"/>
      <c r="E1" s="38"/>
      <c r="F1" s="38"/>
      <c r="G1" s="38"/>
      <c r="H1" s="38"/>
      <c r="I1" s="38"/>
      <c r="J1" s="38"/>
      <c r="K1" s="38"/>
      <c r="L1" s="38"/>
      <c r="M1" s="38"/>
      <c r="N1" s="134" t="s">
        <v>68</v>
      </c>
      <c r="O1" s="134"/>
    </row>
    <row r="2" spans="1:15" ht="15.75" customHeight="1" x14ac:dyDescent="0.2">
      <c r="A2" s="35"/>
      <c r="B2" s="36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56.25" customHeight="1" x14ac:dyDescent="0.2">
      <c r="A3" s="135" t="s">
        <v>90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1:15" ht="56.25" customHeight="1" x14ac:dyDescent="0.2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32" t="s">
        <v>31</v>
      </c>
      <c r="O4" s="132"/>
    </row>
    <row r="5" spans="1:15" ht="20.25" customHeight="1" x14ac:dyDescent="0.2">
      <c r="A5" s="35"/>
      <c r="B5" s="36"/>
      <c r="C5" s="37"/>
      <c r="D5" s="38"/>
      <c r="E5" s="38"/>
      <c r="F5" s="38"/>
      <c r="G5" s="133" t="s">
        <v>20</v>
      </c>
      <c r="H5" s="133"/>
      <c r="I5" s="133"/>
      <c r="J5" s="133"/>
      <c r="K5" s="133"/>
      <c r="L5" s="133"/>
      <c r="M5" s="133"/>
      <c r="N5" s="133"/>
      <c r="O5" s="133"/>
    </row>
    <row r="6" spans="1:15" s="40" customFormat="1" ht="45.75" customHeight="1" x14ac:dyDescent="0.2">
      <c r="A6" s="136" t="s">
        <v>13</v>
      </c>
      <c r="B6" s="136"/>
      <c r="C6" s="136" t="s">
        <v>52</v>
      </c>
      <c r="D6" s="137" t="s">
        <v>53</v>
      </c>
      <c r="E6" s="137"/>
      <c r="F6" s="137"/>
      <c r="G6" s="138" t="s">
        <v>54</v>
      </c>
      <c r="H6" s="138"/>
      <c r="I6" s="138"/>
      <c r="J6" s="138" t="s">
        <v>55</v>
      </c>
      <c r="K6" s="138"/>
      <c r="L6" s="138"/>
      <c r="M6" s="138" t="s">
        <v>56</v>
      </c>
      <c r="N6" s="138"/>
      <c r="O6" s="138"/>
    </row>
    <row r="7" spans="1:15" s="40" customFormat="1" x14ac:dyDescent="0.2">
      <c r="A7" s="136" t="s">
        <v>1</v>
      </c>
      <c r="B7" s="139" t="s">
        <v>57</v>
      </c>
      <c r="C7" s="136"/>
      <c r="D7" s="140" t="s">
        <v>48</v>
      </c>
      <c r="E7" s="140" t="s">
        <v>49</v>
      </c>
      <c r="F7" s="140"/>
      <c r="G7" s="140" t="s">
        <v>48</v>
      </c>
      <c r="H7" s="140" t="s">
        <v>49</v>
      </c>
      <c r="I7" s="140"/>
      <c r="J7" s="140" t="s">
        <v>48</v>
      </c>
      <c r="K7" s="140" t="s">
        <v>49</v>
      </c>
      <c r="L7" s="140"/>
      <c r="M7" s="140" t="s">
        <v>48</v>
      </c>
      <c r="N7" s="140" t="s">
        <v>49</v>
      </c>
      <c r="O7" s="140"/>
    </row>
    <row r="8" spans="1:15" s="101" customFormat="1" ht="47.25" customHeight="1" x14ac:dyDescent="0.2">
      <c r="A8" s="136"/>
      <c r="B8" s="139"/>
      <c r="C8" s="136"/>
      <c r="D8" s="140"/>
      <c r="E8" s="100" t="s">
        <v>87</v>
      </c>
      <c r="F8" s="100" t="s">
        <v>61</v>
      </c>
      <c r="G8" s="140"/>
      <c r="H8" s="100" t="s">
        <v>87</v>
      </c>
      <c r="I8" s="100" t="s">
        <v>100</v>
      </c>
      <c r="J8" s="140"/>
      <c r="K8" s="100" t="s">
        <v>87</v>
      </c>
      <c r="L8" s="100" t="s">
        <v>100</v>
      </c>
      <c r="M8" s="140"/>
      <c r="N8" s="100" t="s">
        <v>87</v>
      </c>
      <c r="O8" s="100" t="s">
        <v>100</v>
      </c>
    </row>
    <row r="9" spans="1:15" s="40" customFormat="1" ht="35.25" customHeight="1" x14ac:dyDescent="0.2">
      <c r="A9" s="41"/>
      <c r="B9" s="42"/>
      <c r="C9" s="52" t="s">
        <v>58</v>
      </c>
      <c r="D9" s="54">
        <f t="shared" ref="D9:O9" si="0">SUM(D10:D10)</f>
        <v>0</v>
      </c>
      <c r="E9" s="54">
        <f t="shared" si="0"/>
        <v>0</v>
      </c>
      <c r="F9" s="54">
        <f t="shared" si="0"/>
        <v>0</v>
      </c>
      <c r="G9" s="54">
        <f t="shared" si="0"/>
        <v>0</v>
      </c>
      <c r="H9" s="54">
        <f t="shared" si="0"/>
        <v>0</v>
      </c>
      <c r="I9" s="54">
        <f t="shared" si="0"/>
        <v>0</v>
      </c>
      <c r="J9" s="54">
        <f t="shared" si="0"/>
        <v>0</v>
      </c>
      <c r="K9" s="54">
        <f t="shared" si="0"/>
        <v>0</v>
      </c>
      <c r="L9" s="54">
        <f t="shared" si="0"/>
        <v>0</v>
      </c>
      <c r="M9" s="54">
        <f t="shared" si="0"/>
        <v>0</v>
      </c>
      <c r="N9" s="54">
        <f t="shared" si="0"/>
        <v>0</v>
      </c>
      <c r="O9" s="54">
        <f t="shared" si="0"/>
        <v>0</v>
      </c>
    </row>
    <row r="10" spans="1:15" s="40" customFormat="1" ht="24" customHeight="1" x14ac:dyDescent="0.2">
      <c r="A10" s="44"/>
      <c r="B10" s="45"/>
      <c r="C10" s="52" t="s">
        <v>59</v>
      </c>
      <c r="D10" s="43">
        <f>+D11</f>
        <v>0</v>
      </c>
      <c r="E10" s="43">
        <f t="shared" ref="E10:O10" si="1">+E11</f>
        <v>0</v>
      </c>
      <c r="F10" s="43">
        <f t="shared" si="1"/>
        <v>0</v>
      </c>
      <c r="G10" s="43">
        <f t="shared" si="1"/>
        <v>0</v>
      </c>
      <c r="H10" s="43">
        <f t="shared" si="1"/>
        <v>0</v>
      </c>
      <c r="I10" s="43">
        <f t="shared" si="1"/>
        <v>0</v>
      </c>
      <c r="J10" s="43">
        <f t="shared" si="1"/>
        <v>0</v>
      </c>
      <c r="K10" s="43">
        <f t="shared" si="1"/>
        <v>0</v>
      </c>
      <c r="L10" s="43">
        <f t="shared" si="1"/>
        <v>0</v>
      </c>
      <c r="M10" s="43">
        <f t="shared" si="1"/>
        <v>0</v>
      </c>
      <c r="N10" s="43">
        <f t="shared" si="1"/>
        <v>0</v>
      </c>
      <c r="O10" s="43">
        <f t="shared" si="1"/>
        <v>0</v>
      </c>
    </row>
    <row r="11" spans="1:15" s="40" customFormat="1" ht="51.75" customHeight="1" thickBot="1" x14ac:dyDescent="0.25">
      <c r="A11" s="41"/>
      <c r="B11" s="42"/>
      <c r="C11" s="9" t="s">
        <v>75</v>
      </c>
      <c r="D11" s="54">
        <f>SUM(D13)</f>
        <v>0</v>
      </c>
      <c r="E11" s="54">
        <f t="shared" ref="E11:O11" si="2">SUM(E13)</f>
        <v>0</v>
      </c>
      <c r="F11" s="54">
        <f t="shared" si="2"/>
        <v>0</v>
      </c>
      <c r="G11" s="54">
        <f t="shared" si="2"/>
        <v>0</v>
      </c>
      <c r="H11" s="54">
        <f t="shared" si="2"/>
        <v>0</v>
      </c>
      <c r="I11" s="54">
        <f t="shared" si="2"/>
        <v>0</v>
      </c>
      <c r="J11" s="54">
        <f t="shared" si="2"/>
        <v>0</v>
      </c>
      <c r="K11" s="54">
        <f t="shared" si="2"/>
        <v>0</v>
      </c>
      <c r="L11" s="54">
        <f t="shared" si="2"/>
        <v>0</v>
      </c>
      <c r="M11" s="54">
        <f t="shared" si="2"/>
        <v>0</v>
      </c>
      <c r="N11" s="54">
        <f t="shared" si="2"/>
        <v>0</v>
      </c>
      <c r="O11" s="54">
        <f t="shared" si="2"/>
        <v>0</v>
      </c>
    </row>
    <row r="12" spans="1:15" ht="30.75" customHeight="1" thickBot="1" x14ac:dyDescent="0.25">
      <c r="A12" s="46">
        <v>1066</v>
      </c>
      <c r="B12" s="42"/>
      <c r="C12" s="67" t="s">
        <v>72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</row>
    <row r="13" spans="1:15" x14ac:dyDescent="0.2">
      <c r="A13" s="44"/>
      <c r="B13" s="45"/>
      <c r="C13" s="53" t="s">
        <v>60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</row>
    <row r="14" spans="1:15" ht="74.25" customHeight="1" x14ac:dyDescent="0.3">
      <c r="A14" s="48"/>
      <c r="B14" s="19">
        <v>11001</v>
      </c>
      <c r="C14" s="68" t="s">
        <v>77</v>
      </c>
      <c r="D14" s="54">
        <f>SUM(D16)</f>
        <v>0</v>
      </c>
      <c r="E14" s="54">
        <f t="shared" ref="E14:I14" si="3">SUM(E16)</f>
        <v>0</v>
      </c>
      <c r="F14" s="54">
        <f t="shared" si="3"/>
        <v>0</v>
      </c>
      <c r="G14" s="54">
        <f t="shared" si="3"/>
        <v>0</v>
      </c>
      <c r="H14" s="54">
        <f t="shared" si="3"/>
        <v>0</v>
      </c>
      <c r="I14" s="54">
        <f t="shared" si="3"/>
        <v>0</v>
      </c>
      <c r="J14" s="54">
        <f t="shared" ref="J14:O14" si="4">SUM(J16)</f>
        <v>32922</v>
      </c>
      <c r="K14" s="54">
        <f t="shared" si="4"/>
        <v>26337.600000000002</v>
      </c>
      <c r="L14" s="54">
        <f t="shared" si="4"/>
        <v>6584.3999999999978</v>
      </c>
      <c r="M14" s="54">
        <f t="shared" si="4"/>
        <v>32922</v>
      </c>
      <c r="N14" s="54">
        <f t="shared" si="4"/>
        <v>26337.600000000002</v>
      </c>
      <c r="O14" s="54">
        <f t="shared" si="4"/>
        <v>6584.3999999999978</v>
      </c>
    </row>
    <row r="15" spans="1:15" ht="24.75" customHeight="1" x14ac:dyDescent="0.2">
      <c r="A15" s="48"/>
      <c r="B15" s="19"/>
      <c r="C15" s="19" t="s">
        <v>30</v>
      </c>
      <c r="D15" s="55"/>
      <c r="E15" s="55"/>
      <c r="F15" s="55"/>
      <c r="G15" s="54">
        <f t="shared" ref="G15:I15" si="5">SUM(G17)</f>
        <v>0</v>
      </c>
      <c r="H15" s="54">
        <f t="shared" si="5"/>
        <v>0</v>
      </c>
      <c r="I15" s="54">
        <f t="shared" si="5"/>
        <v>0</v>
      </c>
      <c r="J15" s="55"/>
      <c r="K15" s="55"/>
      <c r="L15" s="55"/>
      <c r="M15" s="55"/>
      <c r="N15" s="55"/>
      <c r="O15" s="55"/>
    </row>
    <row r="16" spans="1:15" ht="33" x14ac:dyDescent="0.2">
      <c r="A16" s="48"/>
      <c r="B16" s="19"/>
      <c r="C16" s="9" t="s">
        <v>75</v>
      </c>
      <c r="D16" s="56">
        <f>SUM(D18)</f>
        <v>0</v>
      </c>
      <c r="E16" s="56">
        <f t="shared" ref="E16:I16" si="6">SUM(E18)</f>
        <v>0</v>
      </c>
      <c r="F16" s="56">
        <f t="shared" si="6"/>
        <v>0</v>
      </c>
      <c r="G16" s="54">
        <f t="shared" si="6"/>
        <v>0</v>
      </c>
      <c r="H16" s="54">
        <f t="shared" si="6"/>
        <v>0</v>
      </c>
      <c r="I16" s="54">
        <f t="shared" si="6"/>
        <v>0</v>
      </c>
      <c r="J16" s="56">
        <f t="shared" ref="J16:O16" si="7">SUM(J18)</f>
        <v>32922</v>
      </c>
      <c r="K16" s="56">
        <f t="shared" si="7"/>
        <v>26337.600000000002</v>
      </c>
      <c r="L16" s="56">
        <f t="shared" si="7"/>
        <v>6584.3999999999978</v>
      </c>
      <c r="M16" s="56">
        <f>SUM(M18)</f>
        <v>32922</v>
      </c>
      <c r="N16" s="56">
        <f t="shared" si="7"/>
        <v>26337.600000000002</v>
      </c>
      <c r="O16" s="56">
        <f t="shared" si="7"/>
        <v>6584.3999999999978</v>
      </c>
    </row>
    <row r="17" spans="1:15" ht="33" x14ac:dyDescent="0.2">
      <c r="A17" s="48"/>
      <c r="B17" s="19"/>
      <c r="C17" s="19" t="s">
        <v>19</v>
      </c>
      <c r="D17" s="55"/>
      <c r="E17" s="55"/>
      <c r="F17" s="55"/>
      <c r="G17" s="54">
        <f t="shared" ref="G17:I17" si="8">SUM(G19)</f>
        <v>0</v>
      </c>
      <c r="H17" s="54">
        <f t="shared" si="8"/>
        <v>0</v>
      </c>
      <c r="I17" s="54">
        <f t="shared" si="8"/>
        <v>0</v>
      </c>
      <c r="J17" s="55"/>
      <c r="K17" s="55"/>
      <c r="L17" s="55"/>
      <c r="M17" s="55"/>
      <c r="N17" s="55"/>
      <c r="O17" s="55"/>
    </row>
    <row r="18" spans="1:15" x14ac:dyDescent="0.2">
      <c r="A18" s="48"/>
      <c r="B18" s="19"/>
      <c r="C18" s="19" t="s">
        <v>26</v>
      </c>
      <c r="D18" s="55">
        <f>SUM(D19)</f>
        <v>0</v>
      </c>
      <c r="E18" s="55">
        <f t="shared" ref="E18:O18" si="9">SUM(E19)</f>
        <v>0</v>
      </c>
      <c r="F18" s="55">
        <f t="shared" si="9"/>
        <v>0</v>
      </c>
      <c r="G18" s="54">
        <f t="shared" ref="G18:I18" si="10">SUM(G20)</f>
        <v>0</v>
      </c>
      <c r="H18" s="54">
        <f t="shared" si="10"/>
        <v>0</v>
      </c>
      <c r="I18" s="54">
        <f t="shared" si="10"/>
        <v>0</v>
      </c>
      <c r="J18" s="55">
        <f t="shared" si="9"/>
        <v>32922</v>
      </c>
      <c r="K18" s="55">
        <f t="shared" si="9"/>
        <v>26337.600000000002</v>
      </c>
      <c r="L18" s="55">
        <f t="shared" si="9"/>
        <v>6584.3999999999978</v>
      </c>
      <c r="M18" s="55">
        <f t="shared" si="9"/>
        <v>32922</v>
      </c>
      <c r="N18" s="55">
        <f t="shared" si="9"/>
        <v>26337.600000000002</v>
      </c>
      <c r="O18" s="55">
        <f t="shared" si="9"/>
        <v>6584.3999999999978</v>
      </c>
    </row>
    <row r="19" spans="1:15" x14ac:dyDescent="0.2">
      <c r="A19" s="48"/>
      <c r="B19" s="19"/>
      <c r="C19" s="19" t="s">
        <v>50</v>
      </c>
      <c r="D19" s="55">
        <v>0</v>
      </c>
      <c r="E19" s="55">
        <v>0</v>
      </c>
      <c r="F19" s="55">
        <v>0</v>
      </c>
      <c r="G19" s="54">
        <f t="shared" ref="G19:I19" si="11">SUM(G21)</f>
        <v>0</v>
      </c>
      <c r="H19" s="54">
        <f t="shared" si="11"/>
        <v>0</v>
      </c>
      <c r="I19" s="54">
        <f t="shared" si="11"/>
        <v>0</v>
      </c>
      <c r="J19" s="55">
        <v>32922</v>
      </c>
      <c r="K19" s="55">
        <f>+J19*0.8</f>
        <v>26337.600000000002</v>
      </c>
      <c r="L19" s="55">
        <f>+J19-K19</f>
        <v>6584.3999999999978</v>
      </c>
      <c r="M19" s="55">
        <v>32922</v>
      </c>
      <c r="N19" s="55">
        <f>+M19*0.8</f>
        <v>26337.600000000002</v>
      </c>
      <c r="O19" s="55">
        <f>+M19-N19</f>
        <v>6584.3999999999978</v>
      </c>
    </row>
    <row r="20" spans="1:15" ht="24.75" customHeight="1" x14ac:dyDescent="0.2">
      <c r="A20" s="48"/>
      <c r="B20" s="19"/>
      <c r="C20" s="53" t="s">
        <v>51</v>
      </c>
      <c r="D20" s="55">
        <v>0</v>
      </c>
      <c r="E20" s="55">
        <v>0</v>
      </c>
      <c r="F20" s="55">
        <v>0</v>
      </c>
      <c r="G20" s="54">
        <f t="shared" ref="G20:I20" si="12">SUM(G22)</f>
        <v>0</v>
      </c>
      <c r="H20" s="54">
        <f t="shared" si="12"/>
        <v>0</v>
      </c>
      <c r="I20" s="54">
        <f t="shared" si="12"/>
        <v>0</v>
      </c>
      <c r="J20" s="55">
        <v>32922</v>
      </c>
      <c r="K20" s="55">
        <f>+J20*0.8</f>
        <v>26337.600000000002</v>
      </c>
      <c r="L20" s="55">
        <f>+J20-K20</f>
        <v>6584.3999999999978</v>
      </c>
      <c r="M20" s="55">
        <v>32922</v>
      </c>
      <c r="N20" s="55">
        <f>+M20*0.8</f>
        <v>26337.600000000002</v>
      </c>
      <c r="O20" s="55">
        <f>+M20-N20</f>
        <v>6584.3999999999978</v>
      </c>
    </row>
    <row r="21" spans="1:15" ht="54" customHeight="1" x14ac:dyDescent="0.3">
      <c r="A21" s="48"/>
      <c r="B21" s="28">
        <v>11002</v>
      </c>
      <c r="C21" s="68" t="s">
        <v>99</v>
      </c>
      <c r="D21" s="54">
        <f>+D23</f>
        <v>0</v>
      </c>
      <c r="E21" s="54">
        <f t="shared" ref="E21:F21" si="13">+E23</f>
        <v>0</v>
      </c>
      <c r="F21" s="54">
        <f t="shared" si="13"/>
        <v>0</v>
      </c>
      <c r="G21" s="54">
        <f t="shared" ref="G21:I21" si="14">SUM(G23)</f>
        <v>0</v>
      </c>
      <c r="H21" s="54">
        <f t="shared" si="14"/>
        <v>0</v>
      </c>
      <c r="I21" s="54">
        <f t="shared" si="14"/>
        <v>0</v>
      </c>
      <c r="J21" s="54">
        <v>-32922</v>
      </c>
      <c r="K21" s="54">
        <v>-26337.599999999999</v>
      </c>
      <c r="L21" s="54">
        <v>-6584.4</v>
      </c>
      <c r="M21" s="54">
        <v>-32922</v>
      </c>
      <c r="N21" s="54">
        <v>-26337.599999999999</v>
      </c>
      <c r="O21" s="54">
        <v>-6584.4</v>
      </c>
    </row>
    <row r="22" spans="1:15" ht="24" customHeight="1" x14ac:dyDescent="0.3">
      <c r="A22" s="48"/>
      <c r="B22" s="28"/>
      <c r="C22" s="19" t="s">
        <v>30</v>
      </c>
      <c r="D22" s="55"/>
      <c r="E22" s="55"/>
      <c r="F22" s="55"/>
      <c r="G22" s="54">
        <f t="shared" ref="G22:I22" si="15">SUM(G24)</f>
        <v>0</v>
      </c>
      <c r="H22" s="54">
        <f t="shared" si="15"/>
        <v>0</v>
      </c>
      <c r="I22" s="54">
        <f t="shared" si="15"/>
        <v>0</v>
      </c>
      <c r="J22" s="55"/>
      <c r="K22" s="55"/>
      <c r="L22" s="55"/>
      <c r="M22" s="55"/>
      <c r="N22" s="55"/>
      <c r="O22" s="55"/>
    </row>
    <row r="23" spans="1:15" ht="33" x14ac:dyDescent="0.3">
      <c r="A23" s="48"/>
      <c r="B23" s="28"/>
      <c r="C23" s="9" t="s">
        <v>75</v>
      </c>
      <c r="D23" s="56">
        <f>+D25</f>
        <v>0</v>
      </c>
      <c r="E23" s="56">
        <f t="shared" ref="E23:F23" si="16">+E25</f>
        <v>0</v>
      </c>
      <c r="F23" s="56">
        <f t="shared" si="16"/>
        <v>0</v>
      </c>
      <c r="G23" s="54">
        <f t="shared" ref="G23:I23" si="17">SUM(G25)</f>
        <v>0</v>
      </c>
      <c r="H23" s="54">
        <f t="shared" si="17"/>
        <v>0</v>
      </c>
      <c r="I23" s="54">
        <f t="shared" si="17"/>
        <v>0</v>
      </c>
      <c r="J23" s="54">
        <v>-32922</v>
      </c>
      <c r="K23" s="54">
        <v>-26337.599999999999</v>
      </c>
      <c r="L23" s="54">
        <v>-6584.4</v>
      </c>
      <c r="M23" s="54">
        <v>-32922</v>
      </c>
      <c r="N23" s="54">
        <v>-26337.599999999999</v>
      </c>
      <c r="O23" s="54">
        <v>-6584.4</v>
      </c>
    </row>
    <row r="24" spans="1:15" ht="33" x14ac:dyDescent="0.3">
      <c r="A24" s="48"/>
      <c r="B24" s="28"/>
      <c r="C24" s="19" t="s">
        <v>19</v>
      </c>
      <c r="D24" s="55"/>
      <c r="E24" s="55"/>
      <c r="F24" s="55"/>
      <c r="G24" s="54">
        <f t="shared" ref="G24:I24" si="18">SUM(G26)</f>
        <v>0</v>
      </c>
      <c r="H24" s="54">
        <f t="shared" si="18"/>
        <v>0</v>
      </c>
      <c r="I24" s="54">
        <f t="shared" si="18"/>
        <v>0</v>
      </c>
      <c r="J24" s="55"/>
      <c r="K24" s="55"/>
      <c r="L24" s="55"/>
      <c r="M24" s="55"/>
      <c r="N24" s="55"/>
      <c r="O24" s="55"/>
    </row>
    <row r="25" spans="1:15" x14ac:dyDescent="0.3">
      <c r="A25" s="48"/>
      <c r="B25" s="28"/>
      <c r="C25" s="19" t="s">
        <v>26</v>
      </c>
      <c r="D25" s="55">
        <v>0</v>
      </c>
      <c r="E25" s="55">
        <v>0</v>
      </c>
      <c r="F25" s="55">
        <v>0</v>
      </c>
      <c r="G25" s="54">
        <f t="shared" ref="G25:I25" si="19">SUM(G27)</f>
        <v>0</v>
      </c>
      <c r="H25" s="54">
        <f t="shared" si="19"/>
        <v>0</v>
      </c>
      <c r="I25" s="54">
        <f t="shared" si="19"/>
        <v>0</v>
      </c>
      <c r="J25" s="55">
        <v>-32922</v>
      </c>
      <c r="K25" s="55">
        <v>-26337.599999999999</v>
      </c>
      <c r="L25" s="55">
        <v>-6584.4</v>
      </c>
      <c r="M25" s="55">
        <v>-32922</v>
      </c>
      <c r="N25" s="55">
        <v>-26337.599999999999</v>
      </c>
      <c r="O25" s="55">
        <v>-6584.4</v>
      </c>
    </row>
    <row r="26" spans="1:15" s="106" customFormat="1" x14ac:dyDescent="0.3">
      <c r="A26" s="102"/>
      <c r="B26" s="103"/>
      <c r="C26" s="104" t="s">
        <v>50</v>
      </c>
      <c r="D26" s="105">
        <v>0</v>
      </c>
      <c r="E26" s="105">
        <v>0</v>
      </c>
      <c r="F26" s="105">
        <v>0</v>
      </c>
      <c r="G26" s="54">
        <f t="shared" ref="G26:I26" si="20">SUM(G28)</f>
        <v>0</v>
      </c>
      <c r="H26" s="54">
        <f t="shared" si="20"/>
        <v>0</v>
      </c>
      <c r="I26" s="54">
        <f t="shared" si="20"/>
        <v>0</v>
      </c>
      <c r="J26" s="105">
        <v>-32922</v>
      </c>
      <c r="K26" s="105">
        <v>-26337.599999999999</v>
      </c>
      <c r="L26" s="105">
        <v>-6584.4</v>
      </c>
      <c r="M26" s="105">
        <v>-32922</v>
      </c>
      <c r="N26" s="105">
        <v>-26337.599999999999</v>
      </c>
      <c r="O26" s="105">
        <v>-6584.4</v>
      </c>
    </row>
    <row r="27" spans="1:15" x14ac:dyDescent="0.2">
      <c r="A27" s="48"/>
      <c r="B27" s="19"/>
      <c r="C27" s="53" t="s">
        <v>51</v>
      </c>
      <c r="D27" s="55">
        <v>0</v>
      </c>
      <c r="E27" s="55">
        <v>0</v>
      </c>
      <c r="F27" s="55">
        <v>0</v>
      </c>
      <c r="G27" s="54">
        <f t="shared" ref="G27:I27" si="21">SUM(G29)</f>
        <v>0</v>
      </c>
      <c r="H27" s="54">
        <f t="shared" si="21"/>
        <v>0</v>
      </c>
      <c r="I27" s="54">
        <f t="shared" si="21"/>
        <v>0</v>
      </c>
      <c r="J27" s="55">
        <v>-32922</v>
      </c>
      <c r="K27" s="55">
        <v>-26337.599999999999</v>
      </c>
      <c r="L27" s="55">
        <v>-6584.4</v>
      </c>
      <c r="M27" s="55">
        <v>-32922</v>
      </c>
      <c r="N27" s="55">
        <v>-26337.599999999999</v>
      </c>
      <c r="O27" s="55">
        <v>-6584.4</v>
      </c>
    </row>
    <row r="28" spans="1:15" x14ac:dyDescent="0.2"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</row>
  </sheetData>
  <mergeCells count="20">
    <mergeCell ref="K7:L7"/>
    <mergeCell ref="M7:M8"/>
    <mergeCell ref="N7:O7"/>
    <mergeCell ref="A7:A8"/>
    <mergeCell ref="N4:O4"/>
    <mergeCell ref="G5:O5"/>
    <mergeCell ref="N1:O1"/>
    <mergeCell ref="A3:O3"/>
    <mergeCell ref="A6:B6"/>
    <mergeCell ref="C6:C8"/>
    <mergeCell ref="D6:F6"/>
    <mergeCell ref="G6:I6"/>
    <mergeCell ref="J6:L6"/>
    <mergeCell ref="M6:O6"/>
    <mergeCell ref="B7:B8"/>
    <mergeCell ref="D7:D8"/>
    <mergeCell ref="E7:F7"/>
    <mergeCell ref="G7:G8"/>
    <mergeCell ref="H7:I7"/>
    <mergeCell ref="J7:J8"/>
  </mergeCells>
  <pageMargins left="0.7" right="0.7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view="pageBreakPreview" topLeftCell="A25" zoomScaleNormal="100" zoomScaleSheetLayoutView="100" workbookViewId="0">
      <selection activeCell="D3" sqref="D3:E3"/>
    </sheetView>
  </sheetViews>
  <sheetFormatPr defaultRowHeight="13.5" x14ac:dyDescent="0.2"/>
  <cols>
    <col min="1" max="1" width="28.5703125" style="10" customWidth="1"/>
    <col min="2" max="2" width="47.5703125" style="10" customWidth="1"/>
    <col min="3" max="5" width="15.28515625" style="10" customWidth="1"/>
    <col min="6" max="16384" width="9.140625" style="10"/>
  </cols>
  <sheetData>
    <row r="1" spans="1:5" ht="14.25" x14ac:dyDescent="0.2">
      <c r="E1" s="11" t="s">
        <v>62</v>
      </c>
    </row>
    <row r="2" spans="1:5" ht="14.25" x14ac:dyDescent="0.2">
      <c r="E2" s="11" t="s">
        <v>70</v>
      </c>
    </row>
    <row r="3" spans="1:5" ht="48" customHeight="1" x14ac:dyDescent="0.25">
      <c r="C3" s="112"/>
      <c r="D3" s="144" t="s">
        <v>105</v>
      </c>
      <c r="E3" s="144"/>
    </row>
    <row r="4" spans="1:5" ht="43.5" customHeight="1" x14ac:dyDescent="0.2">
      <c r="A4" s="148" t="s">
        <v>88</v>
      </c>
      <c r="B4" s="148"/>
      <c r="C4" s="148"/>
      <c r="D4" s="148"/>
      <c r="E4" s="148"/>
    </row>
    <row r="5" spans="1:5" s="1" customFormat="1" ht="20.25" customHeight="1" x14ac:dyDescent="0.2">
      <c r="A5" s="149" t="s">
        <v>75</v>
      </c>
      <c r="B5" s="149"/>
      <c r="C5" s="149"/>
      <c r="D5" s="149"/>
      <c r="E5" s="149"/>
    </row>
    <row r="6" spans="1:5" s="1" customFormat="1" ht="12.75" x14ac:dyDescent="0.2">
      <c r="A6" s="150" t="s">
        <v>32</v>
      </c>
      <c r="B6" s="150"/>
      <c r="C6" s="150"/>
      <c r="D6" s="150"/>
      <c r="E6" s="150"/>
    </row>
    <row r="7" spans="1:5" s="1" customFormat="1" ht="12.75" x14ac:dyDescent="0.2"/>
    <row r="8" spans="1:5" s="1" customFormat="1" x14ac:dyDescent="0.2">
      <c r="A8" s="10"/>
      <c r="B8" s="10"/>
      <c r="C8" s="10"/>
      <c r="D8" s="10"/>
      <c r="E8" s="10"/>
    </row>
    <row r="9" spans="1:5" s="1" customFormat="1" x14ac:dyDescent="0.2">
      <c r="A9" s="10"/>
      <c r="B9" s="10"/>
      <c r="C9" s="10"/>
      <c r="D9" s="10"/>
      <c r="E9" s="10"/>
    </row>
    <row r="10" spans="1:5" s="1" customFormat="1" ht="12.75" x14ac:dyDescent="0.2">
      <c r="A10" s="58" t="s">
        <v>33</v>
      </c>
      <c r="B10" s="151" t="s">
        <v>34</v>
      </c>
      <c r="C10" s="151"/>
      <c r="D10" s="151"/>
      <c r="E10" s="151"/>
    </row>
    <row r="11" spans="1:5" s="1" customFormat="1" ht="12.75" x14ac:dyDescent="0.2">
      <c r="A11" s="59">
        <v>1066</v>
      </c>
      <c r="B11" s="142" t="s">
        <v>72</v>
      </c>
      <c r="C11" s="142"/>
      <c r="D11" s="142"/>
      <c r="E11" s="142"/>
    </row>
    <row r="12" spans="1:5" s="1" customFormat="1" x14ac:dyDescent="0.2">
      <c r="A12" s="10"/>
      <c r="B12" s="10"/>
      <c r="C12" s="10"/>
      <c r="D12" s="10"/>
      <c r="E12" s="10"/>
    </row>
    <row r="13" spans="1:5" s="1" customFormat="1" ht="12.75" x14ac:dyDescent="0.2">
      <c r="A13" s="151" t="s">
        <v>35</v>
      </c>
      <c r="B13" s="151"/>
      <c r="C13" s="151"/>
      <c r="D13" s="151"/>
      <c r="E13" s="151"/>
    </row>
    <row r="14" spans="1:5" s="1" customFormat="1" x14ac:dyDescent="0.2">
      <c r="A14" s="10"/>
      <c r="B14" s="10"/>
      <c r="C14" s="10"/>
      <c r="D14" s="10"/>
      <c r="E14" s="10"/>
    </row>
    <row r="15" spans="1:5" s="1" customFormat="1" x14ac:dyDescent="0.2">
      <c r="A15" s="10"/>
      <c r="B15" s="10"/>
      <c r="C15" s="10"/>
      <c r="D15" s="10"/>
      <c r="E15" s="10"/>
    </row>
    <row r="16" spans="1:5" s="1" customFormat="1" ht="36" customHeight="1" x14ac:dyDescent="0.2">
      <c r="A16" s="75" t="s">
        <v>36</v>
      </c>
      <c r="B16" s="76">
        <v>1066</v>
      </c>
      <c r="C16" s="141" t="s">
        <v>101</v>
      </c>
      <c r="D16" s="141"/>
      <c r="E16" s="141"/>
    </row>
    <row r="17" spans="1:5" s="1" customFormat="1" ht="27" x14ac:dyDescent="0.2">
      <c r="A17" s="75" t="s">
        <v>37</v>
      </c>
      <c r="B17" s="76">
        <v>11001</v>
      </c>
      <c r="C17" s="60" t="s">
        <v>38</v>
      </c>
      <c r="D17" s="60" t="s">
        <v>39</v>
      </c>
      <c r="E17" s="60" t="s">
        <v>40</v>
      </c>
    </row>
    <row r="18" spans="1:5" s="1" customFormat="1" ht="42" customHeight="1" x14ac:dyDescent="0.2">
      <c r="A18" s="10" t="s">
        <v>41</v>
      </c>
      <c r="B18" s="98" t="str">
        <f>+'Հավելված 1'!C15</f>
        <v>Համաշխարհային բանկի աջակցությամբ իրականացվող արդյունաբերական մասշտաբի արևային էներգիայի ծրագրի նախապատրաստման դրամաշնորհի ծրագիր</v>
      </c>
      <c r="C18" s="10"/>
      <c r="D18" s="10"/>
      <c r="E18" s="10"/>
    </row>
    <row r="19" spans="1:5" s="1" customFormat="1" ht="49.5" customHeight="1" x14ac:dyDescent="0.2">
      <c r="A19" s="10" t="s">
        <v>42</v>
      </c>
      <c r="B19" s="98" t="str">
        <f>+'Հավելված 1'!C17</f>
        <v>Ծրագրի շրջանակներում նախատեսվում է իրականացնել արևային էներգիայի ռեսուրսի գնահատում, արևային ՖՎ ներդրումային ծրագրերի պատրաստում ընտրված տեղանքներում:</v>
      </c>
      <c r="C19" s="10"/>
      <c r="D19" s="10"/>
      <c r="E19" s="10"/>
    </row>
    <row r="20" spans="1:5" s="1" customFormat="1" x14ac:dyDescent="0.2">
      <c r="A20" s="10" t="s">
        <v>43</v>
      </c>
      <c r="B20" s="74" t="s">
        <v>44</v>
      </c>
      <c r="C20" s="10"/>
      <c r="D20" s="10"/>
      <c r="E20" s="10"/>
    </row>
    <row r="21" spans="1:5" s="1" customFormat="1" ht="36" customHeight="1" x14ac:dyDescent="0.2">
      <c r="A21" s="10" t="s">
        <v>64</v>
      </c>
      <c r="B21" s="107" t="s">
        <v>65</v>
      </c>
      <c r="C21" s="10"/>
      <c r="D21" s="10"/>
      <c r="E21" s="10"/>
    </row>
    <row r="22" spans="1:5" s="1" customFormat="1" x14ac:dyDescent="0.2">
      <c r="A22" s="141" t="s">
        <v>45</v>
      </c>
      <c r="B22" s="141"/>
      <c r="C22" s="10"/>
      <c r="D22" s="10"/>
      <c r="E22" s="10"/>
    </row>
    <row r="23" spans="1:5" s="1" customFormat="1" ht="21" customHeight="1" x14ac:dyDescent="0.2">
      <c r="A23" s="143" t="s">
        <v>91</v>
      </c>
      <c r="B23" s="143"/>
      <c r="C23" s="113">
        <v>0</v>
      </c>
      <c r="D23" s="113">
        <v>1</v>
      </c>
      <c r="E23" s="113">
        <v>1</v>
      </c>
    </row>
    <row r="24" spans="1:5" s="1" customFormat="1" ht="26.25" customHeight="1" x14ac:dyDescent="0.2">
      <c r="A24" s="143" t="s">
        <v>98</v>
      </c>
      <c r="B24" s="143"/>
      <c r="C24" s="108" t="s">
        <v>95</v>
      </c>
      <c r="D24" s="108" t="s">
        <v>95</v>
      </c>
      <c r="E24" s="108" t="s">
        <v>95</v>
      </c>
    </row>
    <row r="25" spans="1:5" s="1" customFormat="1" ht="27" customHeight="1" x14ac:dyDescent="0.2">
      <c r="A25" s="143" t="s">
        <v>93</v>
      </c>
      <c r="B25" s="143"/>
      <c r="C25" s="108" t="s">
        <v>95</v>
      </c>
      <c r="D25" s="108" t="s">
        <v>95</v>
      </c>
      <c r="E25" s="108" t="s">
        <v>95</v>
      </c>
    </row>
    <row r="26" spans="1:5" s="1" customFormat="1" ht="19.5" customHeight="1" x14ac:dyDescent="0.2">
      <c r="A26" s="142" t="s">
        <v>66</v>
      </c>
      <c r="B26" s="142"/>
      <c r="C26" s="61"/>
      <c r="D26" s="61"/>
      <c r="E26" s="61"/>
    </row>
    <row r="27" spans="1:5" s="1" customFormat="1" x14ac:dyDescent="0.2">
      <c r="A27" s="147" t="s">
        <v>46</v>
      </c>
      <c r="B27" s="147"/>
      <c r="C27" s="69">
        <v>0</v>
      </c>
      <c r="D27" s="69">
        <v>32922</v>
      </c>
      <c r="E27" s="111">
        <v>32922</v>
      </c>
    </row>
    <row r="28" spans="1:5" s="1" customFormat="1" x14ac:dyDescent="0.2">
      <c r="A28" s="10"/>
      <c r="B28" s="10"/>
      <c r="C28" s="10"/>
      <c r="D28" s="10"/>
      <c r="E28" s="10"/>
    </row>
    <row r="29" spans="1:5" s="1" customFormat="1" ht="43.5" customHeight="1" x14ac:dyDescent="0.2">
      <c r="A29" s="10" t="s">
        <v>36</v>
      </c>
      <c r="B29" s="59">
        <v>1066</v>
      </c>
      <c r="C29" s="141" t="s">
        <v>102</v>
      </c>
      <c r="D29" s="141"/>
      <c r="E29" s="141"/>
    </row>
    <row r="30" spans="1:5" s="1" customFormat="1" ht="27" x14ac:dyDescent="0.2">
      <c r="A30" s="10" t="s">
        <v>37</v>
      </c>
      <c r="B30" s="59">
        <v>11002</v>
      </c>
      <c r="C30" s="60" t="s">
        <v>38</v>
      </c>
      <c r="D30" s="60" t="s">
        <v>39</v>
      </c>
      <c r="E30" s="60" t="s">
        <v>40</v>
      </c>
    </row>
    <row r="31" spans="1:5" s="1" customFormat="1" ht="62.25" customHeight="1" x14ac:dyDescent="0.15">
      <c r="A31" s="10" t="s">
        <v>41</v>
      </c>
      <c r="B31" s="70" t="str">
        <f>+'Հավելված 1'!C21</f>
        <v>Համաշխարհային բանկի աջակցությամբ իրականացվող Երկրաջերմային հետախուզական հորատման դրամաշնորհային ծրագիր:</v>
      </c>
      <c r="C31" s="10"/>
      <c r="D31" s="10"/>
      <c r="E31" s="10"/>
    </row>
    <row r="32" spans="1:5" s="1" customFormat="1" ht="64.5" customHeight="1" x14ac:dyDescent="0.15">
      <c r="A32" s="10" t="s">
        <v>42</v>
      </c>
      <c r="B32" s="70" t="str">
        <f>+'Հավելված 1'!C23</f>
        <v xml:space="preserve">Ծրագրի շրջանակներում նախաեսվում է Հայաստանում հայտնի հավանական երկրաջերմային տեղանքներից մեկում Քարքառում, իրականացնել հետախուզական հորատում էլեկտրաէներգիայի արտադրության համար բավարար ռեսուրսների առկայությունը և որակը հաստատելու նպատակով: </v>
      </c>
      <c r="C32" s="10"/>
      <c r="D32" s="10"/>
      <c r="E32" s="10"/>
    </row>
    <row r="33" spans="1:5" s="1" customFormat="1" ht="22.5" customHeight="1" x14ac:dyDescent="0.2">
      <c r="A33" s="10" t="s">
        <v>43</v>
      </c>
      <c r="B33" s="74" t="s">
        <v>44</v>
      </c>
      <c r="C33" s="10"/>
      <c r="D33" s="10"/>
      <c r="E33" s="10"/>
    </row>
    <row r="34" spans="1:5" s="1" customFormat="1" ht="30.75" customHeight="1" x14ac:dyDescent="0.2">
      <c r="A34" s="10" t="s">
        <v>64</v>
      </c>
      <c r="B34" s="71" t="s">
        <v>65</v>
      </c>
      <c r="C34" s="10"/>
      <c r="D34" s="10"/>
      <c r="E34" s="10"/>
    </row>
    <row r="35" spans="1:5" s="1" customFormat="1" x14ac:dyDescent="0.2">
      <c r="A35" s="146" t="s">
        <v>45</v>
      </c>
      <c r="B35" s="146"/>
      <c r="C35" s="10"/>
      <c r="D35" s="10"/>
      <c r="E35" s="10"/>
    </row>
    <row r="36" spans="1:5" s="1" customFormat="1" ht="35.25" customHeight="1" x14ac:dyDescent="0.2">
      <c r="A36" s="143" t="s">
        <v>96</v>
      </c>
      <c r="B36" s="143"/>
      <c r="C36" s="61"/>
    </row>
    <row r="37" spans="1:5" s="1" customFormat="1" ht="21.75" customHeight="1" x14ac:dyDescent="0.2">
      <c r="A37" s="143" t="s">
        <v>97</v>
      </c>
      <c r="B37" s="143"/>
      <c r="C37" s="114">
        <v>0</v>
      </c>
      <c r="D37" s="114">
        <v>1</v>
      </c>
      <c r="E37" s="114">
        <v>1</v>
      </c>
    </row>
    <row r="38" spans="1:5" s="1" customFormat="1" x14ac:dyDescent="0.2">
      <c r="A38" s="145" t="s">
        <v>46</v>
      </c>
      <c r="B38" s="145"/>
      <c r="C38" s="109">
        <v>0</v>
      </c>
      <c r="D38" s="109">
        <v>-32922</v>
      </c>
      <c r="E38" s="109">
        <v>-32922</v>
      </c>
    </row>
    <row r="39" spans="1:5" s="1" customFormat="1" x14ac:dyDescent="0.2">
      <c r="A39" s="10"/>
      <c r="B39" s="10"/>
      <c r="C39" s="10"/>
      <c r="D39" s="10"/>
      <c r="E39" s="10"/>
    </row>
  </sheetData>
  <mergeCells count="19">
    <mergeCell ref="C29:E29"/>
    <mergeCell ref="A38:B38"/>
    <mergeCell ref="A23:B23"/>
    <mergeCell ref="A25:B25"/>
    <mergeCell ref="A35:B35"/>
    <mergeCell ref="A36:B36"/>
    <mergeCell ref="A37:B37"/>
    <mergeCell ref="A27:B27"/>
    <mergeCell ref="A22:B22"/>
    <mergeCell ref="A26:B26"/>
    <mergeCell ref="A24:B24"/>
    <mergeCell ref="D3:E3"/>
    <mergeCell ref="C16:E16"/>
    <mergeCell ref="A4:E4"/>
    <mergeCell ref="A5:E5"/>
    <mergeCell ref="A6:E6"/>
    <mergeCell ref="B10:E10"/>
    <mergeCell ref="B11:E11"/>
    <mergeCell ref="A13:E13"/>
  </mergeCells>
  <pageMargins left="0.7" right="0.7" top="0.75" bottom="0.75" header="0.3" footer="0.3"/>
  <pageSetup paperSize="9" scale="83" orientation="landscape" r:id="rId1"/>
  <rowBreaks count="1" manualBreakCount="1">
    <brk id="2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view="pageBreakPreview" topLeftCell="A22" zoomScaleNormal="100" zoomScaleSheetLayoutView="100" workbookViewId="0">
      <selection activeCell="D27" sqref="D27"/>
    </sheetView>
  </sheetViews>
  <sheetFormatPr defaultRowHeight="13.5" x14ac:dyDescent="0.2"/>
  <cols>
    <col min="1" max="1" width="28.5703125" style="10" customWidth="1"/>
    <col min="2" max="2" width="47.5703125" style="10" customWidth="1"/>
    <col min="3" max="3" width="15.28515625" style="10" hidden="1" customWidth="1"/>
    <col min="4" max="6" width="15.28515625" style="10" customWidth="1"/>
    <col min="7" max="16384" width="9.140625" style="10"/>
  </cols>
  <sheetData>
    <row r="1" spans="1:6" ht="14.25" x14ac:dyDescent="0.2">
      <c r="F1" s="11" t="s">
        <v>62</v>
      </c>
    </row>
    <row r="2" spans="1:6" ht="14.25" x14ac:dyDescent="0.2">
      <c r="F2" s="11" t="s">
        <v>71</v>
      </c>
    </row>
    <row r="3" spans="1:6" ht="47.25" customHeight="1" x14ac:dyDescent="0.2">
      <c r="C3" s="115" t="s">
        <v>18</v>
      </c>
      <c r="D3" s="115"/>
      <c r="E3" s="115"/>
      <c r="F3" s="115"/>
    </row>
    <row r="4" spans="1:6" ht="43.5" customHeight="1" x14ac:dyDescent="0.2">
      <c r="A4" s="148" t="s">
        <v>89</v>
      </c>
      <c r="B4" s="148"/>
      <c r="C4" s="148"/>
      <c r="D4" s="148"/>
      <c r="E4" s="148"/>
      <c r="F4" s="148"/>
    </row>
    <row r="5" spans="1:6" s="1" customFormat="1" ht="25.5" customHeight="1" x14ac:dyDescent="0.2">
      <c r="A5" s="149" t="s">
        <v>75</v>
      </c>
      <c r="B5" s="149"/>
      <c r="C5" s="149"/>
      <c r="D5" s="149"/>
      <c r="E5" s="149"/>
      <c r="F5" s="149"/>
    </row>
    <row r="6" spans="1:6" s="1" customFormat="1" ht="18" customHeight="1" x14ac:dyDescent="0.2">
      <c r="A6" s="150" t="s">
        <v>32</v>
      </c>
      <c r="B6" s="150"/>
      <c r="C6" s="150"/>
      <c r="D6" s="150"/>
      <c r="E6" s="150"/>
      <c r="F6" s="150"/>
    </row>
    <row r="7" spans="1:6" s="1" customFormat="1" ht="12.75" x14ac:dyDescent="0.2"/>
    <row r="8" spans="1:6" s="1" customFormat="1" x14ac:dyDescent="0.2">
      <c r="A8" s="10"/>
      <c r="B8" s="10"/>
      <c r="C8" s="10"/>
      <c r="D8" s="10"/>
      <c r="E8" s="10"/>
      <c r="F8" s="10"/>
    </row>
    <row r="9" spans="1:6" s="1" customFormat="1" x14ac:dyDescent="0.2">
      <c r="A9" s="10"/>
      <c r="B9" s="10"/>
      <c r="C9" s="10"/>
      <c r="D9" s="10"/>
      <c r="E9" s="10"/>
      <c r="F9" s="10"/>
    </row>
    <row r="10" spans="1:6" s="1" customFormat="1" ht="12.75" x14ac:dyDescent="0.2">
      <c r="A10" s="58" t="s">
        <v>33</v>
      </c>
      <c r="B10" s="151" t="s">
        <v>34</v>
      </c>
      <c r="C10" s="151"/>
      <c r="D10" s="151"/>
      <c r="E10" s="151"/>
      <c r="F10" s="151"/>
    </row>
    <row r="11" spans="1:6" s="1" customFormat="1" ht="25.5" customHeight="1" x14ac:dyDescent="0.2">
      <c r="A11" s="59">
        <v>1066</v>
      </c>
      <c r="B11" s="142" t="s">
        <v>72</v>
      </c>
      <c r="C11" s="142"/>
      <c r="D11" s="142"/>
      <c r="E11" s="142"/>
      <c r="F11" s="142"/>
    </row>
    <row r="12" spans="1:6" s="1" customFormat="1" x14ac:dyDescent="0.2">
      <c r="A12" s="10"/>
      <c r="B12" s="10"/>
      <c r="C12" s="10"/>
      <c r="D12" s="10"/>
      <c r="E12" s="10"/>
      <c r="F12" s="10"/>
    </row>
    <row r="13" spans="1:6" s="1" customFormat="1" ht="26.25" customHeight="1" x14ac:dyDescent="0.2">
      <c r="A13" s="151" t="s">
        <v>35</v>
      </c>
      <c r="B13" s="151"/>
      <c r="C13" s="151"/>
      <c r="D13" s="151"/>
      <c r="E13" s="151"/>
      <c r="F13" s="151"/>
    </row>
    <row r="14" spans="1:6" s="1" customFormat="1" x14ac:dyDescent="0.2">
      <c r="A14" s="10"/>
      <c r="B14" s="10"/>
      <c r="C14" s="10"/>
      <c r="D14" s="10"/>
      <c r="E14" s="10"/>
      <c r="F14" s="10"/>
    </row>
    <row r="15" spans="1:6" s="1" customFormat="1" x14ac:dyDescent="0.2">
      <c r="A15" s="10"/>
      <c r="B15" s="10"/>
      <c r="C15" s="10"/>
      <c r="D15" s="10"/>
      <c r="E15" s="10"/>
      <c r="F15" s="10"/>
    </row>
    <row r="16" spans="1:6" s="1" customFormat="1" ht="37.5" customHeight="1" x14ac:dyDescent="0.2">
      <c r="A16" s="75" t="s">
        <v>36</v>
      </c>
      <c r="B16" s="76">
        <v>1066</v>
      </c>
      <c r="C16" s="141" t="s">
        <v>101</v>
      </c>
      <c r="D16" s="141"/>
      <c r="E16" s="141"/>
      <c r="F16" s="141"/>
    </row>
    <row r="17" spans="1:6" s="1" customFormat="1" ht="27" x14ac:dyDescent="0.2">
      <c r="A17" s="75" t="s">
        <v>37</v>
      </c>
      <c r="B17" s="76">
        <v>11001</v>
      </c>
      <c r="C17" s="60" t="s">
        <v>63</v>
      </c>
      <c r="D17" s="60" t="s">
        <v>38</v>
      </c>
      <c r="E17" s="60" t="s">
        <v>39</v>
      </c>
      <c r="F17" s="60" t="s">
        <v>40</v>
      </c>
    </row>
    <row r="18" spans="1:6" s="1" customFormat="1" ht="36.75" customHeight="1" x14ac:dyDescent="0.2">
      <c r="A18" s="10" t="s">
        <v>41</v>
      </c>
      <c r="B18" s="98" t="str">
        <f>+'Հավելված 1'!C15</f>
        <v>Համաշխարհային բանկի աջակցությամբ իրականացվող արդյունաբերական մասշտաբի արևային էներգիայի ծրագրի նախապատրաստման դրամաշնորհի ծրագիր</v>
      </c>
      <c r="C18" s="10"/>
      <c r="D18" s="10"/>
      <c r="E18" s="10"/>
      <c r="F18" s="10"/>
    </row>
    <row r="19" spans="1:6" s="1" customFormat="1" ht="54" customHeight="1" x14ac:dyDescent="0.2">
      <c r="A19" s="10" t="s">
        <v>42</v>
      </c>
      <c r="B19" s="98" t="str">
        <f>+'Հավելված 1'!C17</f>
        <v>Ծրագրի շրջանակներում նախատեսվում է իրականացնել արևային էներգիայի ռեսուրսի գնահատում, արևային ՖՎ ներդրումային ծրագրերի պատրաստում ընտրված տեղանքներում:</v>
      </c>
      <c r="C19" s="10"/>
      <c r="D19" s="10"/>
      <c r="E19" s="10"/>
      <c r="F19" s="10"/>
    </row>
    <row r="20" spans="1:6" s="1" customFormat="1" x14ac:dyDescent="0.2">
      <c r="A20" s="10" t="s">
        <v>43</v>
      </c>
      <c r="B20" s="59" t="s">
        <v>44</v>
      </c>
      <c r="C20" s="10"/>
      <c r="D20" s="10"/>
      <c r="E20" s="10"/>
      <c r="F20" s="10"/>
    </row>
    <row r="21" spans="1:6" s="1" customFormat="1" ht="25.5" customHeight="1" x14ac:dyDescent="0.2">
      <c r="A21" s="10" t="s">
        <v>64</v>
      </c>
      <c r="B21" s="107" t="s">
        <v>65</v>
      </c>
      <c r="C21" s="10"/>
      <c r="D21" s="10"/>
      <c r="E21" s="10"/>
      <c r="F21" s="10"/>
    </row>
    <row r="22" spans="1:6" s="1" customFormat="1" x14ac:dyDescent="0.2">
      <c r="A22" s="141" t="s">
        <v>45</v>
      </c>
      <c r="B22" s="141"/>
      <c r="C22" s="99"/>
      <c r="D22" s="99"/>
      <c r="E22" s="99"/>
      <c r="F22" s="99"/>
    </row>
    <row r="23" spans="1:6" s="1" customFormat="1" ht="18.75" customHeight="1" x14ac:dyDescent="0.2">
      <c r="A23" s="143" t="s">
        <v>91</v>
      </c>
      <c r="B23" s="143"/>
      <c r="C23" s="108" t="s">
        <v>94</v>
      </c>
      <c r="D23" s="108" t="s">
        <v>104</v>
      </c>
      <c r="E23" s="108" t="s">
        <v>94</v>
      </c>
      <c r="F23" s="108" t="s">
        <v>94</v>
      </c>
    </row>
    <row r="24" spans="1:6" s="1" customFormat="1" ht="27.75" customHeight="1" x14ac:dyDescent="0.2">
      <c r="A24" s="143" t="s">
        <v>92</v>
      </c>
      <c r="B24" s="143"/>
      <c r="C24" s="108" t="s">
        <v>95</v>
      </c>
      <c r="D24" s="108" t="s">
        <v>95</v>
      </c>
      <c r="E24" s="108" t="s">
        <v>95</v>
      </c>
      <c r="F24" s="108" t="s">
        <v>95</v>
      </c>
    </row>
    <row r="25" spans="1:6" s="1" customFormat="1" ht="30.75" customHeight="1" x14ac:dyDescent="0.2">
      <c r="A25" s="143" t="s">
        <v>93</v>
      </c>
      <c r="B25" s="143"/>
      <c r="C25" s="108" t="s">
        <v>95</v>
      </c>
      <c r="D25" s="108" t="s">
        <v>95</v>
      </c>
      <c r="E25" s="108" t="s">
        <v>95</v>
      </c>
      <c r="F25" s="108" t="s">
        <v>95</v>
      </c>
    </row>
    <row r="26" spans="1:6" s="1" customFormat="1" ht="25.5" customHeight="1" x14ac:dyDescent="0.2">
      <c r="A26" s="142" t="s">
        <v>66</v>
      </c>
      <c r="B26" s="142"/>
      <c r="C26" s="61"/>
      <c r="D26" s="61"/>
      <c r="E26" s="61"/>
      <c r="F26" s="61"/>
    </row>
    <row r="27" spans="1:6" s="1" customFormat="1" ht="19.5" customHeight="1" x14ac:dyDescent="0.2">
      <c r="A27" s="147" t="s">
        <v>46</v>
      </c>
      <c r="B27" s="147"/>
      <c r="C27" s="62">
        <v>0</v>
      </c>
      <c r="D27" s="61" t="s">
        <v>104</v>
      </c>
      <c r="E27" s="69">
        <v>32922</v>
      </c>
      <c r="F27" s="69">
        <f>+E27</f>
        <v>32922</v>
      </c>
    </row>
    <row r="28" spans="1:6" s="1" customFormat="1" ht="12.75" customHeight="1" x14ac:dyDescent="0.2">
      <c r="A28" s="99"/>
      <c r="B28" s="99"/>
      <c r="C28" s="99"/>
      <c r="D28" s="99"/>
      <c r="E28" s="99"/>
      <c r="F28" s="99"/>
    </row>
    <row r="29" spans="1:6" s="1" customFormat="1" ht="13.5" customHeight="1" x14ac:dyDescent="0.2">
      <c r="A29" s="99"/>
      <c r="B29" s="99"/>
      <c r="C29" s="99"/>
      <c r="D29" s="99"/>
      <c r="E29" s="99"/>
      <c r="F29" s="99"/>
    </row>
    <row r="30" spans="1:6" s="1" customFormat="1" ht="34.5" customHeight="1" x14ac:dyDescent="0.2">
      <c r="A30" s="10" t="s">
        <v>36</v>
      </c>
      <c r="B30" s="59">
        <v>1066</v>
      </c>
      <c r="C30" s="141" t="s">
        <v>103</v>
      </c>
      <c r="D30" s="141"/>
      <c r="E30" s="141"/>
      <c r="F30" s="141"/>
    </row>
    <row r="31" spans="1:6" s="1" customFormat="1" ht="27" x14ac:dyDescent="0.2">
      <c r="A31" s="10" t="s">
        <v>37</v>
      </c>
      <c r="B31" s="59">
        <v>11002</v>
      </c>
      <c r="C31" s="60" t="s">
        <v>63</v>
      </c>
      <c r="D31" s="60" t="s">
        <v>38</v>
      </c>
      <c r="E31" s="60" t="s">
        <v>39</v>
      </c>
      <c r="F31" s="60" t="s">
        <v>40</v>
      </c>
    </row>
    <row r="32" spans="1:6" s="1" customFormat="1" ht="94.5" customHeight="1" x14ac:dyDescent="0.15">
      <c r="A32" s="10" t="s">
        <v>41</v>
      </c>
      <c r="B32" s="70" t="str">
        <f>+'Հավելված 1'!C23</f>
        <v xml:space="preserve">Ծրագրի շրջանակներում նախաեսվում է Հայաստանում հայտնի հավանական երկրաջերմային տեղանքներից մեկում Քարքառում, իրականացնել հետախուզական հորատում էլեկտրաէներգիայի արտադրության համար բավարար ռեսուրսների առկայությունը և որակը հաստատելու նպատակով: </v>
      </c>
      <c r="C32" s="10"/>
      <c r="D32" s="10"/>
      <c r="E32" s="10"/>
      <c r="F32" s="10"/>
    </row>
    <row r="33" spans="1:6" s="1" customFormat="1" ht="77.25" customHeight="1" x14ac:dyDescent="0.15">
      <c r="A33" s="10" t="s">
        <v>42</v>
      </c>
      <c r="B33" s="70" t="str">
        <f>+'Հավելված 4.1'!B32</f>
        <v xml:space="preserve">Ծրագրի շրջանակներում նախաեսվում է Հայաստանում հայտնի հավանական երկրաջերմային տեղանքներից մեկում Քարքառում, իրականացնել հետախուզական հորատում էլեկտրաէներգիայի արտադրության համար բավարար ռեսուրսների առկայությունը և որակը հաստատելու նպատակով: </v>
      </c>
      <c r="C33" s="10"/>
      <c r="D33" s="10"/>
      <c r="E33" s="10"/>
      <c r="F33" s="10"/>
    </row>
    <row r="34" spans="1:6" s="1" customFormat="1" ht="25.5" customHeight="1" x14ac:dyDescent="0.2">
      <c r="A34" s="10" t="s">
        <v>43</v>
      </c>
      <c r="B34" s="59" t="s">
        <v>44</v>
      </c>
      <c r="C34" s="10"/>
      <c r="D34" s="10"/>
      <c r="E34" s="10"/>
      <c r="F34" s="10"/>
    </row>
    <row r="35" spans="1:6" s="1" customFormat="1" ht="25.5" customHeight="1" x14ac:dyDescent="0.2">
      <c r="A35" s="10" t="s">
        <v>64</v>
      </c>
      <c r="B35" s="59" t="s">
        <v>65</v>
      </c>
      <c r="C35" s="10"/>
      <c r="D35" s="10"/>
      <c r="E35" s="10"/>
      <c r="F35" s="10"/>
    </row>
    <row r="36" spans="1:6" s="1" customFormat="1" x14ac:dyDescent="0.2">
      <c r="A36" s="146" t="s">
        <v>45</v>
      </c>
      <c r="B36" s="146"/>
      <c r="C36" s="99"/>
      <c r="D36" s="99"/>
      <c r="E36" s="99"/>
      <c r="F36" s="99"/>
    </row>
    <row r="37" spans="1:6" s="1" customFormat="1" ht="34.5" customHeight="1" x14ac:dyDescent="0.2">
      <c r="A37" s="143" t="s">
        <v>96</v>
      </c>
      <c r="B37" s="143"/>
      <c r="C37" s="61"/>
      <c r="D37" s="61"/>
    </row>
    <row r="38" spans="1:6" ht="23.25" customHeight="1" x14ac:dyDescent="0.2">
      <c r="A38" s="143" t="s">
        <v>97</v>
      </c>
      <c r="B38" s="143"/>
      <c r="C38" s="62">
        <v>0</v>
      </c>
      <c r="D38" s="61" t="s">
        <v>104</v>
      </c>
      <c r="E38" s="61">
        <v>1</v>
      </c>
      <c r="F38" s="61">
        <v>1</v>
      </c>
    </row>
    <row r="39" spans="1:6" ht="24" customHeight="1" x14ac:dyDescent="0.2">
      <c r="A39" s="145" t="s">
        <v>46</v>
      </c>
      <c r="B39" s="145"/>
      <c r="C39" s="99"/>
      <c r="D39" s="109" t="s">
        <v>104</v>
      </c>
      <c r="E39" s="109">
        <v>-32922</v>
      </c>
      <c r="F39" s="109">
        <v>-32922</v>
      </c>
    </row>
  </sheetData>
  <mergeCells count="19">
    <mergeCell ref="A38:B38"/>
    <mergeCell ref="A39:B39"/>
    <mergeCell ref="C3:F3"/>
    <mergeCell ref="A4:F4"/>
    <mergeCell ref="A5:F5"/>
    <mergeCell ref="A6:F6"/>
    <mergeCell ref="B10:F10"/>
    <mergeCell ref="A24:B24"/>
    <mergeCell ref="C30:F30"/>
    <mergeCell ref="A36:B36"/>
    <mergeCell ref="A37:B37"/>
    <mergeCell ref="B11:F11"/>
    <mergeCell ref="A13:F13"/>
    <mergeCell ref="C16:F16"/>
    <mergeCell ref="A22:B22"/>
    <mergeCell ref="A23:B23"/>
    <mergeCell ref="A25:B25"/>
    <mergeCell ref="A26:B26"/>
    <mergeCell ref="A27:B27"/>
  </mergeCells>
  <pageMargins left="0.7" right="0.7" top="0.75" bottom="0.75" header="0.3" footer="0.3"/>
  <pageSetup paperSize="9" scale="76" orientation="landscape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Հավելված 1</vt:lpstr>
      <vt:lpstr> Հավելված 2</vt:lpstr>
      <vt:lpstr>Հավելված 3 </vt:lpstr>
      <vt:lpstr>Հավելված 4.1</vt:lpstr>
      <vt:lpstr>Հավելված 4.2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https://mul2.gov.am/tasks/80303/oneclick/2.2Havelvac.xlsx?token=e97ad2514a23e9fe24342426c2f7f563</cp:keywords>
  <cp:lastModifiedBy>Yelena Petrosyan</cp:lastModifiedBy>
  <cp:lastPrinted>2019-06-25T12:01:03Z</cp:lastPrinted>
  <dcterms:modified xsi:type="dcterms:W3CDTF">2019-06-27T06:34:11Z</dcterms:modified>
</cp:coreProperties>
</file>