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730" windowHeight="9630" activeTab="5"/>
  </bookViews>
  <sheets>
    <sheet name="N 1" sheetId="13" r:id="rId1"/>
    <sheet name="N 2" sheetId="5" r:id="rId2"/>
    <sheet name="N 3" sheetId="2" r:id="rId3"/>
    <sheet name="N 4 Doc" sheetId="10" r:id="rId4"/>
    <sheet name="N5 Doc3" sheetId="11" r:id="rId5"/>
    <sheet name="N 6" sheetId="14" r:id="rId6"/>
  </sheets>
  <definedNames>
    <definedName name="_xlnm.Print_Area" localSheetId="1">'N 2'!$A$1:$I$42</definedName>
    <definedName name="_xlnm.Print_Area" localSheetId="3">'N 4 Doc'!$A$1:$E$42</definedName>
    <definedName name="շախմատիստ" localSheetId="4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I28" i="5" l="1"/>
  <c r="H28" i="5"/>
  <c r="G28" i="5"/>
  <c r="G14" i="2" l="1"/>
  <c r="G13" i="2" l="1"/>
  <c r="G15" i="14" l="1"/>
  <c r="G11" i="14" s="1"/>
  <c r="G10" i="14"/>
  <c r="G9" i="14" s="1"/>
  <c r="G8" i="14" s="1"/>
  <c r="G7" i="14" l="1"/>
  <c r="G6" i="14" s="1"/>
  <c r="G14" i="14"/>
  <c r="G13" i="14" s="1"/>
  <c r="G12" i="14" s="1"/>
  <c r="E23" i="13"/>
  <c r="E16" i="13" s="1"/>
  <c r="D23" i="13"/>
  <c r="D16" i="13" s="1"/>
  <c r="F23" i="13"/>
  <c r="F16" i="13" s="1"/>
  <c r="E9" i="13"/>
  <c r="E8" i="13" s="1"/>
  <c r="E7" i="13" s="1"/>
  <c r="F9" i="13"/>
  <c r="F8" i="13" s="1"/>
  <c r="D9" i="13"/>
  <c r="D8" i="13" s="1"/>
  <c r="D7" i="13" s="1"/>
  <c r="F7" i="13" l="1"/>
  <c r="D20" i="10"/>
  <c r="E20" i="10"/>
  <c r="C20" i="10"/>
  <c r="F68" i="11"/>
  <c r="E68" i="11"/>
  <c r="D68" i="11"/>
  <c r="C47" i="11"/>
  <c r="C24" i="11" s="1"/>
  <c r="E41" i="10" l="1"/>
  <c r="C41" i="10"/>
  <c r="D41" i="10"/>
  <c r="F47" i="11" l="1"/>
  <c r="F24" i="11" s="1"/>
  <c r="E47" i="11"/>
  <c r="E24" i="11" s="1"/>
  <c r="D47" i="11"/>
  <c r="D24" i="11" s="1"/>
  <c r="I41" i="5"/>
  <c r="I40" i="5" s="1"/>
  <c r="I39" i="5" s="1"/>
  <c r="I38" i="5" s="1"/>
  <c r="I36" i="5" s="1"/>
  <c r="I34" i="5" s="1"/>
  <c r="I33" i="5" s="1"/>
  <c r="I32" i="5" s="1"/>
  <c r="I31" i="5" s="1"/>
  <c r="I30" i="5" s="1"/>
  <c r="I29" i="5" s="1"/>
  <c r="I21" i="5" s="1"/>
  <c r="G12" i="2" s="1"/>
  <c r="H41" i="5"/>
  <c r="H40" i="5" s="1"/>
  <c r="H39" i="5" s="1"/>
  <c r="H38" i="5" s="1"/>
  <c r="H36" i="5" s="1"/>
  <c r="H34" i="5" s="1"/>
  <c r="H33" i="5" s="1"/>
  <c r="H32" i="5" s="1"/>
  <c r="H31" i="5" s="1"/>
  <c r="H30" i="5" s="1"/>
  <c r="H29" i="5" s="1"/>
  <c r="H21" i="5" s="1"/>
  <c r="G41" i="5"/>
  <c r="G40" i="5" s="1"/>
  <c r="G39" i="5" s="1"/>
  <c r="G38" i="5" s="1"/>
  <c r="G36" i="5" s="1"/>
  <c r="G34" i="5" s="1"/>
  <c r="G33" i="5" s="1"/>
  <c r="G32" i="5" s="1"/>
  <c r="G31" i="5" s="1"/>
  <c r="G30" i="5" s="1"/>
  <c r="G29" i="5" s="1"/>
  <c r="G21" i="5" s="1"/>
  <c r="G11" i="2" l="1"/>
  <c r="G10" i="2" s="1"/>
  <c r="I27" i="5" l="1"/>
  <c r="I26" i="5" s="1"/>
  <c r="I25" i="5" s="1"/>
  <c r="I24" i="5" s="1"/>
  <c r="I22" i="5" s="1"/>
  <c r="H27" i="5"/>
  <c r="H26" i="5" s="1"/>
  <c r="H25" i="5" s="1"/>
  <c r="H24" i="5" s="1"/>
  <c r="H22" i="5" s="1"/>
  <c r="G27" i="5"/>
  <c r="G26" i="5" s="1"/>
  <c r="G25" i="5" s="1"/>
  <c r="G24" i="5" s="1"/>
  <c r="G22" i="5" s="1"/>
  <c r="I20" i="5"/>
  <c r="I19" i="5" s="1"/>
  <c r="I18" i="5" s="1"/>
  <c r="I17" i="5" s="1"/>
  <c r="H20" i="5"/>
  <c r="H19" i="5" s="1"/>
  <c r="H18" i="5" s="1"/>
  <c r="H17" i="5" s="1"/>
  <c r="G20" i="5"/>
  <c r="G19" i="5" s="1"/>
  <c r="G18" i="5" s="1"/>
  <c r="G17" i="5" s="1"/>
  <c r="I15" i="5" l="1"/>
  <c r="I13" i="5" s="1"/>
  <c r="I12" i="5" s="1"/>
  <c r="I11" i="5" s="1"/>
  <c r="I10" i="5" s="1"/>
  <c r="I9" i="5" s="1"/>
  <c r="I8" i="5" s="1"/>
  <c r="I7" i="5" s="1"/>
  <c r="H15" i="5"/>
  <c r="H13" i="5" s="1"/>
  <c r="H12" i="5" s="1"/>
  <c r="H11" i="5" s="1"/>
  <c r="H10" i="5" s="1"/>
  <c r="H9" i="5" s="1"/>
  <c r="H8" i="5" s="1"/>
  <c r="H7" i="5" s="1"/>
  <c r="G15" i="5"/>
  <c r="G13" i="5" s="1"/>
  <c r="G12" i="5" l="1"/>
  <c r="G11" i="5" s="1"/>
  <c r="G10" i="5" s="1"/>
  <c r="G9" i="5" s="1"/>
  <c r="G8" i="5" s="1"/>
  <c r="G7" i="5" s="1"/>
</calcChain>
</file>

<file path=xl/sharedStrings.xml><?xml version="1.0" encoding="utf-8"?>
<sst xmlns="http://schemas.openxmlformats.org/spreadsheetml/2006/main" count="296" uniqueCount="153">
  <si>
    <t>ՀՀ բնապահպանության նախարարության անտառային կոմիտե</t>
  </si>
  <si>
    <t>հազար  դրամներով</t>
  </si>
  <si>
    <t>Ծրագրային դասիչ</t>
  </si>
  <si>
    <t>Տարի</t>
  </si>
  <si>
    <t>Ծրագիր</t>
  </si>
  <si>
    <t>Միջոցառում</t>
  </si>
  <si>
    <t>Անտառների կառավարում</t>
  </si>
  <si>
    <t>Անտառային պետական մոնիտորինգի իրականացում</t>
  </si>
  <si>
    <t>հազար դրամներով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</si>
  <si>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</si>
  <si>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</si>
  <si>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</si>
  <si>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</si>
  <si>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</si>
  <si>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</si>
  <si>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</si>
  <si>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</si>
  <si>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</si>
  <si>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 xml:space="preserve"> 11005</t>
  </si>
  <si>
    <t xml:space="preserve"> Անտառային պետական մոնիտորինգի իրականացում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</si>
  <si>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</si>
  <si>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</si>
  <si>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</si>
  <si>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</si>
  <si>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</si>
  <si>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</si>
  <si>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ՀՀ բնապահպանության նախարարություն</t>
  </si>
  <si>
    <t>ՀՀ բնապահպանության նախարարություն</t>
  </si>
  <si>
    <t xml:space="preserve">Հավելված 2
ՀՀ կառավարության
2019 թվականի____________ի  N _____-Ն որոշման </t>
  </si>
  <si>
    <t xml:space="preserve"> ՀՀ բնապահպանության նախարարության անտառային կոմիտե</t>
  </si>
  <si>
    <t xml:space="preserve">Հավելված 3
ՀՀ կառավարության
2019 թվականի____________ի  N _____-Ն որոշման </t>
  </si>
  <si>
    <t xml:space="preserve"> Անտառների կառավարում  
այդ թվում`</t>
  </si>
  <si>
    <t>ԸՆԴԱՄԵՆԸ
այդ թվում`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</si>
  <si>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</si>
  <si>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</si>
  <si>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</si>
  <si>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</si>
  <si>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</si>
  <si>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</si>
  <si>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</si>
  <si>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</si>
  <si>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</si>
  <si>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</si>
  <si>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</si>
  <si>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</si>
  <si>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</si>
  <si>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</si>
  <si>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</si>
  <si>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Միջոցառումն իրականացնողի անվանումը՛ </t>
  </si>
  <si>
    <t xml:space="preserve"> 11005 </t>
  </si>
  <si>
    <t xml:space="preserve"> Մասնագիտացված կազմակերպություններ </t>
  </si>
  <si>
    <t xml:space="preserve"> ՀՀ  բնապահպանության  նախարարություն </t>
  </si>
  <si>
    <t xml:space="preserve"> 1173 </t>
  </si>
  <si>
    <t xml:space="preserve"> Անտառների կառավարում </t>
  </si>
  <si>
    <t xml:space="preserve"> Անտառային պետական մոնիտորինգի իրականացում </t>
  </si>
  <si>
    <t xml:space="preserve"> Անտառային տարածքներում ուսումնասիրությունների և մասնակի դիտարկումների անցկացում </t>
  </si>
  <si>
    <t xml:space="preserve"> Անտառներում դիտարկումներ և ուսումնասիրությունների քանակ, հատ </t>
  </si>
  <si>
    <t xml:space="preserve"> Անտառային տարածքներում իրականացված պետական մոնիտորինգի վերաբերյալ հաշվետվությունների հրապարակումների թիվը, հատ </t>
  </si>
  <si>
    <t xml:space="preserve"> Անտառտնտեսությունների և բնության հատուկ պահպանվող տարածքների ընդգրկվածության աստիճանը, տոկոս </t>
  </si>
  <si>
    <t xml:space="preserve"> ՄԱՍ 1. ՊԵՏԱԿԱՆ ՄԱՐՄՆԻ ԳԾՈՎ ԱՐԴՅՈՒՆՔԱՅԻՆ (ԿԱՏԱՐՈՂԱԿԱՆ) ՑՈՒՑԱՆԻՇՆԵՐԸ </t>
  </si>
  <si>
    <t xml:space="preserve"> ՀՀ բնապահպանության նախարարության անտառային կոմիտե </t>
  </si>
  <si>
    <t>«Անտառային մոնիտորինգի կենտրոն» ՊՈԱԿ</t>
  </si>
  <si>
    <t xml:space="preserve">Հավելված 1
ՀՀ կառավարության
2019 թվականի____________ի  N _____-Ն որոշման </t>
  </si>
  <si>
    <t>Ցուցանիշների փոփոխությունը (ծախսերի ավելացումները նշված են դրական նշանով, իսկ նվազեցումները` փակագծերում)</t>
  </si>
  <si>
    <t>Ցուցանիշների փոփոխությունը (ծախսերի նվազեցումները նշված են փակագծերում)</t>
  </si>
  <si>
    <t>Ցուցանիշների փոփոխությունը (ծախսերի ավելացումները նշված են դրական նշանով)</t>
  </si>
  <si>
    <t>ՀԱՅԱՍՏԱՆԻ ՀԱՆՐԱՊԵՏՈՒԹՅԱՆ ԿԱՌԱՎԱՐՈՒԹՅԱՆ 2018 ԹՎԱԿԱՆԻ ԴԵԿՏԵՄԲԵՐԻ 27-Ի N 1515-Ն ՈՐՈՇՄԱՆ N5 ՀԱՎԵԼՎԱԾԻ N8 ԱՂՅՈՒՍԱԿՈՒՄ ԿԱՏԱՐՎՈՂ ՓՈՓՈԽՈՒԹՅՈՒՆՆԵՐԸ</t>
  </si>
  <si>
    <t>ՀԱՅԱՍՏԱՆԻ ՀԱՆՐԱՊԵՏՈՒԹՅԱՆ ԿԱՌԱՎԱՐՈՒԹՅԱՆ 2018 ԹՎԱԿԱՆԻ ԴԵԿՏԵՄԲԵՐԻ 27-Ի N 1515-Ն ՈՐՈՇՄԱՆ N 11.1 ՀԱՎԵԼՎԱԾԻ N 11.1.53 ԱՂՅՈՒՍԱԿՈՒՄ ԿԱՏԱՐՎՈՂ ՓՈՓՈԽՈՒԹՅՈՒՆՆԵՐԸ</t>
  </si>
  <si>
    <t>ՀԱՅԱՍՏԱՆԻ ՀԱՆՐԱՊԵՏՈՒԹՅԱՆ ԿԱՌԱՎԱՐՈՒԹՅԱՆ 2018 ԹՎԱԿԱՆԻ ԴԵԿՏԵՄԲԵՐԻ 27-Ի N 1515-Ն ՈՐՈՇՄԱՆ N 11.1 ՀԱՎԵԼՎԱԾԻ N11.1.13 ԱՂՅՈՒՍԱԿՈՒՄ ԿԱՏԱՐՎՈՂ ՓՈՓՈԽՈՒԹՅՈՒՆՆԵՐԸ</t>
  </si>
  <si>
    <t xml:space="preserve"> Բաժին</t>
  </si>
  <si>
    <t xml:space="preserve"> Խումբ</t>
  </si>
  <si>
    <t xml:space="preserve"> Դաս</t>
  </si>
  <si>
    <t>04</t>
  </si>
  <si>
    <t>02</t>
  </si>
  <si>
    <t>ՏՆՏԵՍԱԿԱՆ ՀԱՐԱԲԵՐՈՒԹՅՈՒՆՆԵՐ  
այդ թվում`</t>
  </si>
  <si>
    <t>Գյուղատնտեսություն, անտառային տնտեսություն, ձկնորսություն և որսորդություն`
 այդ թվում`</t>
  </si>
  <si>
    <t xml:space="preserve"> ՀՀ  բնապահպանության  նախարարություն  
այդ թվում`</t>
  </si>
  <si>
    <t xml:space="preserve"> Անտառային տնտեսություն 
այդ թվում`</t>
  </si>
  <si>
    <t xml:space="preserve"> Գյուղատնտեսություն
այդ թվում`</t>
  </si>
  <si>
    <t xml:space="preserve"> ՀՀ  գյուղատնտեսության նախարարություն</t>
  </si>
  <si>
    <t xml:space="preserve"> Գյուղատնտեսության ոլորտում պետական քաղաքականության մշակում՝ ծրագրերի համակարգում և մոնիտորինգ</t>
  </si>
  <si>
    <t>01</t>
  </si>
  <si>
    <t xml:space="preserve"> Գյուղատնտեսության ոլորտում պետական քաղաքականության մշակում՝ ծրագրերի համակարգում և մոնիտորինգ
այդ թվում`</t>
  </si>
  <si>
    <t xml:space="preserve"> ՀՀ  գյուղատնտեսության նախարարություն
այդ թվում`</t>
  </si>
  <si>
    <t xml:space="preserve"> ԾԱՌԱՅՈՒԹՅՈՒՆՆԵՐԻ  ԵՎ   ԱՊՐԱՆՔՆԵՐԻ  ՁԵՌՔԲԵՐՈՒՄ</t>
  </si>
  <si>
    <t xml:space="preserve"> Շարունակական ծախսեր</t>
  </si>
  <si>
    <t xml:space="preserve"> - Էներգետիկ ծառայություններ</t>
  </si>
  <si>
    <t xml:space="preserve"> 1084 </t>
  </si>
  <si>
    <t xml:space="preserve"> Գյուղատնտեսության ոլորտում պետական քաղաքականության մշակում՝ ծրագրերի համակարգում և մոնիտորինգ </t>
  </si>
  <si>
    <t xml:space="preserve"> 11001 </t>
  </si>
  <si>
    <t xml:space="preserve"> Ոլորտի քաղաքականության խորհրդատվության՝ մոնիտորինգի և գյուղատնտեսական ծառայությունների ու  ծրագրերի  համակարգման ծառայություններ </t>
  </si>
  <si>
    <t xml:space="preserve"> Միջոցառումն իրականացնողի անվանումը </t>
  </si>
  <si>
    <t xml:space="preserve"> ՀՀ գյուղատնտեսության նախարարություն </t>
  </si>
  <si>
    <t xml:space="preserve"> Սահմանված են առանձին ծրագրերում </t>
  </si>
  <si>
    <t xml:space="preserve">  </t>
  </si>
  <si>
    <t xml:space="preserve"> 120,834.30 </t>
  </si>
  <si>
    <t xml:space="preserve"> ՀՀ  գյուղատնտեսության նախարարություն </t>
  </si>
  <si>
    <t xml:space="preserve"> ՄԱՍ 2. ՊԵՏԱԿԱՆ ՄԱՐՄՆԻ ԳԾՈՎ ԱՐԴՅՈՒՆՔԱՅԻՆ (ԿԱՏԱՐՈՂԱԿԱՆ) ՑՈՒՑԱՆԻՇՆԵՐԸ </t>
  </si>
  <si>
    <t>ՀԱՅԱՍՏԱՆԻ ՀԱՆՐԱՊԵՏՈՒԹՅԱՆ ԿԱՌԱՎԱՐՈՒԹՅԱՆ 2018 ԹՎԱԿԱՆԻ ԴԵԿՏԵՄԲԵՐԻ 27-Ի N 1515-Ն ՈՐՈՇՄԱՆ N 11.1 ՀԱՎԵԼՎԱԾԻ N11.1.14  ԱՂՅՈՒՍԱԿՈՒՄ ԿԱՏԱՐՎՈՂ ՓՈՓՈԽՈՒԹՅՈՒՆՆԵՐԸ</t>
  </si>
  <si>
    <t xml:space="preserve">Հավելված 4
ՀՀ կառավարության
2019 թվականի____________ի  N _____-Ն որոշման </t>
  </si>
  <si>
    <t xml:space="preserve"> Ոլորտի քաղաքականության խորհրդատվության՝ մոնիտորինգի և գյուղատնտեսական ծառայությունների ու ծրագրերի համակարգման ծառայություններ 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</si>
  <si>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</si>
  <si>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</si>
  <si>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</si>
  <si>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</si>
  <si>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</si>
  <si>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</si>
  <si>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</si>
  <si>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</si>
  <si>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</si>
  <si>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1173</t>
  </si>
  <si>
    <t xml:space="preserve"> Անտառների կառավարում</t>
  </si>
  <si>
    <t xml:space="preserve"> Անտառային տարածքների կայուն կառավարում</t>
  </si>
  <si>
    <t xml:space="preserve"> Կայուն կառավարվող անտառային տարածքների աճ</t>
  </si>
  <si>
    <t xml:space="preserve"> Անտառային տարածքներում ուսումնասիրությունների և մասնակի դիտարկումների անցկացում</t>
  </si>
  <si>
    <t xml:space="preserve"> 1084</t>
  </si>
  <si>
    <t xml:space="preserve"> Գյուղատնտեսության կայուն աճի ապահովում՝ գյուղատնտեսական ռեսուրսների օգտագործման և գյուղատնտեսության վարման արդյունավետության բարձրացում՝ հանրապետության պարենային անվտանգության մակարդակի բարելավում:</t>
  </si>
  <si>
    <t xml:space="preserve"> Գյուղատնտեսության ոլորտում իրականացվող ծրագրերի ազդեցության և արդյունավետության բարելավում</t>
  </si>
  <si>
    <t xml:space="preserve"> Ոլորտի քաղաքականության խորհրդատվության՝ մոնիտորինգի և գյուղատնտեսական ծառայությունների ու  ծրագրերի  համակարգման ծառայություններ</t>
  </si>
  <si>
    <t xml:space="preserve"> Բյուջետային հատկացումների գլխավոր կարգադրիչների, ծրագրերի և միջոցառումների անվանումները</t>
  </si>
  <si>
    <t xml:space="preserve"> Միջոցառում</t>
  </si>
  <si>
    <t xml:space="preserve"> ԸՆԴԱՄԵՆԸ 
այդ թվում`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</si>
  <si>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 5  ՀԱՎԵԼՎԱԾԻ  N 1  ԱՂՅՈՒՍԱԿՈՒՄ ԿԱՏԱՐՎՈՂ ՓՈՓՈԽՈՒԹՅՈՒՆՆԵՐԸ </t>
  </si>
  <si>
    <t>Ցուցանիշների փոփոխությունը (ավելացումները նշված են դրական նշանով, իսկ նվազեցումները` փակագծերում)</t>
  </si>
  <si>
    <t xml:space="preserve"> ՀՀ Գյուղատնտեսության նախարարություն
 այդ թվում`</t>
  </si>
  <si>
    <t xml:space="preserve"> ՀՀ բնապահպանության նախարարություն
 այդ թվում`</t>
  </si>
  <si>
    <t xml:space="preserve">Հավելված 5
ՀՀ կառավարության
2019 թվականի____________ի  N _____-Ն որոշման </t>
  </si>
  <si>
    <t>ՀԱՅԱՍՏԱՆԻ ՀԱՆՐԱՊԵՏՈՒԹՅԱՆ ԿԱՌԱՎԱՐՈՒԹՅԱՆ   2018   ԹՎԱԿԱՆԻ  ԴԵԿՏԵՄԲԵՐԻ  27-Ի   N 1515-Ն  ՈՐՈՇՄԱՆ NN 3 ԵՎ 4 ՀԱՎԵԼՎԱԾՆԵՐՈՒՄ ԿԱՏԱՐՎՈՂ ՓՈՓՈԽՈՒԹՅՈՒՆՆԵՐԸ</t>
  </si>
  <si>
    <t>ՀԱՅԱՍՏԱՆԻ ՀԱՆՐԱՊԵՏՈՒԹՅԱՆ ԿԱՌԱՎԱՐՈՒԹՅԱՆ 2018 ԹՎԱԿԱՆԻ ԴԵԿՏԵՄԲԵՐԻ 27-Ի ԹԻՎ 1515-Ն ՈՐՈՇՄԱՆ N12 ՀԱՎԵԼՎԱԾՈՒՄ ԿԱՏԱՐՎՈՂ ՓՈՓՈԽՈՒԹՅՈՒՆՆԵՐԸ</t>
  </si>
  <si>
    <t>Գնման առարկայի</t>
  </si>
  <si>
    <t>Գնման ձևը</t>
  </si>
  <si>
    <t>Չափի միավորը</t>
  </si>
  <si>
    <t>Միավորի գինը</t>
  </si>
  <si>
    <t>Ցուցանիշների փոփոխությունը
(ավելացումները նշված են դրական նշանով)</t>
  </si>
  <si>
    <t>միջանցիկ CPV կոդը</t>
  </si>
  <si>
    <t>անվանումը</t>
  </si>
  <si>
    <t>քանակը</t>
  </si>
  <si>
    <t>գումարը
(հազար դրամ)</t>
  </si>
  <si>
    <t>Անտառշինություն և անտառկառավարման պլանների կազմում</t>
  </si>
  <si>
    <t>ՄԱՍ III. ԾԱՌԱՅՈՒԹՅՈՒՆՆԵՐ</t>
  </si>
  <si>
    <t>դրամ</t>
  </si>
  <si>
    <t xml:space="preserve"> էլեկտրականության բաշխում</t>
  </si>
  <si>
    <t>65311100-1</t>
  </si>
  <si>
    <t>ՄԱ</t>
  </si>
  <si>
    <t xml:space="preserve">Բաժին N 04. Խումբ N 02. դաս N 02.  Անտառային տնտեսություն  </t>
  </si>
  <si>
    <t>Բնապահպանության նախարարություն</t>
  </si>
  <si>
    <t>Ծրագիր 1173, միջոցառում 11005 Անտառային պետական մոնիտորինգի իրականացում</t>
  </si>
  <si>
    <t xml:space="preserve">ՀՀ Գյուղատնտեսության նախարարություն </t>
  </si>
  <si>
    <t>Բաժին N 04. Խումբ N 02. դաս N 01.  Գյուղատնտեսություն</t>
  </si>
  <si>
    <t>Ծրագիր 1084, միջոցառում 11001 Գյուղատնտեսության ոլորտում պետական քաղաքականության մշակում՝ ծրագրերի համակարգում և մոնիտորինգ</t>
  </si>
  <si>
    <t xml:space="preserve">Հավելված 6
ՀՀ կառավարության 
2019 թվականի____________ի  N _____-Ն որոշման </t>
  </si>
  <si>
    <t>ՀԱՅԱՍՏԱՆԻ ՀԱՆՐԱՊԵՏՈՒԹՅԱՆ ԿԱՌԱՎԱՐՈՒԹՅԱՆ 2018 ԹՎԱԿԱՆԻ ԴԵԿՏԵՄԲԵՐԻ 27-Ի N 1515-Ն ՈՐՈՇՄԱՆ  11 ՀԱՎԵԼՎԱԾԻ 11.13 ԱՂՅՈՒՍԱԿՈՒՄ ԿԱՏԱՐՎՈՂ ՓՈՓՈԽՈՒԹՅՈՒՆՆԵՐԸ</t>
  </si>
  <si>
    <t>ՀԱՅԱՍՏԱՆԻ ՀԱՆՐԱՊԵՏՈՒԹՅԱՆ ԿԱՌԱՎԱՐՈՒԹՅԱՆ 2018 ԹՎԱԿԱՆԻ ԴԵԿՏԵՄԲԵՐԻ 27-Ի N 1515-Ն ՈՐՈՇՄԱՆ N 11 ՀԱՎԵԼՎԱԾԻ 11.14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</si>
</sst>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#,##0.0_);\(#,##0.0\)"/>
    <numFmt numFmtId="166" formatCode="#,##0.0"/>
    <numFmt numFmtId="167" formatCode="##,##0.0;\(##,##0.0\);\-"/>
    <numFmt numFmtId="168" formatCode="0.0_);\(0.0\)"/>
    <numFmt numFmtId="169" formatCode="0.0"/>
    <numFmt numFmtId="170" formatCode="0.00_);\(0.00\)"/>
    <numFmt numFmtId="171" formatCode="0_);\(0\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1"/>
      <name val="GHEA Grapalat"/>
      <family val="3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b/>
      <sz val="11"/>
      <color theme="1"/>
      <name val="GHEA Grapalat"/>
      <family val="3"/>
    </font>
    <font>
      <i/>
      <sz val="8"/>
      <name val="GHEA Grapalat"/>
      <family val="2"/>
    </font>
    <font>
      <sz val="8"/>
      <name val="GHEA Grapalat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b/>
      <sz val="10"/>
      <color theme="1"/>
      <name val="GHEA Grapalat"/>
      <family val="3"/>
    </font>
    <font>
      <b/>
      <sz val="12"/>
      <name val="GHEA Grapalat"/>
      <family val="3"/>
    </font>
    <font>
      <b/>
      <sz val="14"/>
      <name val="GHEA Grapalat"/>
      <family val="3"/>
    </font>
    <font>
      <sz val="9"/>
      <color theme="1"/>
      <name val="GHEA Grapalat"/>
      <family val="3"/>
    </font>
    <font>
      <i/>
      <sz val="9"/>
      <name val="GHEA Grapalat"/>
      <family val="3"/>
    </font>
    <font>
      <b/>
      <i/>
      <sz val="9"/>
      <name val="GHEA Grapalat"/>
      <family val="3"/>
    </font>
    <font>
      <i/>
      <sz val="10"/>
      <color theme="1"/>
      <name val="GHEA Grapalat"/>
      <family val="3"/>
    </font>
    <font>
      <sz val="9"/>
      <name val="GHEA Grapalat"/>
      <family val="3"/>
    </font>
    <font>
      <sz val="10"/>
      <name val="Calibri"/>
      <family val="2"/>
      <scheme val="minor"/>
    </font>
    <font>
      <b/>
      <sz val="8"/>
      <name val="GHEA Grapalat"/>
      <family val="3"/>
    </font>
    <font>
      <i/>
      <sz val="8"/>
      <name val="GHEA Grapalat"/>
      <family val="3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i/>
      <sz val="9"/>
      <color theme="1"/>
      <name val="GHEA Grapalat"/>
      <family val="3"/>
    </font>
    <font>
      <b/>
      <sz val="8"/>
      <name val="GHEA Grapalat"/>
      <family val="2"/>
    </font>
    <font>
      <sz val="8"/>
      <name val="GHEA Grapalat"/>
      <family val="3"/>
    </font>
    <font>
      <sz val="12"/>
      <name val="GHEA Grapalat"/>
      <family val="3"/>
    </font>
    <font>
      <i/>
      <sz val="11"/>
      <name val="GHEA Grapalat"/>
      <family val="3"/>
    </font>
    <font>
      <b/>
      <sz val="10"/>
      <color rgb="FFFF0000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" fillId="0" borderId="0"/>
    <xf numFmtId="0" fontId="8" fillId="2" borderId="0" applyNumberFormat="0" applyBorder="0" applyAlignment="0" applyProtection="0"/>
    <xf numFmtId="0" fontId="5" fillId="0" borderId="0"/>
    <xf numFmtId="0" fontId="6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4" applyNumberFormat="0" applyAlignment="0" applyProtection="0"/>
    <xf numFmtId="0" fontId="12" fillId="22" borderId="5" applyNumberFormat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4" applyNumberFormat="0" applyAlignment="0" applyProtection="0"/>
    <xf numFmtId="0" fontId="19" fillId="0" borderId="9" applyNumberFormat="0" applyFill="0" applyAlignment="0" applyProtection="0"/>
    <xf numFmtId="0" fontId="20" fillId="23" borderId="0" applyNumberFormat="0" applyBorder="0" applyAlignment="0" applyProtection="0"/>
    <xf numFmtId="1" fontId="26" fillId="0" borderId="0"/>
    <xf numFmtId="1" fontId="26" fillId="0" borderId="0"/>
    <xf numFmtId="1" fontId="26" fillId="0" borderId="0"/>
    <xf numFmtId="0" fontId="1" fillId="0" borderId="0"/>
    <xf numFmtId="0" fontId="6" fillId="0" borderId="0"/>
    <xf numFmtId="0" fontId="6" fillId="0" borderId="0"/>
    <xf numFmtId="0" fontId="2" fillId="24" borderId="10" applyNumberFormat="0" applyFont="0" applyAlignment="0" applyProtection="0"/>
    <xf numFmtId="0" fontId="21" fillId="21" borderId="11" applyNumberFormat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  <xf numFmtId="1" fontId="26" fillId="0" borderId="0"/>
    <xf numFmtId="0" fontId="27" fillId="0" borderId="0"/>
    <xf numFmtId="0" fontId="6" fillId="0" borderId="0"/>
    <xf numFmtId="167" fontId="30" fillId="0" borderId="0" applyFill="0" applyBorder="0" applyProtection="0">
      <alignment horizontal="right" vertical="top"/>
    </xf>
    <xf numFmtId="167" fontId="29" fillId="0" borderId="0" applyFill="0" applyBorder="0" applyProtection="0">
      <alignment horizontal="right" vertical="top"/>
    </xf>
    <xf numFmtId="0" fontId="30" fillId="0" borderId="0">
      <alignment horizontal="left" vertical="top" wrapText="1"/>
    </xf>
    <xf numFmtId="164" fontId="30" fillId="0" borderId="0" applyFont="0" applyFill="0" applyBorder="0" applyAlignment="0" applyProtection="0">
      <alignment horizontal="left" vertical="top" wrapText="1"/>
    </xf>
    <xf numFmtId="164" fontId="30" fillId="0" borderId="0" applyFont="0" applyFill="0" applyBorder="0" applyAlignment="0" applyProtection="0">
      <alignment horizontal="left" vertical="top" wrapText="1"/>
    </xf>
    <xf numFmtId="0" fontId="4" fillId="0" borderId="0"/>
    <xf numFmtId="0" fontId="6" fillId="0" borderId="0"/>
    <xf numFmtId="0" fontId="2" fillId="0" borderId="0"/>
    <xf numFmtId="0" fontId="6" fillId="0" borderId="0"/>
    <xf numFmtId="0" fontId="11" fillId="21" borderId="19" applyNumberFormat="0" applyAlignment="0" applyProtection="0"/>
    <xf numFmtId="0" fontId="18" fillId="11" borderId="19" applyNumberFormat="0" applyAlignment="0" applyProtection="0"/>
    <xf numFmtId="0" fontId="2" fillId="24" borderId="20" applyNumberFormat="0" applyFont="0" applyAlignment="0" applyProtection="0"/>
    <xf numFmtId="0" fontId="21" fillId="21" borderId="21" applyNumberFormat="0" applyAlignment="0" applyProtection="0"/>
    <xf numFmtId="0" fontId="23" fillId="0" borderId="22" applyNumberFormat="0" applyFill="0" applyAlignment="0" applyProtection="0"/>
    <xf numFmtId="0" fontId="7" fillId="0" borderId="0"/>
    <xf numFmtId="167" fontId="52" fillId="0" borderId="0" applyFill="0" applyBorder="0" applyProtection="0">
      <alignment horizontal="right" vertical="top"/>
    </xf>
    <xf numFmtId="0" fontId="2" fillId="0" borderId="0"/>
  </cellStyleXfs>
  <cellXfs count="240">
    <xf numFmtId="0" fontId="0" fillId="0" borderId="0" xfId="0"/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3" fillId="0" borderId="0" xfId="0" applyFont="1" applyAlignment="1">
      <alignment vertical="top" wrapText="1"/>
    </xf>
    <xf numFmtId="169" fontId="36" fillId="0" borderId="1" xfId="72" applyNumberFormat="1" applyFont="1" applyBorder="1" applyAlignment="1">
      <alignment horizontal="right" vertical="top"/>
    </xf>
    <xf numFmtId="0" fontId="36" fillId="0" borderId="1" xfId="0" applyFont="1" applyBorder="1" applyAlignment="1">
      <alignment horizontal="left" vertical="top" wrapText="1"/>
    </xf>
    <xf numFmtId="165" fontId="33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vertical="center" wrapText="1"/>
    </xf>
    <xf numFmtId="168" fontId="36" fillId="0" borderId="1" xfId="72" applyNumberFormat="1" applyFont="1" applyBorder="1" applyAlignment="1">
      <alignment horizontal="right" vertical="top"/>
    </xf>
    <xf numFmtId="168" fontId="36" fillId="0" borderId="1" xfId="0" applyNumberFormat="1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168" fontId="37" fillId="0" borderId="1" xfId="73" applyNumberFormat="1" applyFont="1" applyBorder="1" applyAlignment="1">
      <alignment horizontal="right" vertical="top"/>
    </xf>
    <xf numFmtId="0" fontId="36" fillId="0" borderId="17" xfId="0" applyFont="1" applyBorder="1" applyAlignment="1">
      <alignment horizontal="left" vertical="top" wrapText="1"/>
    </xf>
    <xf numFmtId="0" fontId="36" fillId="0" borderId="0" xfId="0" applyFont="1" applyBorder="1" applyAlignment="1">
      <alignment vertical="center" wrapText="1"/>
    </xf>
    <xf numFmtId="0" fontId="32" fillId="0" borderId="0" xfId="0" applyFont="1"/>
    <xf numFmtId="0" fontId="28" fillId="0" borderId="0" xfId="0" applyFont="1"/>
    <xf numFmtId="0" fontId="32" fillId="0" borderId="0" xfId="0" applyFont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40" fillId="0" borderId="0" xfId="0" applyFont="1" applyBorder="1" applyAlignment="1">
      <alignment vertical="top"/>
    </xf>
    <xf numFmtId="0" fontId="41" fillId="0" borderId="0" xfId="0" applyFont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2" fillId="0" borderId="0" xfId="0" applyFont="1" applyBorder="1" applyAlignment="1">
      <alignment vertical="top" wrapText="1"/>
    </xf>
    <xf numFmtId="0" fontId="42" fillId="0" borderId="0" xfId="0" applyFont="1" applyBorder="1" applyAlignment="1">
      <alignment horizontal="left" vertical="top" wrapText="1"/>
    </xf>
    <xf numFmtId="170" fontId="42" fillId="0" borderId="1" xfId="0" applyNumberFormat="1" applyFont="1" applyBorder="1" applyAlignment="1">
      <alignment horizontal="right" vertical="top" wrapText="1"/>
    </xf>
    <xf numFmtId="0" fontId="41" fillId="0" borderId="0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 wrapText="1"/>
    </xf>
    <xf numFmtId="170" fontId="42" fillId="0" borderId="0" xfId="0" applyNumberFormat="1" applyFont="1" applyBorder="1" applyAlignment="1">
      <alignment horizontal="right" vertical="top" wrapText="1"/>
    </xf>
    <xf numFmtId="171" fontId="42" fillId="0" borderId="1" xfId="0" applyNumberFormat="1" applyFont="1" applyBorder="1" applyAlignment="1">
      <alignment horizontal="right" vertical="top" wrapText="1"/>
    </xf>
    <xf numFmtId="0" fontId="34" fillId="0" borderId="1" xfId="0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/>
    <xf numFmtId="0" fontId="38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165" fontId="34" fillId="0" borderId="1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top" wrapText="1"/>
    </xf>
    <xf numFmtId="0" fontId="34" fillId="0" borderId="0" xfId="0" applyFont="1"/>
    <xf numFmtId="166" fontId="36" fillId="0" borderId="0" xfId="1" applyNumberFormat="1" applyFont="1" applyFill="1" applyAlignment="1">
      <alignment horizontal="center" vertical="center"/>
    </xf>
    <xf numFmtId="166" fontId="34" fillId="0" borderId="23" xfId="0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left" vertical="top" wrapText="1"/>
    </xf>
    <xf numFmtId="169" fontId="36" fillId="0" borderId="1" xfId="0" applyNumberFormat="1" applyFont="1" applyBorder="1" applyAlignment="1">
      <alignment horizontal="left" vertical="top" wrapText="1"/>
    </xf>
    <xf numFmtId="169" fontId="36" fillId="0" borderId="16" xfId="0" applyNumberFormat="1" applyFont="1" applyBorder="1" applyAlignment="1">
      <alignment horizontal="left" vertical="top" wrapText="1"/>
    </xf>
    <xf numFmtId="169" fontId="37" fillId="0" borderId="1" xfId="73" applyNumberFormat="1" applyFont="1" applyBorder="1" applyAlignment="1">
      <alignment horizontal="right" vertical="top"/>
    </xf>
    <xf numFmtId="169" fontId="37" fillId="0" borderId="16" xfId="73" applyNumberFormat="1" applyFont="1" applyBorder="1" applyAlignment="1">
      <alignment horizontal="right" vertical="top"/>
    </xf>
    <xf numFmtId="169" fontId="36" fillId="0" borderId="16" xfId="72" applyNumberFormat="1" applyFont="1" applyBorder="1" applyAlignment="1">
      <alignment horizontal="right" vertical="top"/>
    </xf>
    <xf numFmtId="168" fontId="36" fillId="0" borderId="16" xfId="72" applyNumberFormat="1" applyFont="1" applyBorder="1" applyAlignment="1">
      <alignment horizontal="right" vertical="top"/>
    </xf>
    <xf numFmtId="168" fontId="36" fillId="0" borderId="16" xfId="0" applyNumberFormat="1" applyFont="1" applyBorder="1" applyAlignment="1">
      <alignment horizontal="left" vertical="top" wrapText="1"/>
    </xf>
    <xf numFmtId="168" fontId="37" fillId="0" borderId="16" xfId="73" applyNumberFormat="1" applyFont="1" applyBorder="1" applyAlignment="1">
      <alignment horizontal="right" vertical="top"/>
    </xf>
    <xf numFmtId="169" fontId="36" fillId="0" borderId="17" xfId="72" applyNumberFormat="1" applyFont="1" applyBorder="1" applyAlignment="1">
      <alignment horizontal="right" vertical="top"/>
    </xf>
    <xf numFmtId="0" fontId="36" fillId="0" borderId="16" xfId="0" applyFont="1" applyBorder="1" applyAlignment="1">
      <alignment horizontal="center" vertical="center" wrapText="1"/>
    </xf>
    <xf numFmtId="168" fontId="33" fillId="0" borderId="14" xfId="72" applyNumberFormat="1" applyFont="1" applyBorder="1" applyAlignment="1">
      <alignment horizontal="right" vertical="top"/>
    </xf>
    <xf numFmtId="168" fontId="33" fillId="0" borderId="1" xfId="72" applyNumberFormat="1" applyFont="1" applyBorder="1" applyAlignment="1">
      <alignment horizontal="right" vertical="top"/>
    </xf>
    <xf numFmtId="168" fontId="33" fillId="0" borderId="15" xfId="72" applyNumberFormat="1" applyFont="1" applyBorder="1" applyAlignment="1">
      <alignment horizontal="right" vertical="top"/>
    </xf>
    <xf numFmtId="168" fontId="33" fillId="0" borderId="16" xfId="72" applyNumberFormat="1" applyFont="1" applyBorder="1" applyAlignment="1">
      <alignment horizontal="right" vertical="top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top" wrapText="1"/>
    </xf>
    <xf numFmtId="0" fontId="41" fillId="0" borderId="3" xfId="0" applyFont="1" applyBorder="1" applyAlignment="1">
      <alignment vertical="center" wrapText="1"/>
    </xf>
    <xf numFmtId="169" fontId="33" fillId="0" borderId="1" xfId="72" applyNumberFormat="1" applyFont="1" applyBorder="1" applyAlignment="1">
      <alignment horizontal="right" vertical="top"/>
    </xf>
    <xf numFmtId="0" fontId="33" fillId="0" borderId="14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168" fontId="36" fillId="0" borderId="17" xfId="72" applyNumberFormat="1" applyFont="1" applyBorder="1" applyAlignment="1">
      <alignment horizontal="right" vertical="top"/>
    </xf>
    <xf numFmtId="0" fontId="47" fillId="0" borderId="1" xfId="0" applyFont="1" applyBorder="1" applyAlignment="1">
      <alignment horizontal="left" vertical="top" wrapText="1"/>
    </xf>
    <xf numFmtId="0" fontId="47" fillId="0" borderId="1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48" fillId="0" borderId="1" xfId="0" applyFont="1" applyBorder="1" applyAlignment="1">
      <alignment vertical="top" wrapText="1"/>
    </xf>
    <xf numFmtId="0" fontId="48" fillId="0" borderId="0" xfId="0" applyFont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right" vertical="top" wrapText="1"/>
    </xf>
    <xf numFmtId="0" fontId="48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40" fillId="0" borderId="0" xfId="0" applyFont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32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left" vertical="top" wrapText="1"/>
    </xf>
    <xf numFmtId="0" fontId="40" fillId="0" borderId="0" xfId="0" applyFont="1" applyAlignment="1">
      <alignment horizontal="center" vertical="top"/>
    </xf>
    <xf numFmtId="0" fontId="50" fillId="0" borderId="0" xfId="0" applyFont="1"/>
    <xf numFmtId="0" fontId="48" fillId="0" borderId="0" xfId="0" applyFont="1" applyAlignment="1">
      <alignment horizontal="left" vertical="top" wrapText="1"/>
    </xf>
    <xf numFmtId="0" fontId="48" fillId="0" borderId="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top" wrapText="1"/>
    </xf>
    <xf numFmtId="0" fontId="35" fillId="0" borderId="0" xfId="0" applyFont="1" applyAlignment="1">
      <alignment horizontal="center" vertical="top"/>
    </xf>
    <xf numFmtId="0" fontId="48" fillId="0" borderId="1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167" fontId="53" fillId="0" borderId="1" xfId="72" applyNumberFormat="1" applyFont="1" applyBorder="1" applyAlignment="1">
      <alignment horizontal="right" vertical="top"/>
    </xf>
    <xf numFmtId="0" fontId="34" fillId="0" borderId="1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left" vertical="top" wrapText="1"/>
    </xf>
    <xf numFmtId="167" fontId="53" fillId="0" borderId="16" xfId="72" applyNumberFormat="1" applyFont="1" applyBorder="1" applyAlignment="1">
      <alignment horizontal="right" vertical="top"/>
    </xf>
    <xf numFmtId="0" fontId="32" fillId="0" borderId="17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left" vertical="top" wrapText="1"/>
    </xf>
    <xf numFmtId="167" fontId="47" fillId="0" borderId="14" xfId="87" applyNumberFormat="1" applyFont="1" applyBorder="1" applyAlignment="1">
      <alignment horizontal="right" vertical="top"/>
    </xf>
    <xf numFmtId="167" fontId="47" fillId="0" borderId="15" xfId="87" applyNumberFormat="1" applyFont="1" applyBorder="1" applyAlignment="1">
      <alignment horizontal="right" vertical="top"/>
    </xf>
    <xf numFmtId="0" fontId="34" fillId="0" borderId="17" xfId="0" applyFont="1" applyBorder="1" applyAlignment="1">
      <alignment horizontal="left" vertical="top" wrapText="1"/>
    </xf>
    <xf numFmtId="0" fontId="32" fillId="0" borderId="39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169" fontId="53" fillId="0" borderId="23" xfId="72" applyNumberFormat="1" applyFont="1" applyBorder="1" applyAlignment="1">
      <alignment horizontal="right" vertical="top"/>
    </xf>
    <xf numFmtId="0" fontId="54" fillId="0" borderId="0" xfId="11" applyFont="1"/>
    <xf numFmtId="0" fontId="3" fillId="0" borderId="0" xfId="11" applyFont="1" applyAlignment="1">
      <alignment vertical="top" wrapText="1"/>
    </xf>
    <xf numFmtId="0" fontId="31" fillId="0" borderId="0" xfId="11" applyFont="1"/>
    <xf numFmtId="0" fontId="55" fillId="0" borderId="0" xfId="11" applyFont="1" applyFill="1" applyAlignment="1">
      <alignment horizontal="center" wrapText="1"/>
    </xf>
    <xf numFmtId="0" fontId="36" fillId="0" borderId="0" xfId="58" applyFont="1"/>
    <xf numFmtId="0" fontId="36" fillId="0" borderId="1" xfId="58" applyFont="1" applyBorder="1" applyAlignment="1">
      <alignment horizontal="center" vertical="center" wrapText="1"/>
    </xf>
    <xf numFmtId="0" fontId="36" fillId="0" borderId="1" xfId="88" applyFont="1" applyFill="1" applyBorder="1" applyAlignment="1">
      <alignment horizontal="center" vertical="center" wrapText="1"/>
    </xf>
    <xf numFmtId="0" fontId="36" fillId="0" borderId="0" xfId="58" applyFont="1" applyAlignment="1">
      <alignment vertical="center"/>
    </xf>
    <xf numFmtId="165" fontId="33" fillId="0" borderId="1" xfId="11" applyNumberFormat="1" applyFont="1" applyFill="1" applyBorder="1" applyAlignment="1" applyProtection="1">
      <alignment horizontal="center" vertical="center" wrapText="1"/>
      <protection locked="0"/>
    </xf>
    <xf numFmtId="165" fontId="3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1" applyFont="1" applyBorder="1"/>
    <xf numFmtId="0" fontId="33" fillId="0" borderId="31" xfId="11" applyFont="1" applyFill="1" applyBorder="1" applyAlignment="1">
      <alignment vertical="center" wrapText="1"/>
    </xf>
    <xf numFmtId="0" fontId="36" fillId="0" borderId="1" xfId="11" applyFont="1" applyFill="1" applyBorder="1" applyAlignment="1">
      <alignment vertical="center" wrapText="1"/>
    </xf>
    <xf numFmtId="165" fontId="36" fillId="0" borderId="1" xfId="11" applyNumberFormat="1" applyFont="1" applyBorder="1" applyAlignment="1" applyProtection="1">
      <alignment horizontal="center" vertical="top" wrapText="1"/>
      <protection locked="0"/>
    </xf>
    <xf numFmtId="37" fontId="36" fillId="0" borderId="1" xfId="11" applyNumberFormat="1" applyFont="1" applyBorder="1" applyAlignment="1" applyProtection="1">
      <alignment horizontal="center" vertical="top" wrapText="1"/>
      <protection locked="0"/>
    </xf>
    <xf numFmtId="0" fontId="36" fillId="0" borderId="3" xfId="11" applyFont="1" applyBorder="1" applyAlignment="1">
      <alignment horizontal="center" vertical="top" wrapText="1"/>
    </xf>
    <xf numFmtId="0" fontId="36" fillId="0" borderId="1" xfId="0" applyFont="1" applyBorder="1" applyAlignment="1">
      <alignment vertical="top" wrapText="1"/>
    </xf>
    <xf numFmtId="0" fontId="36" fillId="0" borderId="2" xfId="11" applyFont="1" applyFill="1" applyBorder="1" applyAlignment="1">
      <alignment horizontal="center" vertical="top" wrapText="1"/>
    </xf>
    <xf numFmtId="0" fontId="36" fillId="0" borderId="1" xfId="11" applyFont="1" applyFill="1" applyBorder="1" applyAlignment="1">
      <alignment horizontal="center" vertical="top" wrapText="1"/>
    </xf>
    <xf numFmtId="0" fontId="31" fillId="0" borderId="0" xfId="11" applyFont="1" applyFill="1"/>
    <xf numFmtId="169" fontId="48" fillId="0" borderId="1" xfId="0" applyNumberFormat="1" applyFont="1" applyBorder="1" applyAlignment="1">
      <alignment horizontal="right" vertical="top" wrapText="1"/>
    </xf>
    <xf numFmtId="168" fontId="42" fillId="0" borderId="1" xfId="0" applyNumberFormat="1" applyFont="1" applyBorder="1" applyAlignment="1">
      <alignment horizontal="right" vertical="top" wrapText="1"/>
    </xf>
    <xf numFmtId="168" fontId="48" fillId="0" borderId="1" xfId="0" applyNumberFormat="1" applyFont="1" applyBorder="1" applyAlignment="1">
      <alignment horizontal="right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38" fillId="0" borderId="25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left" vertical="top" wrapText="1"/>
    </xf>
    <xf numFmtId="0" fontId="34" fillId="0" borderId="26" xfId="0" applyFont="1" applyBorder="1" applyAlignment="1">
      <alignment horizontal="left" vertical="top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center" vertical="center" wrapText="1"/>
    </xf>
    <xf numFmtId="169" fontId="33" fillId="0" borderId="16" xfId="72" applyNumberFormat="1" applyFont="1" applyBorder="1" applyAlignment="1">
      <alignment horizontal="right" vertical="top"/>
    </xf>
    <xf numFmtId="168" fontId="34" fillId="0" borderId="0" xfId="0" applyNumberFormat="1" applyFont="1" applyAlignment="1">
      <alignment horizontal="left" vertical="top" wrapText="1"/>
    </xf>
    <xf numFmtId="0" fontId="48" fillId="0" borderId="1" xfId="0" applyFont="1" applyBorder="1" applyAlignment="1">
      <alignment horizontal="left" vertical="top" wrapText="1"/>
    </xf>
    <xf numFmtId="169" fontId="56" fillId="0" borderId="17" xfId="72" applyNumberFormat="1" applyFont="1" applyBorder="1" applyAlignment="1">
      <alignment horizontal="right" vertical="top"/>
    </xf>
    <xf numFmtId="169" fontId="56" fillId="0" borderId="18" xfId="72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 wrapText="1"/>
    </xf>
    <xf numFmtId="0" fontId="34" fillId="0" borderId="3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51" fillId="0" borderId="0" xfId="0" applyFont="1" applyAlignment="1">
      <alignment horizontal="center" wrapText="1"/>
    </xf>
    <xf numFmtId="0" fontId="34" fillId="0" borderId="25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top" wrapText="1"/>
    </xf>
    <xf numFmtId="0" fontId="36" fillId="0" borderId="36" xfId="0" applyFont="1" applyBorder="1" applyAlignment="1">
      <alignment horizontal="center" vertical="top" wrapText="1"/>
    </xf>
    <xf numFmtId="49" fontId="34" fillId="0" borderId="24" xfId="0" applyNumberFormat="1" applyFont="1" applyBorder="1" applyAlignment="1">
      <alignment horizontal="center" vertical="top" wrapText="1"/>
    </xf>
    <xf numFmtId="49" fontId="34" fillId="0" borderId="25" xfId="0" applyNumberFormat="1" applyFont="1" applyBorder="1" applyAlignment="1">
      <alignment horizontal="center" vertical="top" wrapText="1"/>
    </xf>
    <xf numFmtId="49" fontId="34" fillId="0" borderId="26" xfId="0" applyNumberFormat="1" applyFont="1" applyBorder="1" applyAlignment="1">
      <alignment horizontal="center" vertical="top" wrapText="1"/>
    </xf>
    <xf numFmtId="49" fontId="34" fillId="0" borderId="28" xfId="0" applyNumberFormat="1" applyFont="1" applyBorder="1" applyAlignment="1">
      <alignment horizontal="center" vertical="top" wrapText="1"/>
    </xf>
    <xf numFmtId="49" fontId="34" fillId="0" borderId="30" xfId="0" applyNumberFormat="1" applyFont="1" applyBorder="1" applyAlignment="1">
      <alignment horizontal="center" vertical="top" wrapText="1"/>
    </xf>
    <xf numFmtId="49" fontId="34" fillId="0" borderId="29" xfId="0" applyNumberFormat="1" applyFont="1" applyBorder="1" applyAlignment="1">
      <alignment horizontal="center" vertical="top" wrapText="1"/>
    </xf>
    <xf numFmtId="49" fontId="34" fillId="0" borderId="23" xfId="0" applyNumberFormat="1" applyFont="1" applyBorder="1" applyAlignment="1">
      <alignment horizontal="center" vertical="top" wrapText="1"/>
    </xf>
    <xf numFmtId="49" fontId="34" fillId="0" borderId="31" xfId="0" applyNumberFormat="1" applyFont="1" applyBorder="1" applyAlignment="1">
      <alignment horizontal="center" vertical="top" wrapText="1"/>
    </xf>
    <xf numFmtId="49" fontId="34" fillId="0" borderId="32" xfId="0" applyNumberFormat="1" applyFont="1" applyBorder="1" applyAlignment="1">
      <alignment horizontal="center" vertical="top" wrapText="1"/>
    </xf>
    <xf numFmtId="49" fontId="36" fillId="0" borderId="33" xfId="0" applyNumberFormat="1" applyFont="1" applyBorder="1" applyAlignment="1">
      <alignment horizontal="center" vertical="top" wrapText="1"/>
    </xf>
    <xf numFmtId="49" fontId="36" fillId="0" borderId="34" xfId="0" applyNumberFormat="1" applyFont="1" applyBorder="1" applyAlignment="1">
      <alignment horizontal="center" vertical="top" wrapText="1"/>
    </xf>
    <xf numFmtId="49" fontId="36" fillId="0" borderId="35" xfId="0" applyNumberFormat="1" applyFont="1" applyBorder="1" applyAlignment="1">
      <alignment horizontal="center" vertical="top" wrapText="1"/>
    </xf>
    <xf numFmtId="49" fontId="36" fillId="0" borderId="2" xfId="0" applyNumberFormat="1" applyFont="1" applyBorder="1" applyAlignment="1">
      <alignment horizontal="center" vertical="top" wrapText="1"/>
    </xf>
    <xf numFmtId="0" fontId="36" fillId="0" borderId="23" xfId="0" applyFont="1" applyBorder="1" applyAlignment="1">
      <alignment horizontal="center" vertical="top" wrapText="1"/>
    </xf>
    <xf numFmtId="0" fontId="36" fillId="0" borderId="31" xfId="0" applyFont="1" applyBorder="1" applyAlignment="1">
      <alignment horizontal="center" vertical="top" wrapText="1"/>
    </xf>
    <xf numFmtId="0" fontId="36" fillId="0" borderId="32" xfId="0" applyFont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textRotation="90" wrapText="1"/>
    </xf>
    <xf numFmtId="0" fontId="46" fillId="0" borderId="25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1" xfId="0" applyFont="1" applyBorder="1" applyAlignment="1">
      <alignment horizontal="center" vertical="center" textRotation="90" wrapText="1"/>
    </xf>
    <xf numFmtId="0" fontId="36" fillId="0" borderId="1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6" fillId="0" borderId="0" xfId="0" applyFont="1" applyBorder="1" applyAlignment="1">
      <alignment horizontal="center" wrapText="1"/>
    </xf>
    <xf numFmtId="0" fontId="31" fillId="0" borderId="0" xfId="0" applyFont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49" fontId="34" fillId="0" borderId="13" xfId="0" applyNumberFormat="1" applyFont="1" applyBorder="1" applyAlignment="1">
      <alignment horizontal="center" vertical="top" wrapText="1"/>
    </xf>
    <xf numFmtId="49" fontId="34" fillId="0" borderId="2" xfId="0" applyNumberFormat="1" applyFont="1" applyBorder="1" applyAlignment="1">
      <alignment horizontal="center" vertical="top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65" fontId="3" fillId="0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top"/>
    </xf>
    <xf numFmtId="0" fontId="47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/>
    </xf>
    <xf numFmtId="0" fontId="47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center" vertical="top" wrapText="1"/>
    </xf>
    <xf numFmtId="0" fontId="41" fillId="0" borderId="13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left" vertical="top" wrapText="1"/>
    </xf>
    <xf numFmtId="0" fontId="51" fillId="0" borderId="37" xfId="0" applyFont="1" applyBorder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top"/>
    </xf>
    <xf numFmtId="0" fontId="35" fillId="0" borderId="0" xfId="0" applyFont="1" applyAlignment="1">
      <alignment horizontal="left" vertical="center" wrapText="1"/>
    </xf>
    <xf numFmtId="0" fontId="42" fillId="0" borderId="37" xfId="0" applyFont="1" applyBorder="1" applyAlignment="1">
      <alignment horizontal="right" vertical="top" wrapText="1"/>
    </xf>
    <xf numFmtId="0" fontId="41" fillId="0" borderId="3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top" wrapText="1"/>
    </xf>
    <xf numFmtId="0" fontId="40" fillId="0" borderId="0" xfId="0" applyFont="1" applyBorder="1" applyAlignment="1">
      <alignment horizontal="center" vertical="top"/>
    </xf>
    <xf numFmtId="0" fontId="42" fillId="0" borderId="37" xfId="0" applyFont="1" applyBorder="1" applyAlignment="1">
      <alignment horizontal="right" vertical="top"/>
    </xf>
    <xf numFmtId="0" fontId="47" fillId="0" borderId="0" xfId="0" applyFont="1" applyAlignment="1">
      <alignment horizontal="left" vertical="center" wrapText="1"/>
    </xf>
    <xf numFmtId="0" fontId="49" fillId="0" borderId="37" xfId="0" applyFont="1" applyBorder="1" applyAlignment="1">
      <alignment horizontal="right" vertical="top" wrapText="1"/>
    </xf>
    <xf numFmtId="0" fontId="36" fillId="0" borderId="1" xfId="88" applyFont="1" applyFill="1" applyBorder="1" applyAlignment="1">
      <alignment horizontal="left" vertical="center" wrapText="1"/>
    </xf>
    <xf numFmtId="0" fontId="33" fillId="0" borderId="1" xfId="88" applyFont="1" applyFill="1" applyBorder="1" applyAlignment="1">
      <alignment horizontal="left" vertical="center" wrapText="1"/>
    </xf>
    <xf numFmtId="0" fontId="3" fillId="0" borderId="0" xfId="11" applyFont="1" applyAlignment="1">
      <alignment horizontal="right" vertical="center" wrapText="1"/>
    </xf>
    <xf numFmtId="0" fontId="3" fillId="0" borderId="0" xfId="88" applyFont="1" applyFill="1" applyAlignment="1">
      <alignment horizontal="center" vertical="center" wrapText="1"/>
    </xf>
    <xf numFmtId="0" fontId="36" fillId="0" borderId="1" xfId="58" applyFont="1" applyBorder="1" applyAlignment="1">
      <alignment horizontal="center" vertical="center" wrapText="1"/>
    </xf>
    <xf numFmtId="0" fontId="36" fillId="0" borderId="3" xfId="58" applyFont="1" applyBorder="1" applyAlignment="1">
      <alignment horizontal="center" vertical="center" wrapText="1"/>
    </xf>
    <xf numFmtId="0" fontId="36" fillId="0" borderId="2" xfId="58" applyFont="1" applyBorder="1" applyAlignment="1">
      <alignment horizontal="center" vertical="center" wrapText="1"/>
    </xf>
  </cellXfs>
  <cellStyles count="89"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6 2" xfId="21"/>
    <cellStyle name="40% - Accent1 2" xfId="22"/>
    <cellStyle name="40% - Accent2 2" xfId="23"/>
    <cellStyle name="40% - Accent3 2" xfId="24"/>
    <cellStyle name="40% - Accent4 2" xfId="25"/>
    <cellStyle name="40% - Accent5 2" xfId="26"/>
    <cellStyle name="40% - Accent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alculation 2 2" xfId="81"/>
    <cellStyle name="Check Cell 2" xfId="42"/>
    <cellStyle name="Comma" xfId="1" builtinId="3"/>
    <cellStyle name="Comma 2" xfId="3"/>
    <cellStyle name="Comma 2 2" xfId="7"/>
    <cellStyle name="Comma 2 2 2" xfId="43"/>
    <cellStyle name="Comma 2 3" xfId="10"/>
    <cellStyle name="Comma 3" xfId="6"/>
    <cellStyle name="Comma 3 2" xfId="44"/>
    <cellStyle name="Comma 4" xfId="9"/>
    <cellStyle name="Comma 6" xfId="75"/>
    <cellStyle name="Comma 9" xfId="76"/>
    <cellStyle name="Explanatory Text 2" xfId="45"/>
    <cellStyle name="Good 2" xfId="46"/>
    <cellStyle name="Heading 1 2" xfId="47"/>
    <cellStyle name="Heading 2 2" xfId="48"/>
    <cellStyle name="Heading 3 2" xfId="49"/>
    <cellStyle name="Heading 4 2" xfId="50"/>
    <cellStyle name="Input 2" xfId="51"/>
    <cellStyle name="Input 2 2" xfId="82"/>
    <cellStyle name="Linked Cell 2" xfId="52"/>
    <cellStyle name="Neutral 2" xfId="13"/>
    <cellStyle name="Neutral 3" xfId="53"/>
    <cellStyle name="Normal" xfId="0" builtinId="0"/>
    <cellStyle name="Normal 10" xfId="77"/>
    <cellStyle name="Normal 12" xfId="78"/>
    <cellStyle name="Normal 2" xfId="2"/>
    <cellStyle name="Normal 2 2" xfId="54"/>
    <cellStyle name="Normal 2 2 2" xfId="71"/>
    <cellStyle name="Normal 2 3" xfId="55"/>
    <cellStyle name="Normal 2 4" xfId="79"/>
    <cellStyle name="Normal 3" xfId="5"/>
    <cellStyle name="Normal 3 2" xfId="11"/>
    <cellStyle name="Normal 3 2 2" xfId="56"/>
    <cellStyle name="Normal 3_HavelvacN2axjusakN3" xfId="14"/>
    <cellStyle name="Normal 4" xfId="8"/>
    <cellStyle name="Normal 4 2" xfId="12"/>
    <cellStyle name="Normal 5" xfId="15"/>
    <cellStyle name="Normal 5 2" xfId="57"/>
    <cellStyle name="Normal 5 3" xfId="80"/>
    <cellStyle name="Normal 6" xfId="58"/>
    <cellStyle name="Normal 7" xfId="59"/>
    <cellStyle name="Normal 8" xfId="70"/>
    <cellStyle name="Normal 9" xfId="74"/>
    <cellStyle name="Normal_General 17.02.04 2" xfId="88"/>
    <cellStyle name="Note 2" xfId="60"/>
    <cellStyle name="Note 2 2" xfId="83"/>
    <cellStyle name="Output 2" xfId="61"/>
    <cellStyle name="Output 2 2" xfId="84"/>
    <cellStyle name="Percent 2" xfId="4"/>
    <cellStyle name="SN_241" xfId="72"/>
    <cellStyle name="SN_b" xfId="87"/>
    <cellStyle name="SN_it" xfId="73"/>
    <cellStyle name="Style 1" xfId="62"/>
    <cellStyle name="Style 1 2" xfId="63"/>
    <cellStyle name="Style 1_verchnakan_ax21-25_2018" xfId="64"/>
    <cellStyle name="Title 2" xfId="65"/>
    <cellStyle name="Total 2" xfId="66"/>
    <cellStyle name="Total 2 2" xfId="85"/>
    <cellStyle name="Warning Text 2" xfId="67"/>
    <cellStyle name="Обычный 2" xfId="68"/>
    <cellStyle name="Обычный 2 2" xfId="69"/>
    <cellStyle name="Обычный 3" xfId="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F35"/>
  <sheetViews>
    <sheetView view="pageBreakPreview" topLeftCell="A4" zoomScale="60" zoomScaleNormal="100" workbookViewId="0">
      <selection activeCell="A12" sqref="A12"/>
    </sheetView>
  </sheetViews>
  <sheetFormatPr defaultRowHeight="16.5"/>
  <cols>
    <col min="1" max="1" width="9.5703125" style="2" customWidth="1"/>
    <col min="2" max="2" width="13.7109375" style="2" customWidth="1"/>
    <col min="3" max="3" width="70.85546875" style="86" customWidth="1"/>
    <col min="4" max="6" width="15.28515625" style="86" customWidth="1"/>
    <col min="7" max="16384" width="9.140625" style="86"/>
  </cols>
  <sheetData>
    <row r="1" spans="1:6" ht="31.5" customHeight="1">
      <c r="C1" s="151" t="s">
        <v>62</v>
      </c>
      <c r="D1" s="151"/>
      <c r="E1" s="151"/>
      <c r="F1" s="151"/>
    </row>
    <row r="2" spans="1:6" ht="41.25" customHeight="1">
      <c r="C2" s="151"/>
      <c r="D2" s="151"/>
      <c r="E2" s="151"/>
      <c r="F2" s="151"/>
    </row>
    <row r="3" spans="1:6" ht="68.25" customHeight="1">
      <c r="A3" s="159" t="s">
        <v>122</v>
      </c>
      <c r="B3" s="159"/>
      <c r="C3" s="159"/>
      <c r="D3" s="159"/>
      <c r="E3" s="159"/>
      <c r="F3" s="159"/>
    </row>
    <row r="4" spans="1:6" ht="27" customHeight="1">
      <c r="E4" s="155" t="s">
        <v>8</v>
      </c>
      <c r="F4" s="155"/>
    </row>
    <row r="5" spans="1:6" ht="46.5" customHeight="1">
      <c r="A5" s="157" t="s">
        <v>20</v>
      </c>
      <c r="B5" s="157"/>
      <c r="C5" s="157" t="s">
        <v>119</v>
      </c>
      <c r="D5" s="152" t="s">
        <v>123</v>
      </c>
      <c r="E5" s="153"/>
      <c r="F5" s="154"/>
    </row>
    <row r="6" spans="1:6" ht="30" customHeight="1">
      <c r="A6" s="137" t="s">
        <v>25</v>
      </c>
      <c r="B6" s="137" t="s">
        <v>120</v>
      </c>
      <c r="C6" s="157"/>
      <c r="D6" s="102" t="s">
        <v>22</v>
      </c>
      <c r="E6" s="102" t="s">
        <v>23</v>
      </c>
      <c r="F6" s="102" t="s">
        <v>24</v>
      </c>
    </row>
    <row r="7" spans="1:6" ht="30" customHeight="1" thickBot="1">
      <c r="A7" s="103"/>
      <c r="B7" s="103"/>
      <c r="C7" s="103" t="s">
        <v>121</v>
      </c>
      <c r="D7" s="113">
        <f>D8+D23</f>
        <v>0</v>
      </c>
      <c r="E7" s="113">
        <f>E8+E23</f>
        <v>0</v>
      </c>
      <c r="F7" s="113">
        <f>F8+F23</f>
        <v>0</v>
      </c>
    </row>
    <row r="8" spans="1:6" ht="31.5" customHeight="1">
      <c r="A8" s="138"/>
      <c r="B8" s="139"/>
      <c r="C8" s="67" t="s">
        <v>125</v>
      </c>
      <c r="D8" s="108">
        <f>D9</f>
        <v>-612.20000000000005</v>
      </c>
      <c r="E8" s="108">
        <f t="shared" ref="E8:F8" si="0">E9</f>
        <v>-612.20000000000005</v>
      </c>
      <c r="F8" s="109">
        <f t="shared" si="0"/>
        <v>-612.20000000000005</v>
      </c>
    </row>
    <row r="9" spans="1:6" ht="16.5" customHeight="1">
      <c r="A9" s="140" t="s">
        <v>110</v>
      </c>
      <c r="B9" s="101"/>
      <c r="C9" s="148" t="s">
        <v>101</v>
      </c>
      <c r="D9" s="100">
        <f>D16</f>
        <v>-612.20000000000005</v>
      </c>
      <c r="E9" s="100">
        <f t="shared" ref="E9:F9" si="1">E16</f>
        <v>-612.20000000000005</v>
      </c>
      <c r="F9" s="105">
        <f t="shared" si="1"/>
        <v>-612.20000000000005</v>
      </c>
    </row>
    <row r="10" spans="1:6" ht="17.25" customHeight="1">
      <c r="A10" s="141"/>
      <c r="B10" s="101"/>
      <c r="C10" s="101" t="s">
        <v>111</v>
      </c>
      <c r="D10" s="77"/>
      <c r="E10" s="77"/>
      <c r="F10" s="104"/>
    </row>
    <row r="11" spans="1:6">
      <c r="A11" s="141"/>
      <c r="B11" s="101"/>
      <c r="C11" s="148" t="s">
        <v>102</v>
      </c>
      <c r="D11" s="77"/>
      <c r="E11" s="77"/>
      <c r="F11" s="104"/>
    </row>
    <row r="12" spans="1:6">
      <c r="A12" s="141"/>
      <c r="B12" s="101"/>
      <c r="C12" s="101" t="s">
        <v>112</v>
      </c>
      <c r="D12" s="77"/>
      <c r="E12" s="77"/>
      <c r="F12" s="104"/>
    </row>
    <row r="13" spans="1:6">
      <c r="A13" s="141"/>
      <c r="B13" s="101"/>
      <c r="C13" s="148" t="s">
        <v>103</v>
      </c>
      <c r="D13" s="77"/>
      <c r="E13" s="77"/>
      <c r="F13" s="104"/>
    </row>
    <row r="14" spans="1:6">
      <c r="A14" s="141"/>
      <c r="B14" s="101"/>
      <c r="C14" s="101" t="s">
        <v>113</v>
      </c>
      <c r="D14" s="77"/>
      <c r="E14" s="77"/>
      <c r="F14" s="104"/>
    </row>
    <row r="15" spans="1:6">
      <c r="A15" s="156" t="s">
        <v>104</v>
      </c>
      <c r="B15" s="157"/>
      <c r="C15" s="157"/>
      <c r="D15" s="157"/>
      <c r="E15" s="157"/>
      <c r="F15" s="158"/>
    </row>
    <row r="16" spans="1:6">
      <c r="A16" s="141"/>
      <c r="B16" s="101" t="s">
        <v>18</v>
      </c>
      <c r="C16" s="148" t="s">
        <v>106</v>
      </c>
      <c r="D16" s="100">
        <f>-D23</f>
        <v>-612.20000000000005</v>
      </c>
      <c r="E16" s="100">
        <f t="shared" ref="E16:F16" si="2">-E23</f>
        <v>-612.20000000000005</v>
      </c>
      <c r="F16" s="105">
        <f t="shared" si="2"/>
        <v>-612.20000000000005</v>
      </c>
    </row>
    <row r="17" spans="1:6">
      <c r="A17" s="141"/>
      <c r="B17" s="101"/>
      <c r="C17" s="101" t="s">
        <v>19</v>
      </c>
      <c r="D17" s="77"/>
      <c r="E17" s="77"/>
      <c r="F17" s="104"/>
    </row>
    <row r="18" spans="1:6">
      <c r="A18" s="141"/>
      <c r="B18" s="101"/>
      <c r="C18" s="148" t="s">
        <v>107</v>
      </c>
      <c r="D18" s="77"/>
      <c r="E18" s="77"/>
      <c r="F18" s="104"/>
    </row>
    <row r="19" spans="1:6" ht="53.25" customHeight="1">
      <c r="A19" s="141"/>
      <c r="B19" s="101"/>
      <c r="C19" s="101" t="s">
        <v>114</v>
      </c>
      <c r="D19" s="77"/>
      <c r="E19" s="77"/>
      <c r="F19" s="104"/>
    </row>
    <row r="20" spans="1:6" ht="20.25" customHeight="1">
      <c r="A20" s="141"/>
      <c r="B20" s="101"/>
      <c r="C20" s="148" t="s">
        <v>108</v>
      </c>
      <c r="D20" s="77"/>
      <c r="E20" s="77"/>
      <c r="F20" s="104"/>
    </row>
    <row r="21" spans="1:6" ht="19.5" customHeight="1" thickBot="1">
      <c r="A21" s="142"/>
      <c r="B21" s="110"/>
      <c r="C21" s="110" t="s">
        <v>109</v>
      </c>
      <c r="D21" s="106"/>
      <c r="E21" s="106"/>
      <c r="F21" s="107"/>
    </row>
    <row r="22" spans="1:6" s="99" customFormat="1" ht="32.25" customHeight="1">
      <c r="A22" s="143"/>
      <c r="B22" s="144"/>
      <c r="C22" s="67" t="s">
        <v>124</v>
      </c>
      <c r="D22" s="111"/>
      <c r="E22" s="111"/>
      <c r="F22" s="112"/>
    </row>
    <row r="23" spans="1:6" ht="18" customHeight="1">
      <c r="A23" s="140" t="s">
        <v>115</v>
      </c>
      <c r="B23" s="101"/>
      <c r="C23" s="98" t="s">
        <v>101</v>
      </c>
      <c r="D23" s="100">
        <f>D30</f>
        <v>612.20000000000005</v>
      </c>
      <c r="E23" s="100">
        <f t="shared" ref="E23:F23" si="3">E30</f>
        <v>612.20000000000005</v>
      </c>
      <c r="F23" s="105">
        <f t="shared" si="3"/>
        <v>612.20000000000005</v>
      </c>
    </row>
    <row r="24" spans="1:6" ht="30.75" customHeight="1">
      <c r="A24" s="141"/>
      <c r="B24" s="101"/>
      <c r="C24" s="101" t="s">
        <v>80</v>
      </c>
      <c r="D24" s="77"/>
      <c r="E24" s="77"/>
      <c r="F24" s="104"/>
    </row>
    <row r="25" spans="1:6">
      <c r="A25" s="141"/>
      <c r="B25" s="101"/>
      <c r="C25" s="98" t="s">
        <v>102</v>
      </c>
      <c r="D25" s="77"/>
      <c r="E25" s="77"/>
      <c r="F25" s="104"/>
    </row>
    <row r="26" spans="1:6" ht="58.5" customHeight="1">
      <c r="A26" s="141"/>
      <c r="B26" s="101"/>
      <c r="C26" s="101" t="s">
        <v>116</v>
      </c>
      <c r="D26" s="77"/>
      <c r="E26" s="77"/>
      <c r="F26" s="104"/>
    </row>
    <row r="27" spans="1:6" ht="25.5" customHeight="1">
      <c r="A27" s="141"/>
      <c r="B27" s="101"/>
      <c r="C27" s="98" t="s">
        <v>103</v>
      </c>
      <c r="D27" s="77"/>
      <c r="E27" s="77"/>
      <c r="F27" s="104"/>
    </row>
    <row r="28" spans="1:6" ht="30" customHeight="1">
      <c r="A28" s="141"/>
      <c r="B28" s="101"/>
      <c r="C28" s="101" t="s">
        <v>117</v>
      </c>
      <c r="D28" s="77"/>
      <c r="E28" s="77"/>
      <c r="F28" s="104"/>
    </row>
    <row r="29" spans="1:6">
      <c r="A29" s="156" t="s">
        <v>104</v>
      </c>
      <c r="B29" s="157"/>
      <c r="C29" s="157"/>
      <c r="D29" s="157"/>
      <c r="E29" s="157"/>
      <c r="F29" s="158"/>
    </row>
    <row r="30" spans="1:6">
      <c r="A30" s="141"/>
      <c r="B30" s="101" t="s">
        <v>105</v>
      </c>
      <c r="C30" s="98" t="s">
        <v>106</v>
      </c>
      <c r="D30" s="100">
        <v>612.20000000000005</v>
      </c>
      <c r="E30" s="100">
        <v>612.20000000000005</v>
      </c>
      <c r="F30" s="100">
        <v>612.20000000000005</v>
      </c>
    </row>
    <row r="31" spans="1:6" ht="30.75" customHeight="1">
      <c r="A31" s="141"/>
      <c r="B31" s="101"/>
      <c r="C31" s="101" t="s">
        <v>80</v>
      </c>
      <c r="D31" s="77"/>
      <c r="E31" s="77"/>
      <c r="F31" s="104"/>
    </row>
    <row r="32" spans="1:6">
      <c r="A32" s="141"/>
      <c r="B32" s="101"/>
      <c r="C32" s="98" t="s">
        <v>107</v>
      </c>
      <c r="D32" s="77"/>
      <c r="E32" s="77"/>
      <c r="F32" s="104"/>
    </row>
    <row r="33" spans="1:6" ht="54.75" customHeight="1">
      <c r="A33" s="141"/>
      <c r="B33" s="101"/>
      <c r="C33" s="101" t="s">
        <v>118</v>
      </c>
      <c r="D33" s="77"/>
      <c r="E33" s="77"/>
      <c r="F33" s="104"/>
    </row>
    <row r="34" spans="1:6">
      <c r="A34" s="141"/>
      <c r="B34" s="101"/>
      <c r="C34" s="98" t="s">
        <v>108</v>
      </c>
      <c r="D34" s="77"/>
      <c r="E34" s="77"/>
      <c r="F34" s="104"/>
    </row>
    <row r="35" spans="1:6" ht="17.25" thickBot="1">
      <c r="A35" s="142"/>
      <c r="B35" s="110"/>
      <c r="C35" s="110" t="s">
        <v>109</v>
      </c>
      <c r="D35" s="106"/>
      <c r="E35" s="106"/>
      <c r="F35" s="107"/>
    </row>
  </sheetData>
  <mergeCells count="8">
    <mergeCell ref="C1:F2"/>
    <mergeCell ref="D5:F5"/>
    <mergeCell ref="E4:F4"/>
    <mergeCell ref="A29:F29"/>
    <mergeCell ref="A15:F15"/>
    <mergeCell ref="A3:F3"/>
    <mergeCell ref="A5:B5"/>
    <mergeCell ref="C5:C6"/>
  </mergeCells>
  <pageMargins left="0.23622047244094491" right="0.15748031496062992" top="0.27559055118110237" bottom="0.23622047244094491" header="0.19685039370078741" footer="0.19685039370078741"/>
  <pageSetup paperSize="9" scale="90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42"/>
  <sheetViews>
    <sheetView view="pageBreakPreview" topLeftCell="A10" zoomScale="60" zoomScaleNormal="90" workbookViewId="0">
      <selection activeCell="J28" sqref="J28"/>
    </sheetView>
  </sheetViews>
  <sheetFormatPr defaultRowHeight="13.5"/>
  <cols>
    <col min="1" max="2" width="4.7109375" style="2" customWidth="1"/>
    <col min="3" max="3" width="5.7109375" style="2" customWidth="1"/>
    <col min="4" max="4" width="8.5703125" style="2" customWidth="1"/>
    <col min="5" max="5" width="12.5703125" style="2" customWidth="1"/>
    <col min="6" max="6" width="71.28515625" style="2" customWidth="1"/>
    <col min="7" max="9" width="13.85546875" style="2" customWidth="1"/>
    <col min="10" max="10" width="9.140625" style="2"/>
    <col min="11" max="11" width="10.42578125" style="2" bestFit="1" customWidth="1"/>
    <col min="12" max="12" width="10.140625" style="2" bestFit="1" customWidth="1"/>
    <col min="13" max="13" width="24.42578125" style="2" customWidth="1"/>
    <col min="14" max="16384" width="9.140625" style="2"/>
  </cols>
  <sheetData>
    <row r="1" spans="1:11" ht="65.25" customHeight="1">
      <c r="D1" s="16"/>
      <c r="E1" s="16"/>
      <c r="F1" s="185" t="s">
        <v>28</v>
      </c>
      <c r="G1" s="185"/>
      <c r="H1" s="185"/>
      <c r="I1" s="185"/>
    </row>
    <row r="2" spans="1:11" ht="17.25" customHeight="1">
      <c r="D2" s="188"/>
      <c r="E2" s="188"/>
      <c r="F2" s="188"/>
      <c r="G2" s="188"/>
      <c r="H2" s="188"/>
      <c r="I2" s="188"/>
      <c r="J2" s="186"/>
      <c r="K2" s="186"/>
    </row>
    <row r="3" spans="1:11" ht="44.25" customHeight="1">
      <c r="D3" s="159" t="s">
        <v>127</v>
      </c>
      <c r="E3" s="159"/>
      <c r="F3" s="159"/>
      <c r="G3" s="159"/>
      <c r="H3" s="159"/>
      <c r="I3" s="159"/>
      <c r="J3" s="3"/>
      <c r="K3" s="7"/>
    </row>
    <row r="4" spans="1:11" ht="21" customHeight="1" thickBot="1">
      <c r="D4" s="13"/>
      <c r="E4" s="13"/>
      <c r="F4" s="13"/>
      <c r="G4" s="13"/>
      <c r="H4" s="187" t="s">
        <v>1</v>
      </c>
      <c r="I4" s="187"/>
    </row>
    <row r="5" spans="1:11" ht="54.75" customHeight="1">
      <c r="A5" s="179" t="s">
        <v>69</v>
      </c>
      <c r="B5" s="181" t="s">
        <v>70</v>
      </c>
      <c r="C5" s="181" t="s">
        <v>71</v>
      </c>
      <c r="D5" s="178" t="s">
        <v>20</v>
      </c>
      <c r="E5" s="178"/>
      <c r="F5" s="178" t="s">
        <v>21</v>
      </c>
      <c r="G5" s="178" t="s">
        <v>63</v>
      </c>
      <c r="H5" s="178"/>
      <c r="I5" s="183"/>
    </row>
    <row r="6" spans="1:11" ht="35.25" customHeight="1">
      <c r="A6" s="180"/>
      <c r="B6" s="182"/>
      <c r="C6" s="182"/>
      <c r="D6" s="145" t="s">
        <v>25</v>
      </c>
      <c r="E6" s="145" t="s">
        <v>5</v>
      </c>
      <c r="F6" s="184"/>
      <c r="G6" s="145" t="s">
        <v>22</v>
      </c>
      <c r="H6" s="145" t="s">
        <v>23</v>
      </c>
      <c r="I6" s="58" t="s">
        <v>24</v>
      </c>
    </row>
    <row r="7" spans="1:11" ht="30.75" customHeight="1">
      <c r="A7" s="189"/>
      <c r="B7" s="153"/>
      <c r="C7" s="153"/>
      <c r="D7" s="153"/>
      <c r="E7" s="154"/>
      <c r="F7" s="43" t="s">
        <v>32</v>
      </c>
      <c r="G7" s="66">
        <f>G8</f>
        <v>0</v>
      </c>
      <c r="H7" s="66">
        <f t="shared" ref="H7:I8" si="0">H8</f>
        <v>0</v>
      </c>
      <c r="I7" s="146">
        <f t="shared" si="0"/>
        <v>2.9558577807620168E-12</v>
      </c>
    </row>
    <row r="8" spans="1:11" ht="30.75" customHeight="1">
      <c r="A8" s="163" t="s">
        <v>72</v>
      </c>
      <c r="B8" s="190"/>
      <c r="C8" s="191"/>
      <c r="D8" s="191"/>
      <c r="E8" s="192"/>
      <c r="F8" s="43" t="s">
        <v>74</v>
      </c>
      <c r="G8" s="66">
        <f>G9</f>
        <v>0</v>
      </c>
      <c r="H8" s="66">
        <f t="shared" si="0"/>
        <v>0</v>
      </c>
      <c r="I8" s="146">
        <f t="shared" si="0"/>
        <v>2.9558577807620168E-12</v>
      </c>
    </row>
    <row r="9" spans="1:11" ht="30.75" customHeight="1">
      <c r="A9" s="163"/>
      <c r="B9" s="168" t="s">
        <v>73</v>
      </c>
      <c r="C9" s="152"/>
      <c r="D9" s="153"/>
      <c r="E9" s="154"/>
      <c r="F9" s="43" t="s">
        <v>75</v>
      </c>
      <c r="G9" s="66">
        <f>G10+G29</f>
        <v>0</v>
      </c>
      <c r="H9" s="66">
        <f>H10+H29</f>
        <v>0</v>
      </c>
      <c r="I9" s="146">
        <f>I10+I29</f>
        <v>2.9558577807620168E-12</v>
      </c>
    </row>
    <row r="10" spans="1:11" ht="26.25" customHeight="1">
      <c r="A10" s="163"/>
      <c r="B10" s="169"/>
      <c r="C10" s="171" t="s">
        <v>73</v>
      </c>
      <c r="D10" s="171"/>
      <c r="E10" s="174"/>
      <c r="F10" s="43" t="s">
        <v>77</v>
      </c>
      <c r="G10" s="60">
        <f>G11</f>
        <v>-612.19999999999982</v>
      </c>
      <c r="H10" s="60">
        <f t="shared" ref="H10:I11" si="1">H11</f>
        <v>-612.20000000000073</v>
      </c>
      <c r="I10" s="62">
        <f t="shared" si="1"/>
        <v>-612.19999999999709</v>
      </c>
    </row>
    <row r="11" spans="1:11" ht="35.25" customHeight="1">
      <c r="A11" s="163"/>
      <c r="B11" s="169"/>
      <c r="C11" s="172"/>
      <c r="D11" s="175">
        <v>1173</v>
      </c>
      <c r="E11" s="64"/>
      <c r="F11" s="43" t="s">
        <v>31</v>
      </c>
      <c r="G11" s="60">
        <f>G12</f>
        <v>-612.19999999999982</v>
      </c>
      <c r="H11" s="60">
        <f t="shared" si="1"/>
        <v>-612.20000000000073</v>
      </c>
      <c r="I11" s="62">
        <f t="shared" si="1"/>
        <v>-612.19999999999709</v>
      </c>
    </row>
    <row r="12" spans="1:11" s="1" customFormat="1" ht="33.75" customHeight="1">
      <c r="A12" s="163"/>
      <c r="B12" s="169"/>
      <c r="C12" s="172"/>
      <c r="D12" s="176"/>
      <c r="E12" s="63"/>
      <c r="F12" s="43" t="s">
        <v>76</v>
      </c>
      <c r="G12" s="60">
        <f t="shared" ref="G12:I12" si="2">G13</f>
        <v>-612.19999999999982</v>
      </c>
      <c r="H12" s="60">
        <f t="shared" si="2"/>
        <v>-612.20000000000073</v>
      </c>
      <c r="I12" s="62">
        <f t="shared" si="2"/>
        <v>-612.19999999999709</v>
      </c>
      <c r="J12" s="6"/>
    </row>
    <row r="13" spans="1:11" ht="15.75" customHeight="1">
      <c r="A13" s="163"/>
      <c r="B13" s="169"/>
      <c r="C13" s="172"/>
      <c r="D13" s="176"/>
      <c r="E13" s="160" t="s">
        <v>18</v>
      </c>
      <c r="F13" s="5" t="s">
        <v>19</v>
      </c>
      <c r="G13" s="8">
        <f>G15+G22</f>
        <v>-612.19999999999982</v>
      </c>
      <c r="H13" s="8">
        <f t="shared" ref="H13:I13" si="3">H15+H22</f>
        <v>-612.20000000000073</v>
      </c>
      <c r="I13" s="54">
        <f t="shared" si="3"/>
        <v>-612.19999999999709</v>
      </c>
    </row>
    <row r="14" spans="1:11" ht="17.25" customHeight="1">
      <c r="A14" s="163"/>
      <c r="B14" s="169"/>
      <c r="C14" s="172"/>
      <c r="D14" s="176"/>
      <c r="E14" s="160"/>
      <c r="F14" s="5" t="s">
        <v>11</v>
      </c>
      <c r="G14" s="9"/>
      <c r="H14" s="9"/>
      <c r="I14" s="55"/>
    </row>
    <row r="15" spans="1:11" ht="16.5" customHeight="1">
      <c r="A15" s="163"/>
      <c r="B15" s="169"/>
      <c r="C15" s="172"/>
      <c r="D15" s="176"/>
      <c r="E15" s="160"/>
      <c r="F15" s="10" t="s">
        <v>29</v>
      </c>
      <c r="G15" s="11">
        <f>G17</f>
        <v>-4443.8999999999978</v>
      </c>
      <c r="H15" s="11">
        <f>H17</f>
        <v>-17775.3</v>
      </c>
      <c r="I15" s="56">
        <f>I17</f>
        <v>-34650.600000000006</v>
      </c>
    </row>
    <row r="16" spans="1:11" ht="30.75" customHeight="1">
      <c r="A16" s="163"/>
      <c r="B16" s="169"/>
      <c r="C16" s="172"/>
      <c r="D16" s="176"/>
      <c r="E16" s="160"/>
      <c r="F16" s="5" t="s">
        <v>12</v>
      </c>
      <c r="G16" s="9"/>
      <c r="H16" s="9"/>
      <c r="I16" s="55"/>
    </row>
    <row r="17" spans="1:13" ht="18.75" customHeight="1">
      <c r="A17" s="163"/>
      <c r="B17" s="169"/>
      <c r="C17" s="172"/>
      <c r="D17" s="176"/>
      <c r="E17" s="160"/>
      <c r="F17" s="5" t="s">
        <v>13</v>
      </c>
      <c r="G17" s="8">
        <f t="shared" ref="G17:I20" si="4">G18</f>
        <v>-4443.8999999999978</v>
      </c>
      <c r="H17" s="8">
        <f t="shared" si="4"/>
        <v>-17775.3</v>
      </c>
      <c r="I17" s="54">
        <f t="shared" si="4"/>
        <v>-34650.600000000006</v>
      </c>
    </row>
    <row r="18" spans="1:13" ht="15.75" customHeight="1">
      <c r="A18" s="163"/>
      <c r="B18" s="169"/>
      <c r="C18" s="172"/>
      <c r="D18" s="176"/>
      <c r="E18" s="160"/>
      <c r="F18" s="5" t="s">
        <v>14</v>
      </c>
      <c r="G18" s="8">
        <f t="shared" si="4"/>
        <v>-4443.8999999999978</v>
      </c>
      <c r="H18" s="8">
        <f t="shared" si="4"/>
        <v>-17775.3</v>
      </c>
      <c r="I18" s="54">
        <f t="shared" si="4"/>
        <v>-34650.600000000006</v>
      </c>
    </row>
    <row r="19" spans="1:13" ht="16.5" customHeight="1">
      <c r="A19" s="163"/>
      <c r="B19" s="169"/>
      <c r="C19" s="172"/>
      <c r="D19" s="176"/>
      <c r="E19" s="160"/>
      <c r="F19" s="5" t="s">
        <v>15</v>
      </c>
      <c r="G19" s="8">
        <f t="shared" si="4"/>
        <v>-4443.8999999999978</v>
      </c>
      <c r="H19" s="8">
        <f t="shared" si="4"/>
        <v>-17775.3</v>
      </c>
      <c r="I19" s="54">
        <f t="shared" si="4"/>
        <v>-34650.600000000006</v>
      </c>
    </row>
    <row r="20" spans="1:13" ht="18.75" customHeight="1">
      <c r="A20" s="163"/>
      <c r="B20" s="169"/>
      <c r="C20" s="172"/>
      <c r="D20" s="176"/>
      <c r="E20" s="160"/>
      <c r="F20" s="5" t="s">
        <v>16</v>
      </c>
      <c r="G20" s="8">
        <f t="shared" si="4"/>
        <v>-4443.8999999999978</v>
      </c>
      <c r="H20" s="8">
        <f t="shared" si="4"/>
        <v>-17775.3</v>
      </c>
      <c r="I20" s="54">
        <f t="shared" si="4"/>
        <v>-34650.600000000006</v>
      </c>
    </row>
    <row r="21" spans="1:13" ht="33.75" customHeight="1" thickBot="1">
      <c r="A21" s="164"/>
      <c r="B21" s="170"/>
      <c r="C21" s="173"/>
      <c r="D21" s="177"/>
      <c r="E21" s="161"/>
      <c r="F21" s="12" t="s">
        <v>17</v>
      </c>
      <c r="G21" s="71">
        <f>-G28-G29</f>
        <v>-4443.8999999999978</v>
      </c>
      <c r="H21" s="71">
        <f t="shared" ref="H21:I21" si="5">-H28-H29</f>
        <v>-17775.3</v>
      </c>
      <c r="I21" s="71">
        <f t="shared" si="5"/>
        <v>-34650.600000000006</v>
      </c>
    </row>
    <row r="22" spans="1:13" ht="20.25" customHeight="1">
      <c r="A22" s="163"/>
      <c r="B22" s="169"/>
      <c r="C22" s="172"/>
      <c r="D22" s="176"/>
      <c r="E22" s="160"/>
      <c r="F22" s="10" t="s">
        <v>26</v>
      </c>
      <c r="G22" s="51">
        <f>G24</f>
        <v>3831.699999999998</v>
      </c>
      <c r="H22" s="51">
        <f>H24</f>
        <v>17163.099999999999</v>
      </c>
      <c r="I22" s="52">
        <f>I24</f>
        <v>34038.400000000009</v>
      </c>
      <c r="J22" s="48"/>
      <c r="K22" s="48"/>
      <c r="L22" s="48"/>
      <c r="M22" s="48"/>
    </row>
    <row r="23" spans="1:13" ht="27" customHeight="1">
      <c r="A23" s="163"/>
      <c r="B23" s="169"/>
      <c r="C23" s="172"/>
      <c r="D23" s="176"/>
      <c r="E23" s="160"/>
      <c r="F23" s="5" t="s">
        <v>12</v>
      </c>
      <c r="G23" s="49"/>
      <c r="H23" s="49"/>
      <c r="I23" s="50"/>
    </row>
    <row r="24" spans="1:13" ht="16.5" customHeight="1">
      <c r="A24" s="163"/>
      <c r="B24" s="169"/>
      <c r="C24" s="172"/>
      <c r="D24" s="176"/>
      <c r="E24" s="160"/>
      <c r="F24" s="5" t="s">
        <v>13</v>
      </c>
      <c r="G24" s="4">
        <f t="shared" ref="G24:I27" si="6">G25</f>
        <v>3831.699999999998</v>
      </c>
      <c r="H24" s="4">
        <f t="shared" si="6"/>
        <v>17163.099999999999</v>
      </c>
      <c r="I24" s="53">
        <f t="shared" si="6"/>
        <v>34038.400000000009</v>
      </c>
    </row>
    <row r="25" spans="1:13" ht="16.5" customHeight="1">
      <c r="A25" s="163"/>
      <c r="B25" s="169"/>
      <c r="C25" s="172"/>
      <c r="D25" s="176"/>
      <c r="E25" s="160"/>
      <c r="F25" s="5" t="s">
        <v>14</v>
      </c>
      <c r="G25" s="4">
        <f t="shared" si="6"/>
        <v>3831.699999999998</v>
      </c>
      <c r="H25" s="4">
        <f t="shared" si="6"/>
        <v>17163.099999999999</v>
      </c>
      <c r="I25" s="53">
        <f t="shared" si="6"/>
        <v>34038.400000000009</v>
      </c>
    </row>
    <row r="26" spans="1:13" ht="16.5" customHeight="1">
      <c r="A26" s="163"/>
      <c r="B26" s="169"/>
      <c r="C26" s="172"/>
      <c r="D26" s="176"/>
      <c r="E26" s="160"/>
      <c r="F26" s="5" t="s">
        <v>15</v>
      </c>
      <c r="G26" s="4">
        <f t="shared" si="6"/>
        <v>3831.699999999998</v>
      </c>
      <c r="H26" s="4">
        <f t="shared" si="6"/>
        <v>17163.099999999999</v>
      </c>
      <c r="I26" s="53">
        <f t="shared" si="6"/>
        <v>34038.400000000009</v>
      </c>
    </row>
    <row r="27" spans="1:13" ht="16.5" customHeight="1">
      <c r="A27" s="163"/>
      <c r="B27" s="169"/>
      <c r="C27" s="172"/>
      <c r="D27" s="176"/>
      <c r="E27" s="160"/>
      <c r="F27" s="5" t="s">
        <v>16</v>
      </c>
      <c r="G27" s="4">
        <f t="shared" si="6"/>
        <v>3831.699999999998</v>
      </c>
      <c r="H27" s="4">
        <f t="shared" si="6"/>
        <v>17163.099999999999</v>
      </c>
      <c r="I27" s="53">
        <f t="shared" si="6"/>
        <v>34038.400000000009</v>
      </c>
    </row>
    <row r="28" spans="1:13" ht="33" customHeight="1" thickBot="1">
      <c r="A28" s="164"/>
      <c r="B28" s="170"/>
      <c r="C28" s="173"/>
      <c r="D28" s="177"/>
      <c r="E28" s="161"/>
      <c r="F28" s="12" t="s">
        <v>17</v>
      </c>
      <c r="G28" s="149">
        <f>23119.1-18675.2-612.2</f>
        <v>3831.699999999998</v>
      </c>
      <c r="H28" s="149">
        <f>36450.5-18675.2-612.2</f>
        <v>17163.099999999999</v>
      </c>
      <c r="I28" s="150">
        <f>53325.8-18675.2-612.2</f>
        <v>34038.400000000009</v>
      </c>
      <c r="J28" s="147"/>
      <c r="L28" s="147"/>
    </row>
    <row r="29" spans="1:13" ht="28.5">
      <c r="A29" s="162" t="s">
        <v>72</v>
      </c>
      <c r="B29" s="165"/>
      <c r="C29" s="166"/>
      <c r="D29" s="166"/>
      <c r="E29" s="167"/>
      <c r="F29" s="67" t="s">
        <v>74</v>
      </c>
      <c r="G29" s="59">
        <f t="shared" ref="G29:I33" si="7">G30</f>
        <v>612.20000000000005</v>
      </c>
      <c r="H29" s="59">
        <f t="shared" si="7"/>
        <v>612.20000000000005</v>
      </c>
      <c r="I29" s="61">
        <f t="shared" si="7"/>
        <v>612.20000000000005</v>
      </c>
      <c r="K29" s="147"/>
    </row>
    <row r="30" spans="1:13" ht="42.75">
      <c r="A30" s="163"/>
      <c r="B30" s="168" t="s">
        <v>73</v>
      </c>
      <c r="C30" s="152"/>
      <c r="D30" s="153"/>
      <c r="E30" s="154"/>
      <c r="F30" s="43" t="s">
        <v>75</v>
      </c>
      <c r="G30" s="60">
        <f>G31</f>
        <v>612.20000000000005</v>
      </c>
      <c r="H30" s="60">
        <f t="shared" si="7"/>
        <v>612.20000000000005</v>
      </c>
      <c r="I30" s="62">
        <f t="shared" si="7"/>
        <v>612.20000000000005</v>
      </c>
    </row>
    <row r="31" spans="1:13" ht="28.5">
      <c r="A31" s="163"/>
      <c r="B31" s="169"/>
      <c r="C31" s="171" t="s">
        <v>81</v>
      </c>
      <c r="D31" s="171"/>
      <c r="E31" s="174"/>
      <c r="F31" s="43" t="s">
        <v>78</v>
      </c>
      <c r="G31" s="60">
        <f>G32</f>
        <v>612.20000000000005</v>
      </c>
      <c r="H31" s="60">
        <f t="shared" si="7"/>
        <v>612.20000000000005</v>
      </c>
      <c r="I31" s="62">
        <f t="shared" si="7"/>
        <v>612.20000000000005</v>
      </c>
    </row>
    <row r="32" spans="1:13" ht="42.75">
      <c r="A32" s="163"/>
      <c r="B32" s="169"/>
      <c r="C32" s="172"/>
      <c r="D32" s="175">
        <v>1084</v>
      </c>
      <c r="E32" s="64"/>
      <c r="F32" s="43" t="s">
        <v>82</v>
      </c>
      <c r="G32" s="60">
        <f>G33</f>
        <v>612.20000000000005</v>
      </c>
      <c r="H32" s="60">
        <f t="shared" si="7"/>
        <v>612.20000000000005</v>
      </c>
      <c r="I32" s="62">
        <f t="shared" si="7"/>
        <v>612.20000000000005</v>
      </c>
    </row>
    <row r="33" spans="1:9" ht="28.5">
      <c r="A33" s="163"/>
      <c r="B33" s="169"/>
      <c r="C33" s="172"/>
      <c r="D33" s="176"/>
      <c r="E33" s="63"/>
      <c r="F33" s="43" t="s">
        <v>83</v>
      </c>
      <c r="G33" s="60">
        <f>G34</f>
        <v>612.20000000000005</v>
      </c>
      <c r="H33" s="60">
        <f t="shared" si="7"/>
        <v>612.20000000000005</v>
      </c>
      <c r="I33" s="62">
        <f t="shared" si="7"/>
        <v>612.20000000000005</v>
      </c>
    </row>
    <row r="34" spans="1:9" ht="32.25" customHeight="1">
      <c r="A34" s="163"/>
      <c r="B34" s="169"/>
      <c r="C34" s="172"/>
      <c r="D34" s="176"/>
      <c r="E34" s="160">
        <v>11001</v>
      </c>
      <c r="F34" s="68" t="s">
        <v>80</v>
      </c>
      <c r="G34" s="4">
        <f>G36</f>
        <v>612.20000000000005</v>
      </c>
      <c r="H34" s="4">
        <f>H36</f>
        <v>612.20000000000005</v>
      </c>
      <c r="I34" s="53">
        <f>I36</f>
        <v>612.20000000000005</v>
      </c>
    </row>
    <row r="35" spans="1:9" ht="15">
      <c r="A35" s="163"/>
      <c r="B35" s="169"/>
      <c r="C35" s="172"/>
      <c r="D35" s="176"/>
      <c r="E35" s="160"/>
      <c r="F35" s="68" t="s">
        <v>11</v>
      </c>
      <c r="G35" s="49"/>
      <c r="H35" s="49"/>
      <c r="I35" s="50"/>
    </row>
    <row r="36" spans="1:9">
      <c r="A36" s="163"/>
      <c r="B36" s="169"/>
      <c r="C36" s="172"/>
      <c r="D36" s="176"/>
      <c r="E36" s="160"/>
      <c r="F36" s="69" t="s">
        <v>79</v>
      </c>
      <c r="G36" s="51">
        <f>G38</f>
        <v>612.20000000000005</v>
      </c>
      <c r="H36" s="51">
        <f>H38</f>
        <v>612.20000000000005</v>
      </c>
      <c r="I36" s="52">
        <f>I38</f>
        <v>612.20000000000005</v>
      </c>
    </row>
    <row r="37" spans="1:9" ht="30">
      <c r="A37" s="163"/>
      <c r="B37" s="169"/>
      <c r="C37" s="172"/>
      <c r="D37" s="176"/>
      <c r="E37" s="160"/>
      <c r="F37" s="68" t="s">
        <v>12</v>
      </c>
      <c r="G37" s="49"/>
      <c r="H37" s="49"/>
      <c r="I37" s="50"/>
    </row>
    <row r="38" spans="1:9" ht="15">
      <c r="A38" s="163"/>
      <c r="B38" s="169"/>
      <c r="C38" s="172"/>
      <c r="D38" s="176"/>
      <c r="E38" s="160"/>
      <c r="F38" s="68" t="s">
        <v>13</v>
      </c>
      <c r="G38" s="4">
        <f t="shared" ref="G38:I41" si="8">G39</f>
        <v>612.20000000000005</v>
      </c>
      <c r="H38" s="4">
        <f t="shared" si="8"/>
        <v>612.20000000000005</v>
      </c>
      <c r="I38" s="53">
        <f t="shared" si="8"/>
        <v>612.20000000000005</v>
      </c>
    </row>
    <row r="39" spans="1:9" ht="15">
      <c r="A39" s="163"/>
      <c r="B39" s="169"/>
      <c r="C39" s="172"/>
      <c r="D39" s="176"/>
      <c r="E39" s="160"/>
      <c r="F39" s="68" t="s">
        <v>14</v>
      </c>
      <c r="G39" s="4">
        <f t="shared" si="8"/>
        <v>612.20000000000005</v>
      </c>
      <c r="H39" s="4">
        <f t="shared" si="8"/>
        <v>612.20000000000005</v>
      </c>
      <c r="I39" s="53">
        <f t="shared" si="8"/>
        <v>612.20000000000005</v>
      </c>
    </row>
    <row r="40" spans="1:9" ht="15">
      <c r="A40" s="163"/>
      <c r="B40" s="169"/>
      <c r="C40" s="172"/>
      <c r="D40" s="176"/>
      <c r="E40" s="160"/>
      <c r="F40" s="68" t="s">
        <v>84</v>
      </c>
      <c r="G40" s="4">
        <f t="shared" si="8"/>
        <v>612.20000000000005</v>
      </c>
      <c r="H40" s="4">
        <f t="shared" si="8"/>
        <v>612.20000000000005</v>
      </c>
      <c r="I40" s="53">
        <f t="shared" si="8"/>
        <v>612.20000000000005</v>
      </c>
    </row>
    <row r="41" spans="1:9" ht="15">
      <c r="A41" s="163"/>
      <c r="B41" s="169"/>
      <c r="C41" s="172"/>
      <c r="D41" s="176"/>
      <c r="E41" s="160"/>
      <c r="F41" s="68" t="s">
        <v>85</v>
      </c>
      <c r="G41" s="4">
        <f t="shared" si="8"/>
        <v>612.20000000000005</v>
      </c>
      <c r="H41" s="4">
        <f t="shared" si="8"/>
        <v>612.20000000000005</v>
      </c>
      <c r="I41" s="53">
        <f t="shared" si="8"/>
        <v>612.20000000000005</v>
      </c>
    </row>
    <row r="42" spans="1:9" ht="15.75" thickBot="1">
      <c r="A42" s="164"/>
      <c r="B42" s="170"/>
      <c r="C42" s="173"/>
      <c r="D42" s="177"/>
      <c r="E42" s="161"/>
      <c r="F42" s="70" t="s">
        <v>86</v>
      </c>
      <c r="G42" s="57">
        <v>612.20000000000005</v>
      </c>
      <c r="H42" s="57">
        <v>612.20000000000005</v>
      </c>
      <c r="I42" s="57">
        <v>612.20000000000005</v>
      </c>
    </row>
  </sheetData>
  <mergeCells count="33">
    <mergeCell ref="A7:E7"/>
    <mergeCell ref="B8:E8"/>
    <mergeCell ref="C9:E9"/>
    <mergeCell ref="E13:E21"/>
    <mergeCell ref="A8:A21"/>
    <mergeCell ref="B9:B21"/>
    <mergeCell ref="C10:C21"/>
    <mergeCell ref="D11:D21"/>
    <mergeCell ref="D10:E10"/>
    <mergeCell ref="F1:I1"/>
    <mergeCell ref="J2:K2"/>
    <mergeCell ref="D3:I3"/>
    <mergeCell ref="H4:I4"/>
    <mergeCell ref="D2:I2"/>
    <mergeCell ref="D5:E5"/>
    <mergeCell ref="A5:A6"/>
    <mergeCell ref="B5:B6"/>
    <mergeCell ref="C5:C6"/>
    <mergeCell ref="G5:I5"/>
    <mergeCell ref="F5:F6"/>
    <mergeCell ref="E22:E28"/>
    <mergeCell ref="A29:A42"/>
    <mergeCell ref="B29:E29"/>
    <mergeCell ref="B30:B42"/>
    <mergeCell ref="C30:E30"/>
    <mergeCell ref="C31:C42"/>
    <mergeCell ref="D31:E31"/>
    <mergeCell ref="D32:D42"/>
    <mergeCell ref="E34:E42"/>
    <mergeCell ref="A22:A28"/>
    <mergeCell ref="B22:B28"/>
    <mergeCell ref="C22:C28"/>
    <mergeCell ref="D22:D28"/>
  </mergeCells>
  <pageMargins left="0.24" right="0.19" top="0.37" bottom="0.25" header="0.27" footer="0.2"/>
  <pageSetup paperSize="9" scale="90" orientation="landscape" r:id="rId1"/>
  <rowBreaks count="1" manualBreakCount="1">
    <brk id="21" max="8" man="1"/>
  </rowBreaks>
  <ignoredErrors>
    <ignoredError sqref="I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14"/>
  <sheetViews>
    <sheetView view="pageBreakPreview" zoomScale="60" zoomScaleNormal="100" workbookViewId="0">
      <selection activeCell="E22" sqref="E22"/>
    </sheetView>
  </sheetViews>
  <sheetFormatPr defaultRowHeight="16.5"/>
  <cols>
    <col min="1" max="1" width="9.140625" style="14"/>
    <col min="2" max="2" width="11.5703125" style="14" customWidth="1"/>
    <col min="3" max="4" width="9.140625" style="14"/>
    <col min="5" max="5" width="22.28515625" style="14" customWidth="1"/>
    <col min="6" max="6" width="41.42578125" style="14" customWidth="1"/>
    <col min="7" max="7" width="37.28515625" style="14" customWidth="1"/>
    <col min="8" max="8" width="9.140625" style="14" customWidth="1"/>
    <col min="9" max="16384" width="9.140625" style="14"/>
  </cols>
  <sheetData>
    <row r="1" spans="1:7" ht="61.5" customHeight="1">
      <c r="A1" s="198" t="s">
        <v>30</v>
      </c>
      <c r="B1" s="198"/>
      <c r="C1" s="198"/>
      <c r="D1" s="198"/>
      <c r="E1" s="198"/>
      <c r="F1" s="198"/>
      <c r="G1" s="198"/>
    </row>
    <row r="2" spans="1:7" ht="10.5" customHeight="1">
      <c r="A2" s="199"/>
      <c r="B2" s="199"/>
      <c r="C2" s="199"/>
      <c r="D2" s="199"/>
      <c r="E2" s="199"/>
      <c r="F2" s="199"/>
      <c r="G2" s="199"/>
    </row>
    <row r="3" spans="1:7" ht="45" customHeight="1">
      <c r="A3" s="201" t="s">
        <v>66</v>
      </c>
      <c r="B3" s="201"/>
      <c r="C3" s="201"/>
      <c r="D3" s="201"/>
      <c r="E3" s="201"/>
      <c r="F3" s="201"/>
      <c r="G3" s="201"/>
    </row>
    <row r="4" spans="1:7">
      <c r="A4" s="44"/>
      <c r="B4" s="44"/>
      <c r="C4" s="44"/>
      <c r="D4" s="44"/>
      <c r="E4" s="44"/>
      <c r="F4" s="44"/>
      <c r="G4" s="45" t="s">
        <v>8</v>
      </c>
    </row>
    <row r="5" spans="1:7" ht="54" customHeight="1">
      <c r="A5" s="202" t="s">
        <v>2</v>
      </c>
      <c r="B5" s="203"/>
      <c r="C5" s="204" t="s">
        <v>9</v>
      </c>
      <c r="D5" s="204"/>
      <c r="E5" s="204"/>
      <c r="F5" s="204" t="s">
        <v>10</v>
      </c>
      <c r="G5" s="47" t="s">
        <v>63</v>
      </c>
    </row>
    <row r="6" spans="1:7" ht="30" customHeight="1">
      <c r="A6" s="31" t="s">
        <v>4</v>
      </c>
      <c r="B6" s="31" t="s">
        <v>5</v>
      </c>
      <c r="C6" s="204"/>
      <c r="D6" s="204"/>
      <c r="E6" s="204"/>
      <c r="F6" s="204"/>
      <c r="G6" s="46" t="s">
        <v>3</v>
      </c>
    </row>
    <row r="7" spans="1:7" ht="15.75" customHeight="1">
      <c r="A7" s="32">
        <v>1</v>
      </c>
      <c r="B7" s="32">
        <v>2</v>
      </c>
      <c r="C7" s="200">
        <v>3</v>
      </c>
      <c r="D7" s="200"/>
      <c r="E7" s="200"/>
      <c r="F7" s="32">
        <v>4</v>
      </c>
      <c r="G7" s="32">
        <v>5</v>
      </c>
    </row>
    <row r="8" spans="1:7" ht="12.75" customHeight="1">
      <c r="A8" s="32"/>
      <c r="B8" s="32"/>
      <c r="C8" s="32"/>
      <c r="D8" s="32"/>
      <c r="E8" s="32"/>
      <c r="F8" s="32"/>
      <c r="G8" s="32"/>
    </row>
    <row r="9" spans="1:7" ht="24" customHeight="1">
      <c r="A9" s="33"/>
      <c r="B9" s="195" t="s">
        <v>27</v>
      </c>
      <c r="C9" s="196"/>
      <c r="D9" s="196"/>
      <c r="E9" s="196"/>
      <c r="F9" s="197"/>
      <c r="G9" s="33"/>
    </row>
    <row r="10" spans="1:7" ht="25.5" customHeight="1">
      <c r="A10" s="34">
        <v>1173</v>
      </c>
      <c r="B10" s="194" t="s">
        <v>6</v>
      </c>
      <c r="C10" s="194"/>
      <c r="D10" s="194"/>
      <c r="E10" s="194"/>
      <c r="F10" s="31"/>
      <c r="G10" s="37">
        <f>G11+G13</f>
        <v>-612.19999999999709</v>
      </c>
    </row>
    <row r="11" spans="1:7" ht="28.5">
      <c r="A11" s="35"/>
      <c r="B11" s="36">
        <v>11005</v>
      </c>
      <c r="C11" s="193" t="s">
        <v>7</v>
      </c>
      <c r="D11" s="193"/>
      <c r="E11" s="193"/>
      <c r="F11" s="36" t="s">
        <v>0</v>
      </c>
      <c r="G11" s="37">
        <f>G12</f>
        <v>-34650.600000000006</v>
      </c>
    </row>
    <row r="12" spans="1:7" ht="20.25" customHeight="1">
      <c r="A12" s="35"/>
      <c r="B12" s="36"/>
      <c r="C12" s="38"/>
      <c r="D12" s="39"/>
      <c r="E12" s="39"/>
      <c r="F12" s="40" t="s">
        <v>61</v>
      </c>
      <c r="G12" s="41">
        <f>'N 2'!I21</f>
        <v>-34650.600000000006</v>
      </c>
    </row>
    <row r="13" spans="1:7" s="15" customFormat="1" ht="35.25" customHeight="1">
      <c r="A13" s="34"/>
      <c r="B13" s="36">
        <v>11005</v>
      </c>
      <c r="C13" s="193" t="s">
        <v>7</v>
      </c>
      <c r="D13" s="193"/>
      <c r="E13" s="193"/>
      <c r="F13" s="36" t="s">
        <v>27</v>
      </c>
      <c r="G13" s="42">
        <f>G14</f>
        <v>34038.400000000009</v>
      </c>
    </row>
    <row r="14" spans="1:7" ht="18.75" customHeight="1">
      <c r="A14" s="35"/>
      <c r="B14" s="31"/>
      <c r="C14" s="38"/>
      <c r="D14" s="39"/>
      <c r="E14" s="39"/>
      <c r="F14" s="40" t="s">
        <v>61</v>
      </c>
      <c r="G14" s="42">
        <f>'N 2'!I28</f>
        <v>34038.400000000009</v>
      </c>
    </row>
  </sheetData>
  <mergeCells count="11">
    <mergeCell ref="C11:E11"/>
    <mergeCell ref="B10:E10"/>
    <mergeCell ref="C13:E13"/>
    <mergeCell ref="B9:F9"/>
    <mergeCell ref="A1:G1"/>
    <mergeCell ref="A2:G2"/>
    <mergeCell ref="C7:E7"/>
    <mergeCell ref="A3:G3"/>
    <mergeCell ref="A5:B5"/>
    <mergeCell ref="C5:E6"/>
    <mergeCell ref="F5:F6"/>
  </mergeCells>
  <pageMargins left="0.24" right="0.16" top="0.49" bottom="0.35" header="0.24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50"/>
  <sheetViews>
    <sheetView view="pageBreakPreview" topLeftCell="A16" zoomScale="60" zoomScaleNormal="100" workbookViewId="0">
      <selection activeCell="B14" sqref="B14"/>
    </sheetView>
  </sheetViews>
  <sheetFormatPr defaultRowHeight="16.5"/>
  <cols>
    <col min="1" max="1" width="28.85546875" style="14" customWidth="1"/>
    <col min="2" max="2" width="47.42578125" style="14" customWidth="1"/>
    <col min="3" max="3" width="11.28515625" style="14" customWidth="1"/>
    <col min="4" max="4" width="11.42578125" style="14" customWidth="1"/>
    <col min="5" max="5" width="14.140625" style="14" customWidth="1"/>
    <col min="6" max="16384" width="9.140625" style="14"/>
  </cols>
  <sheetData>
    <row r="1" spans="1:5" ht="62.25" customHeight="1">
      <c r="A1" s="93"/>
      <c r="B1" s="218" t="s">
        <v>99</v>
      </c>
      <c r="C1" s="218"/>
      <c r="D1" s="218"/>
      <c r="E1" s="218"/>
    </row>
    <row r="2" spans="1:5">
      <c r="A2" s="93"/>
      <c r="B2" s="93"/>
      <c r="C2" s="93"/>
      <c r="D2" s="93"/>
      <c r="E2" s="93"/>
    </row>
    <row r="3" spans="1:5" ht="47.25" customHeight="1">
      <c r="A3" s="209" t="s">
        <v>151</v>
      </c>
      <c r="B3" s="209"/>
      <c r="C3" s="209"/>
      <c r="D3" s="209"/>
      <c r="E3" s="209"/>
    </row>
    <row r="4" spans="1:5" ht="18" customHeight="1">
      <c r="A4" s="219" t="s">
        <v>51</v>
      </c>
      <c r="B4" s="219"/>
      <c r="C4" s="219"/>
      <c r="D4" s="219"/>
      <c r="E4" s="219"/>
    </row>
    <row r="5" spans="1:5" ht="10.5" customHeight="1">
      <c r="A5" s="97"/>
      <c r="B5" s="97"/>
      <c r="C5" s="97"/>
      <c r="D5" s="97"/>
      <c r="E5" s="97"/>
    </row>
    <row r="6" spans="1:5" ht="21" customHeight="1">
      <c r="A6" s="208" t="s">
        <v>97</v>
      </c>
      <c r="B6" s="208"/>
      <c r="C6" s="208"/>
      <c r="D6" s="208"/>
      <c r="E6" s="208"/>
    </row>
    <row r="7" spans="1:5" ht="9.75" customHeight="1"/>
    <row r="8" spans="1:5">
      <c r="A8" s="72" t="s">
        <v>33</v>
      </c>
      <c r="B8" s="72" t="s">
        <v>34</v>
      </c>
    </row>
    <row r="9" spans="1:5">
      <c r="A9" s="80" t="s">
        <v>52</v>
      </c>
      <c r="B9" s="80" t="s">
        <v>53</v>
      </c>
    </row>
    <row r="10" spans="1:5" ht="12" customHeight="1">
      <c r="A10" s="94"/>
      <c r="B10" s="94"/>
      <c r="C10" s="94"/>
      <c r="D10" s="94"/>
      <c r="E10" s="94"/>
    </row>
    <row r="11" spans="1:5">
      <c r="A11" s="206" t="s">
        <v>35</v>
      </c>
      <c r="B11" s="206"/>
      <c r="C11" s="206"/>
      <c r="D11" s="206"/>
      <c r="E11" s="206"/>
    </row>
    <row r="12" spans="1:5" ht="16.5" customHeight="1">
      <c r="D12" s="217"/>
      <c r="E12" s="217"/>
    </row>
    <row r="13" spans="1:5" ht="38.25" customHeight="1">
      <c r="A13" s="81" t="s">
        <v>36</v>
      </c>
      <c r="B13" s="80" t="s">
        <v>52</v>
      </c>
      <c r="C13" s="211" t="s">
        <v>64</v>
      </c>
      <c r="D13" s="212"/>
      <c r="E13" s="213"/>
    </row>
    <row r="14" spans="1:5" ht="27">
      <c r="A14" s="81" t="s">
        <v>37</v>
      </c>
      <c r="B14" s="80" t="s">
        <v>49</v>
      </c>
      <c r="C14" s="83" t="s">
        <v>39</v>
      </c>
      <c r="D14" s="83" t="s">
        <v>40</v>
      </c>
      <c r="E14" s="83" t="s">
        <v>41</v>
      </c>
    </row>
    <row r="15" spans="1:5">
      <c r="A15" s="81" t="s">
        <v>42</v>
      </c>
      <c r="B15" s="80" t="s">
        <v>54</v>
      </c>
      <c r="C15" s="77"/>
      <c r="D15" s="77"/>
      <c r="E15" s="77"/>
    </row>
    <row r="16" spans="1:5" ht="25.5">
      <c r="A16" s="81" t="s">
        <v>43</v>
      </c>
      <c r="B16" s="80" t="s">
        <v>55</v>
      </c>
      <c r="C16" s="77"/>
      <c r="D16" s="77"/>
      <c r="E16" s="77"/>
    </row>
    <row r="17" spans="1:5">
      <c r="A17" s="81" t="s">
        <v>44</v>
      </c>
      <c r="B17" s="80" t="s">
        <v>45</v>
      </c>
      <c r="C17" s="77"/>
      <c r="D17" s="77"/>
      <c r="E17" s="77"/>
    </row>
    <row r="18" spans="1:5" ht="27">
      <c r="A18" s="81" t="s">
        <v>48</v>
      </c>
      <c r="B18" s="80" t="s">
        <v>50</v>
      </c>
      <c r="C18" s="77"/>
      <c r="D18" s="77"/>
      <c r="E18" s="77"/>
    </row>
    <row r="19" spans="1:5">
      <c r="A19" s="214" t="s">
        <v>46</v>
      </c>
      <c r="B19" s="214"/>
      <c r="C19" s="77"/>
      <c r="D19" s="77"/>
      <c r="E19" s="77"/>
    </row>
    <row r="20" spans="1:5">
      <c r="A20" s="210" t="s">
        <v>47</v>
      </c>
      <c r="B20" s="210"/>
      <c r="C20" s="136">
        <f>-'N 2'!G42</f>
        <v>-612.20000000000005</v>
      </c>
      <c r="D20" s="136">
        <f>-'N 2'!H42</f>
        <v>-612.20000000000005</v>
      </c>
      <c r="E20" s="136">
        <f>-'N 2'!I42</f>
        <v>-612.20000000000005</v>
      </c>
    </row>
    <row r="21" spans="1:5" ht="31.5" customHeight="1"/>
    <row r="22" spans="1:5" ht="39.75" customHeight="1">
      <c r="A22" s="209" t="s">
        <v>152</v>
      </c>
      <c r="B22" s="209"/>
      <c r="C22" s="209"/>
      <c r="D22" s="209"/>
      <c r="E22" s="209"/>
    </row>
    <row r="23" spans="1:5">
      <c r="A23" s="84"/>
      <c r="B23" s="84"/>
      <c r="C23" s="84"/>
      <c r="D23" s="84"/>
      <c r="E23" s="84"/>
    </row>
    <row r="24" spans="1:5">
      <c r="A24" s="207" t="s">
        <v>96</v>
      </c>
      <c r="B24" s="207"/>
      <c r="C24" s="207"/>
      <c r="D24" s="207"/>
      <c r="E24" s="207"/>
    </row>
    <row r="25" spans="1:5" ht="20.25">
      <c r="A25" s="82"/>
      <c r="B25" s="82"/>
      <c r="C25" s="82"/>
      <c r="D25" s="82"/>
      <c r="E25" s="82"/>
    </row>
    <row r="26" spans="1:5" s="84" customFormat="1">
      <c r="A26" s="206" t="s">
        <v>97</v>
      </c>
      <c r="B26" s="206"/>
      <c r="C26" s="206"/>
      <c r="D26" s="206"/>
      <c r="E26" s="206"/>
    </row>
    <row r="27" spans="1:5" s="84" customFormat="1">
      <c r="A27" s="14"/>
      <c r="B27" s="14"/>
      <c r="C27" s="14"/>
      <c r="D27" s="14"/>
      <c r="E27" s="14"/>
    </row>
    <row r="28" spans="1:5" s="84" customFormat="1">
      <c r="A28" s="72" t="s">
        <v>33</v>
      </c>
      <c r="B28" s="72" t="s">
        <v>34</v>
      </c>
      <c r="C28" s="74"/>
      <c r="D28" s="74"/>
      <c r="E28" s="74"/>
    </row>
    <row r="29" spans="1:5" s="84" customFormat="1" ht="36" customHeight="1">
      <c r="A29" s="95" t="s">
        <v>87</v>
      </c>
      <c r="B29" s="95" t="s">
        <v>88</v>
      </c>
      <c r="C29" s="76"/>
      <c r="D29" s="76"/>
      <c r="E29" s="76"/>
    </row>
    <row r="30" spans="1:5" s="84" customFormat="1" ht="12.75" customHeight="1"/>
    <row r="31" spans="1:5" s="84" customFormat="1">
      <c r="A31" s="215" t="s">
        <v>35</v>
      </c>
      <c r="B31" s="215"/>
      <c r="C31" s="215"/>
      <c r="D31" s="215"/>
      <c r="E31" s="215"/>
    </row>
    <row r="32" spans="1:5" s="84" customFormat="1" ht="18.75" customHeight="1">
      <c r="A32" s="96"/>
      <c r="B32" s="96"/>
      <c r="C32" s="96"/>
      <c r="D32" s="217"/>
      <c r="E32" s="217"/>
    </row>
    <row r="33" spans="1:5" s="84" customFormat="1" ht="36" customHeight="1">
      <c r="A33" s="81" t="s">
        <v>36</v>
      </c>
      <c r="B33" s="80" t="s">
        <v>87</v>
      </c>
      <c r="C33" s="211" t="s">
        <v>65</v>
      </c>
      <c r="D33" s="212"/>
      <c r="E33" s="213"/>
    </row>
    <row r="34" spans="1:5" s="84" customFormat="1" ht="34.5" customHeight="1">
      <c r="A34" s="81" t="s">
        <v>37</v>
      </c>
      <c r="B34" s="80" t="s">
        <v>89</v>
      </c>
      <c r="C34" s="83" t="s">
        <v>39</v>
      </c>
      <c r="D34" s="83" t="s">
        <v>40</v>
      </c>
      <c r="E34" s="83" t="s">
        <v>41</v>
      </c>
    </row>
    <row r="35" spans="1:5" s="84" customFormat="1" ht="39.75" customHeight="1">
      <c r="A35" s="81" t="s">
        <v>42</v>
      </c>
      <c r="B35" s="80" t="s">
        <v>88</v>
      </c>
      <c r="C35" s="77"/>
      <c r="D35" s="77"/>
      <c r="E35" s="77"/>
    </row>
    <row r="36" spans="1:5" s="84" customFormat="1" ht="38.25">
      <c r="A36" s="81" t="s">
        <v>43</v>
      </c>
      <c r="B36" s="80" t="s">
        <v>90</v>
      </c>
      <c r="C36" s="77"/>
      <c r="D36" s="77"/>
      <c r="E36" s="77"/>
    </row>
    <row r="37" spans="1:5" s="84" customFormat="1">
      <c r="A37" s="81" t="s">
        <v>44</v>
      </c>
      <c r="B37" s="80" t="s">
        <v>45</v>
      </c>
      <c r="C37" s="77"/>
      <c r="D37" s="77"/>
      <c r="E37" s="77"/>
    </row>
    <row r="38" spans="1:5" s="84" customFormat="1" ht="27">
      <c r="A38" s="81" t="s">
        <v>91</v>
      </c>
      <c r="B38" s="80" t="s">
        <v>92</v>
      </c>
      <c r="C38" s="77"/>
      <c r="D38" s="77"/>
      <c r="E38" s="77"/>
    </row>
    <row r="39" spans="1:5" s="84" customFormat="1">
      <c r="A39" s="214" t="s">
        <v>46</v>
      </c>
      <c r="B39" s="214"/>
      <c r="C39" s="77"/>
      <c r="D39" s="77"/>
      <c r="E39" s="77"/>
    </row>
    <row r="40" spans="1:5">
      <c r="A40" s="216" t="s">
        <v>93</v>
      </c>
      <c r="B40" s="216"/>
      <c r="C40" s="79" t="s">
        <v>94</v>
      </c>
      <c r="D40" s="79" t="s">
        <v>94</v>
      </c>
      <c r="E40" s="79" t="s">
        <v>94</v>
      </c>
    </row>
    <row r="41" spans="1:5">
      <c r="A41" s="210" t="s">
        <v>47</v>
      </c>
      <c r="B41" s="210"/>
      <c r="C41" s="136">
        <f>-C20</f>
        <v>612.20000000000005</v>
      </c>
      <c r="D41" s="136">
        <f t="shared" ref="D41:E41" si="0">-D20</f>
        <v>612.20000000000005</v>
      </c>
      <c r="E41" s="136">
        <f t="shared" si="0"/>
        <v>612.20000000000005</v>
      </c>
    </row>
    <row r="42" spans="1:5">
      <c r="A42" s="84"/>
      <c r="B42" s="84"/>
      <c r="C42" s="84"/>
      <c r="D42" s="84"/>
      <c r="E42" s="84"/>
    </row>
    <row r="48" spans="1:5">
      <c r="A48" s="84"/>
      <c r="B48" s="84"/>
      <c r="C48" s="84"/>
      <c r="D48" s="84"/>
      <c r="E48" s="84"/>
    </row>
    <row r="49" spans="1:5" ht="20.25">
      <c r="A49" s="205"/>
      <c r="B49" s="205"/>
      <c r="C49" s="205"/>
      <c r="D49" s="205"/>
      <c r="E49" s="205"/>
    </row>
    <row r="50" spans="1:5">
      <c r="A50" s="206"/>
      <c r="B50" s="206"/>
      <c r="C50" s="206"/>
      <c r="D50" s="206"/>
      <c r="E50" s="206"/>
    </row>
  </sheetData>
  <mergeCells count="20">
    <mergeCell ref="D32:E32"/>
    <mergeCell ref="B1:E1"/>
    <mergeCell ref="A3:E3"/>
    <mergeCell ref="A4:E4"/>
    <mergeCell ref="A49:E49"/>
    <mergeCell ref="A50:E50"/>
    <mergeCell ref="A24:E24"/>
    <mergeCell ref="A26:E26"/>
    <mergeCell ref="A6:E6"/>
    <mergeCell ref="A22:E22"/>
    <mergeCell ref="A20:B20"/>
    <mergeCell ref="A11:E11"/>
    <mergeCell ref="A41:B41"/>
    <mergeCell ref="C13:E13"/>
    <mergeCell ref="A19:B19"/>
    <mergeCell ref="A31:E31"/>
    <mergeCell ref="C33:E33"/>
    <mergeCell ref="A39:B39"/>
    <mergeCell ref="A40:B40"/>
    <mergeCell ref="D12:E12"/>
  </mergeCells>
  <pageMargins left="0.24" right="0.7" top="0.26" bottom="0.35" header="0.2" footer="0.2"/>
  <pageSetup paperSize="9" orientation="landscape" r:id="rId1"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68"/>
  <sheetViews>
    <sheetView view="pageBreakPreview" zoomScale="60" zoomScaleNormal="100" workbookViewId="0">
      <selection activeCell="G26" sqref="G26"/>
    </sheetView>
  </sheetViews>
  <sheetFormatPr defaultRowHeight="16.5"/>
  <cols>
    <col min="1" max="1" width="31.7109375" style="86" customWidth="1"/>
    <col min="2" max="2" width="61.28515625" style="86" customWidth="1"/>
    <col min="3" max="3" width="13.5703125" style="86" hidden="1" customWidth="1"/>
    <col min="4" max="6" width="14.42578125" style="86" customWidth="1"/>
    <col min="7" max="9" width="9.140625" style="86"/>
    <col min="10" max="10" width="14.140625" style="86" bestFit="1" customWidth="1"/>
    <col min="11" max="16384" width="9.140625" style="86"/>
  </cols>
  <sheetData>
    <row r="1" spans="1:7" ht="60.75" customHeight="1">
      <c r="B1" s="185" t="s">
        <v>126</v>
      </c>
      <c r="C1" s="185"/>
      <c r="D1" s="185"/>
      <c r="E1" s="185"/>
      <c r="F1" s="185"/>
    </row>
    <row r="2" spans="1:7" ht="18.75" customHeight="1">
      <c r="A2" s="221"/>
      <c r="B2" s="221"/>
      <c r="C2" s="221"/>
      <c r="D2" s="221"/>
      <c r="E2" s="221"/>
    </row>
    <row r="3" spans="1:7" ht="38.25" customHeight="1">
      <c r="A3" s="209" t="s">
        <v>67</v>
      </c>
      <c r="B3" s="209"/>
      <c r="C3" s="209"/>
      <c r="D3" s="209"/>
      <c r="E3" s="209"/>
      <c r="F3" s="209"/>
      <c r="G3" s="17"/>
    </row>
    <row r="4" spans="1:7" ht="16.5" customHeight="1"/>
    <row r="5" spans="1:7" ht="17.25">
      <c r="A5" s="222" t="s">
        <v>60</v>
      </c>
      <c r="B5" s="222"/>
      <c r="C5" s="222"/>
      <c r="D5" s="222"/>
      <c r="E5" s="222"/>
      <c r="F5" s="222"/>
    </row>
    <row r="6" spans="1:7" ht="17.25">
      <c r="A6" s="88"/>
      <c r="B6" s="88"/>
      <c r="C6" s="88"/>
      <c r="D6" s="88"/>
      <c r="E6" s="88"/>
      <c r="F6" s="88"/>
    </row>
    <row r="7" spans="1:7" ht="21" customHeight="1">
      <c r="A7" s="223" t="s">
        <v>59</v>
      </c>
      <c r="B7" s="223"/>
      <c r="C7" s="223"/>
      <c r="D7" s="223"/>
      <c r="E7" s="223"/>
      <c r="F7" s="223"/>
    </row>
    <row r="8" spans="1:7">
      <c r="A8" s="19"/>
      <c r="B8" s="19"/>
      <c r="C8" s="19"/>
      <c r="D8" s="19"/>
      <c r="E8" s="19"/>
      <c r="F8" s="19"/>
    </row>
    <row r="9" spans="1:7">
      <c r="A9" s="20" t="s">
        <v>33</v>
      </c>
      <c r="B9" s="21" t="s">
        <v>34</v>
      </c>
      <c r="C9" s="22"/>
      <c r="D9" s="22"/>
      <c r="E9" s="22"/>
      <c r="F9" s="22"/>
    </row>
    <row r="10" spans="1:7">
      <c r="A10" s="90" t="s">
        <v>52</v>
      </c>
      <c r="B10" s="23" t="s">
        <v>53</v>
      </c>
      <c r="C10" s="24"/>
      <c r="D10" s="24"/>
      <c r="E10" s="24"/>
      <c r="F10" s="24"/>
    </row>
    <row r="11" spans="1:7" ht="13.5" customHeight="1">
      <c r="A11" s="220"/>
      <c r="B11" s="220"/>
      <c r="C11" s="220"/>
      <c r="D11" s="220"/>
      <c r="E11" s="220"/>
      <c r="F11" s="220"/>
    </row>
    <row r="12" spans="1:7" ht="15" customHeight="1">
      <c r="A12" s="220" t="s">
        <v>35</v>
      </c>
      <c r="B12" s="220"/>
      <c r="C12" s="220"/>
      <c r="D12" s="220"/>
      <c r="E12" s="220"/>
      <c r="F12" s="220"/>
    </row>
    <row r="13" spans="1:7" ht="16.5" customHeight="1">
      <c r="A13" s="25"/>
      <c r="B13" s="25"/>
      <c r="C13" s="25"/>
      <c r="D13" s="25"/>
      <c r="E13" s="224"/>
      <c r="F13" s="224"/>
    </row>
    <row r="14" spans="1:7" ht="36.75" customHeight="1">
      <c r="A14" s="87" t="s">
        <v>36</v>
      </c>
      <c r="B14" s="90">
        <v>1173</v>
      </c>
      <c r="C14" s="65"/>
      <c r="D14" s="225" t="s">
        <v>64</v>
      </c>
      <c r="E14" s="226"/>
      <c r="F14" s="227"/>
    </row>
    <row r="15" spans="1:7" ht="31.5" customHeight="1">
      <c r="A15" s="87" t="s">
        <v>37</v>
      </c>
      <c r="B15" s="28">
        <v>11005</v>
      </c>
      <c r="C15" s="89" t="s">
        <v>38</v>
      </c>
      <c r="D15" s="89" t="s">
        <v>39</v>
      </c>
      <c r="E15" s="89" t="s">
        <v>40</v>
      </c>
      <c r="F15" s="89" t="s">
        <v>41</v>
      </c>
    </row>
    <row r="16" spans="1:7" ht="21" customHeight="1">
      <c r="A16" s="87" t="s">
        <v>42</v>
      </c>
      <c r="B16" s="90" t="s">
        <v>54</v>
      </c>
      <c r="C16" s="87"/>
      <c r="D16" s="87"/>
      <c r="E16" s="87"/>
      <c r="F16" s="87"/>
    </row>
    <row r="17" spans="1:7" ht="35.25" customHeight="1">
      <c r="A17" s="87" t="s">
        <v>43</v>
      </c>
      <c r="B17" s="90" t="s">
        <v>55</v>
      </c>
      <c r="C17" s="87"/>
      <c r="D17" s="87"/>
      <c r="E17" s="87"/>
      <c r="F17" s="87"/>
    </row>
    <row r="18" spans="1:7" ht="21" customHeight="1">
      <c r="A18" s="87" t="s">
        <v>44</v>
      </c>
      <c r="B18" s="90" t="s">
        <v>45</v>
      </c>
      <c r="C18" s="87"/>
      <c r="D18" s="87"/>
      <c r="E18" s="87"/>
      <c r="F18" s="87"/>
    </row>
    <row r="19" spans="1:7" ht="27">
      <c r="A19" s="87" t="s">
        <v>48</v>
      </c>
      <c r="B19" s="90" t="s">
        <v>50</v>
      </c>
      <c r="C19" s="87"/>
      <c r="D19" s="87"/>
      <c r="E19" s="87"/>
      <c r="F19" s="87"/>
    </row>
    <row r="20" spans="1:7">
      <c r="A20" s="214" t="s">
        <v>46</v>
      </c>
      <c r="B20" s="214"/>
      <c r="C20" s="87"/>
      <c r="D20" s="87"/>
      <c r="E20" s="87"/>
      <c r="F20" s="87"/>
    </row>
    <row r="21" spans="1:7">
      <c r="A21" s="228" t="s">
        <v>56</v>
      </c>
      <c r="B21" s="228"/>
      <c r="C21" s="30">
        <v>-5</v>
      </c>
      <c r="D21" s="30">
        <v>-20</v>
      </c>
      <c r="E21" s="30">
        <v>-35</v>
      </c>
      <c r="F21" s="30">
        <v>-45</v>
      </c>
    </row>
    <row r="22" spans="1:7" ht="30.75" customHeight="1">
      <c r="A22" s="228" t="s">
        <v>57</v>
      </c>
      <c r="B22" s="228"/>
      <c r="C22" s="30">
        <v>-1</v>
      </c>
      <c r="D22" s="30">
        <v>-4</v>
      </c>
      <c r="E22" s="30">
        <v>-7</v>
      </c>
      <c r="F22" s="30">
        <v>-10</v>
      </c>
    </row>
    <row r="23" spans="1:7" ht="30.75" customHeight="1">
      <c r="A23" s="228" t="s">
        <v>58</v>
      </c>
      <c r="B23" s="228"/>
      <c r="C23" s="30">
        <v>-10</v>
      </c>
      <c r="D23" s="30">
        <v>-40</v>
      </c>
      <c r="E23" s="30">
        <v>-60</v>
      </c>
      <c r="F23" s="30">
        <v>-80</v>
      </c>
    </row>
    <row r="24" spans="1:7">
      <c r="A24" s="210" t="s">
        <v>47</v>
      </c>
      <c r="B24" s="210"/>
      <c r="C24" s="26" t="e">
        <f>-C47</f>
        <v>#REF!</v>
      </c>
      <c r="D24" s="135">
        <f>-D47+-D68</f>
        <v>-4443.8999999999978</v>
      </c>
      <c r="E24" s="135">
        <f t="shared" ref="E24:F24" si="0">-E47+-E68</f>
        <v>-17775.3</v>
      </c>
      <c r="F24" s="135">
        <f t="shared" si="0"/>
        <v>-34650.600000000006</v>
      </c>
    </row>
    <row r="26" spans="1:7" ht="18" customHeight="1">
      <c r="G26" s="17"/>
    </row>
    <row r="27" spans="1:7" ht="35.25" customHeight="1">
      <c r="A27" s="209" t="s">
        <v>68</v>
      </c>
      <c r="B27" s="209"/>
      <c r="C27" s="209"/>
      <c r="D27" s="209"/>
      <c r="E27" s="209"/>
      <c r="F27" s="209"/>
    </row>
    <row r="28" spans="1:7" ht="15.75" customHeight="1">
      <c r="G28" s="18"/>
    </row>
    <row r="29" spans="1:7" ht="27" customHeight="1">
      <c r="A29" s="229" t="s">
        <v>51</v>
      </c>
      <c r="B29" s="229"/>
      <c r="C29" s="229"/>
      <c r="D29" s="229"/>
      <c r="E29" s="229"/>
      <c r="F29" s="229"/>
    </row>
    <row r="30" spans="1:7" ht="26.25" customHeight="1">
      <c r="A30" s="220" t="s">
        <v>59</v>
      </c>
      <c r="B30" s="220"/>
      <c r="C30" s="220"/>
      <c r="D30" s="220"/>
      <c r="E30" s="220"/>
      <c r="F30" s="220"/>
    </row>
    <row r="31" spans="1:7">
      <c r="A31" s="19"/>
      <c r="B31" s="19"/>
      <c r="C31" s="19"/>
      <c r="D31" s="19"/>
      <c r="E31" s="19"/>
      <c r="F31" s="19"/>
    </row>
    <row r="32" spans="1:7">
      <c r="A32" s="20" t="s">
        <v>33</v>
      </c>
      <c r="B32" s="21" t="s">
        <v>34</v>
      </c>
      <c r="C32" s="22"/>
      <c r="D32" s="22"/>
      <c r="E32" s="22"/>
      <c r="F32" s="22"/>
    </row>
    <row r="33" spans="1:6">
      <c r="A33" s="90" t="s">
        <v>52</v>
      </c>
      <c r="B33" s="23" t="s">
        <v>53</v>
      </c>
      <c r="C33" s="24"/>
      <c r="D33" s="24"/>
      <c r="E33" s="24"/>
      <c r="F33" s="24"/>
    </row>
    <row r="34" spans="1:6" ht="13.5" customHeight="1">
      <c r="A34" s="220"/>
      <c r="B34" s="220"/>
      <c r="C34" s="220"/>
      <c r="D34" s="220"/>
      <c r="E34" s="220"/>
      <c r="F34" s="220"/>
    </row>
    <row r="35" spans="1:6" ht="15" customHeight="1">
      <c r="A35" s="220" t="s">
        <v>35</v>
      </c>
      <c r="B35" s="220"/>
      <c r="C35" s="220"/>
      <c r="D35" s="220"/>
      <c r="E35" s="220"/>
      <c r="F35" s="220"/>
    </row>
    <row r="36" spans="1:6">
      <c r="A36" s="230"/>
      <c r="B36" s="230"/>
      <c r="C36" s="230"/>
      <c r="D36" s="230"/>
      <c r="E36" s="230"/>
      <c r="F36" s="230"/>
    </row>
    <row r="37" spans="1:6" ht="38.25" customHeight="1">
      <c r="A37" s="87" t="s">
        <v>36</v>
      </c>
      <c r="B37" s="90">
        <v>1173</v>
      </c>
      <c r="C37" s="65" t="s">
        <v>65</v>
      </c>
      <c r="D37" s="225" t="s">
        <v>65</v>
      </c>
      <c r="E37" s="226"/>
      <c r="F37" s="227"/>
    </row>
    <row r="38" spans="1:6" ht="36.75" customHeight="1">
      <c r="A38" s="87" t="s">
        <v>37</v>
      </c>
      <c r="B38" s="28" t="s">
        <v>49</v>
      </c>
      <c r="C38" s="89" t="s">
        <v>38</v>
      </c>
      <c r="D38" s="89" t="s">
        <v>39</v>
      </c>
      <c r="E38" s="89" t="s">
        <v>40</v>
      </c>
      <c r="F38" s="89" t="s">
        <v>41</v>
      </c>
    </row>
    <row r="39" spans="1:6">
      <c r="A39" s="87" t="s">
        <v>42</v>
      </c>
      <c r="B39" s="90" t="s">
        <v>54</v>
      </c>
      <c r="C39" s="87"/>
      <c r="D39" s="87"/>
      <c r="E39" s="87"/>
      <c r="F39" s="87"/>
    </row>
    <row r="40" spans="1:6" ht="27">
      <c r="A40" s="87" t="s">
        <v>43</v>
      </c>
      <c r="B40" s="90" t="s">
        <v>55</v>
      </c>
      <c r="C40" s="87"/>
      <c r="D40" s="87"/>
      <c r="E40" s="87"/>
      <c r="F40" s="87"/>
    </row>
    <row r="41" spans="1:6">
      <c r="A41" s="87" t="s">
        <v>44</v>
      </c>
      <c r="B41" s="90" t="s">
        <v>45</v>
      </c>
      <c r="C41" s="87"/>
      <c r="D41" s="87"/>
      <c r="E41" s="87"/>
      <c r="F41" s="87"/>
    </row>
    <row r="42" spans="1:6" ht="27">
      <c r="A42" s="87" t="s">
        <v>48</v>
      </c>
      <c r="B42" s="90" t="s">
        <v>61</v>
      </c>
      <c r="C42" s="87"/>
      <c r="D42" s="87"/>
      <c r="E42" s="87"/>
      <c r="F42" s="87"/>
    </row>
    <row r="43" spans="1:6">
      <c r="A43" s="214" t="s">
        <v>46</v>
      </c>
      <c r="B43" s="214"/>
      <c r="C43" s="87"/>
      <c r="D43" s="87"/>
      <c r="E43" s="87"/>
      <c r="F43" s="87"/>
    </row>
    <row r="44" spans="1:6">
      <c r="A44" s="228" t="s">
        <v>56</v>
      </c>
      <c r="B44" s="228"/>
      <c r="C44" s="30">
        <v>5</v>
      </c>
      <c r="D44" s="30">
        <v>20</v>
      </c>
      <c r="E44" s="30">
        <v>35</v>
      </c>
      <c r="F44" s="30">
        <v>45</v>
      </c>
    </row>
    <row r="45" spans="1:6" ht="30.75" customHeight="1">
      <c r="A45" s="228" t="s">
        <v>57</v>
      </c>
      <c r="B45" s="228"/>
      <c r="C45" s="30">
        <v>1</v>
      </c>
      <c r="D45" s="30">
        <v>4</v>
      </c>
      <c r="E45" s="30">
        <v>7</v>
      </c>
      <c r="F45" s="30">
        <v>10</v>
      </c>
    </row>
    <row r="46" spans="1:6" ht="30.75" customHeight="1">
      <c r="A46" s="228" t="s">
        <v>58</v>
      </c>
      <c r="B46" s="228"/>
      <c r="C46" s="30">
        <v>10</v>
      </c>
      <c r="D46" s="30">
        <v>40</v>
      </c>
      <c r="E46" s="30">
        <v>60</v>
      </c>
      <c r="F46" s="30">
        <v>80</v>
      </c>
    </row>
    <row r="47" spans="1:6">
      <c r="A47" s="210" t="s">
        <v>47</v>
      </c>
      <c r="B47" s="210"/>
      <c r="C47" s="26" t="e">
        <f>'N 2'!#REF!</f>
        <v>#REF!</v>
      </c>
      <c r="D47" s="135">
        <f>'N 2'!G28</f>
        <v>3831.699999999998</v>
      </c>
      <c r="E47" s="135">
        <f>'N 2'!H28</f>
        <v>17163.099999999999</v>
      </c>
      <c r="F47" s="135">
        <f>'N 2'!I28</f>
        <v>34038.400000000009</v>
      </c>
    </row>
    <row r="48" spans="1:6" ht="26.25" customHeight="1">
      <c r="A48" s="27"/>
      <c r="B48" s="27"/>
      <c r="C48" s="29"/>
      <c r="D48" s="29"/>
      <c r="E48" s="29"/>
      <c r="F48" s="29"/>
    </row>
    <row r="49" spans="1:6" ht="35.25" customHeight="1">
      <c r="A49" s="209" t="s">
        <v>98</v>
      </c>
      <c r="B49" s="209"/>
      <c r="C49" s="209"/>
      <c r="D49" s="209"/>
      <c r="E49" s="209"/>
      <c r="F49" s="209"/>
    </row>
    <row r="50" spans="1:6" ht="15" customHeight="1">
      <c r="A50" s="85"/>
      <c r="B50" s="85"/>
      <c r="C50" s="85"/>
      <c r="D50" s="85"/>
      <c r="E50" s="85"/>
      <c r="F50" s="85"/>
    </row>
    <row r="51" spans="1:6" ht="20.25" customHeight="1">
      <c r="A51" s="205" t="s">
        <v>96</v>
      </c>
      <c r="B51" s="205"/>
      <c r="C51" s="205"/>
      <c r="D51" s="205"/>
      <c r="E51" s="205"/>
      <c r="F51" s="205"/>
    </row>
    <row r="52" spans="1:6" ht="20.25" customHeight="1">
      <c r="A52" s="92"/>
      <c r="B52" s="92"/>
      <c r="C52" s="92"/>
      <c r="D52" s="92"/>
      <c r="E52" s="92"/>
      <c r="F52" s="92"/>
    </row>
    <row r="53" spans="1:6" ht="24" customHeight="1">
      <c r="A53" s="231" t="s">
        <v>59</v>
      </c>
      <c r="B53" s="231"/>
      <c r="C53" s="231"/>
      <c r="D53" s="231"/>
      <c r="E53" s="231"/>
      <c r="F53" s="231"/>
    </row>
    <row r="54" spans="1:6">
      <c r="A54" s="27"/>
      <c r="B54" s="27"/>
      <c r="C54" s="29"/>
      <c r="D54" s="29"/>
      <c r="E54" s="29"/>
      <c r="F54" s="29"/>
    </row>
    <row r="55" spans="1:6">
      <c r="A55" s="72" t="s">
        <v>33</v>
      </c>
      <c r="B55" s="73" t="s">
        <v>34</v>
      </c>
      <c r="C55" s="74"/>
      <c r="D55" s="74"/>
      <c r="E55" s="74"/>
      <c r="F55" s="74"/>
    </row>
    <row r="56" spans="1:6" ht="30.75" customHeight="1">
      <c r="A56" s="91" t="s">
        <v>87</v>
      </c>
      <c r="B56" s="75" t="s">
        <v>88</v>
      </c>
      <c r="C56" s="76"/>
      <c r="D56" s="76"/>
      <c r="E56" s="76"/>
      <c r="F56" s="76"/>
    </row>
    <row r="58" spans="1:6">
      <c r="A58" s="206" t="s">
        <v>35</v>
      </c>
      <c r="B58" s="206"/>
      <c r="C58" s="206"/>
      <c r="D58" s="206"/>
      <c r="E58" s="206"/>
      <c r="F58" s="206"/>
    </row>
    <row r="59" spans="1:6" ht="15.75" customHeight="1">
      <c r="E59" s="232"/>
      <c r="F59" s="232"/>
    </row>
    <row r="60" spans="1:6" ht="33.75" customHeight="1">
      <c r="A60" s="87" t="s">
        <v>36</v>
      </c>
      <c r="B60" s="91" t="s">
        <v>87</v>
      </c>
      <c r="C60" s="214" t="s">
        <v>65</v>
      </c>
      <c r="D60" s="214"/>
      <c r="E60" s="214"/>
      <c r="F60" s="214"/>
    </row>
    <row r="61" spans="1:6" ht="33">
      <c r="A61" s="87" t="s">
        <v>37</v>
      </c>
      <c r="B61" s="91" t="s">
        <v>89</v>
      </c>
      <c r="C61" s="78" t="s">
        <v>38</v>
      </c>
      <c r="D61" s="89" t="s">
        <v>39</v>
      </c>
      <c r="E61" s="89" t="s">
        <v>40</v>
      </c>
      <c r="F61" s="89" t="s">
        <v>41</v>
      </c>
    </row>
    <row r="62" spans="1:6" ht="38.25" customHeight="1">
      <c r="A62" s="87" t="s">
        <v>42</v>
      </c>
      <c r="B62" s="91" t="s">
        <v>88</v>
      </c>
      <c r="C62" s="77"/>
      <c r="D62" s="77"/>
      <c r="E62" s="77"/>
      <c r="F62" s="77"/>
    </row>
    <row r="63" spans="1:6" ht="42.75" customHeight="1">
      <c r="A63" s="87" t="s">
        <v>43</v>
      </c>
      <c r="B63" s="91" t="s">
        <v>100</v>
      </c>
      <c r="C63" s="77"/>
      <c r="D63" s="77"/>
      <c r="E63" s="77"/>
      <c r="F63" s="77"/>
    </row>
    <row r="64" spans="1:6">
      <c r="A64" s="87" t="s">
        <v>44</v>
      </c>
      <c r="B64" s="91" t="s">
        <v>45</v>
      </c>
      <c r="C64" s="77"/>
      <c r="D64" s="77"/>
      <c r="E64" s="77"/>
      <c r="F64" s="77"/>
    </row>
    <row r="65" spans="1:6" ht="31.5" customHeight="1">
      <c r="A65" s="87" t="s">
        <v>91</v>
      </c>
      <c r="B65" s="91" t="s">
        <v>92</v>
      </c>
      <c r="C65" s="77"/>
      <c r="D65" s="77"/>
      <c r="E65" s="77"/>
      <c r="F65" s="77"/>
    </row>
    <row r="66" spans="1:6">
      <c r="A66" s="214" t="s">
        <v>46</v>
      </c>
      <c r="B66" s="214"/>
      <c r="C66" s="77"/>
      <c r="D66" s="77"/>
      <c r="E66" s="77"/>
      <c r="F66" s="77"/>
    </row>
    <row r="67" spans="1:6">
      <c r="A67" s="216" t="s">
        <v>93</v>
      </c>
      <c r="B67" s="216"/>
      <c r="C67" s="79" t="s">
        <v>94</v>
      </c>
      <c r="D67" s="79" t="s">
        <v>94</v>
      </c>
      <c r="E67" s="79" t="s">
        <v>94</v>
      </c>
      <c r="F67" s="79" t="s">
        <v>94</v>
      </c>
    </row>
    <row r="68" spans="1:6">
      <c r="A68" s="210" t="s">
        <v>47</v>
      </c>
      <c r="B68" s="210"/>
      <c r="C68" s="79" t="s">
        <v>95</v>
      </c>
      <c r="D68" s="134">
        <f>'N 2'!G42</f>
        <v>612.20000000000005</v>
      </c>
      <c r="E68" s="134">
        <f>'N 2'!H42</f>
        <v>612.20000000000005</v>
      </c>
      <c r="F68" s="134">
        <f>'N 2'!I42</f>
        <v>612.20000000000005</v>
      </c>
    </row>
  </sheetData>
  <mergeCells count="35">
    <mergeCell ref="E59:F59"/>
    <mergeCell ref="C60:F60"/>
    <mergeCell ref="A66:B66"/>
    <mergeCell ref="A67:B67"/>
    <mergeCell ref="A68:B68"/>
    <mergeCell ref="A58:F58"/>
    <mergeCell ref="A35:F35"/>
    <mergeCell ref="A36:F36"/>
    <mergeCell ref="D37:F37"/>
    <mergeCell ref="A43:B43"/>
    <mergeCell ref="A44:B44"/>
    <mergeCell ref="A45:B45"/>
    <mergeCell ref="A46:B46"/>
    <mergeCell ref="A47:B47"/>
    <mergeCell ref="A49:F49"/>
    <mergeCell ref="A51:F51"/>
    <mergeCell ref="A53:F53"/>
    <mergeCell ref="A34:F34"/>
    <mergeCell ref="A12:F12"/>
    <mergeCell ref="E13:F13"/>
    <mergeCell ref="D14:F14"/>
    <mergeCell ref="A20:B20"/>
    <mergeCell ref="A21:B21"/>
    <mergeCell ref="A22:B22"/>
    <mergeCell ref="A23:B23"/>
    <mergeCell ref="A24:B24"/>
    <mergeCell ref="A27:F27"/>
    <mergeCell ref="A29:F29"/>
    <mergeCell ref="A30:F30"/>
    <mergeCell ref="A11:F11"/>
    <mergeCell ref="B1:F1"/>
    <mergeCell ref="A2:E2"/>
    <mergeCell ref="A3:F3"/>
    <mergeCell ref="A5:F5"/>
    <mergeCell ref="A7:F7"/>
  </mergeCells>
  <pageMargins left="0.2" right="0.2" top="0.33" bottom="0.27" header="0.2" footer="0.2"/>
  <pageSetup paperSize="9" scale="97" orientation="landscape" r:id="rId1"/>
  <rowBreaks count="2" manualBreakCount="2">
    <brk id="25" max="16383" man="1"/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16"/>
  <sheetViews>
    <sheetView tabSelected="1" view="pageBreakPreview" zoomScale="60" zoomScaleNormal="100" workbookViewId="0">
      <selection activeCell="N15" sqref="N15"/>
    </sheetView>
  </sheetViews>
  <sheetFormatPr defaultRowHeight="16.5"/>
  <cols>
    <col min="1" max="1" width="14.28515625" style="116" customWidth="1"/>
    <col min="2" max="2" width="44.5703125" style="116" customWidth="1"/>
    <col min="3" max="4" width="12.7109375" style="116" customWidth="1"/>
    <col min="5" max="5" width="14.28515625" style="116" customWidth="1"/>
    <col min="6" max="6" width="13.85546875" style="116" customWidth="1"/>
    <col min="7" max="7" width="18" style="133" customWidth="1"/>
    <col min="8" max="249" width="9.140625" style="116"/>
    <col min="250" max="250" width="14.28515625" style="116" customWidth="1"/>
    <col min="251" max="251" width="39.7109375" style="116" customWidth="1"/>
    <col min="252" max="253" width="14" style="116" customWidth="1"/>
    <col min="254" max="254" width="15.85546875" style="116" bestFit="1" customWidth="1"/>
    <col min="255" max="255" width="15.42578125" style="116" customWidth="1"/>
    <col min="256" max="256" width="20.42578125" style="116" customWidth="1"/>
    <col min="257" max="257" width="9.140625" style="116"/>
    <col min="258" max="258" width="17.42578125" style="116" customWidth="1"/>
    <col min="259" max="259" width="12.85546875" style="116" bestFit="1" customWidth="1"/>
    <col min="260" max="260" width="9.140625" style="116"/>
    <col min="261" max="261" width="10.28515625" style="116" bestFit="1" customWidth="1"/>
    <col min="262" max="505" width="9.140625" style="116"/>
    <col min="506" max="506" width="14.28515625" style="116" customWidth="1"/>
    <col min="507" max="507" width="39.7109375" style="116" customWidth="1"/>
    <col min="508" max="509" width="14" style="116" customWidth="1"/>
    <col min="510" max="510" width="15.85546875" style="116" bestFit="1" customWidth="1"/>
    <col min="511" max="511" width="15.42578125" style="116" customWidth="1"/>
    <col min="512" max="512" width="20.42578125" style="116" customWidth="1"/>
    <col min="513" max="513" width="9.140625" style="116"/>
    <col min="514" max="514" width="17.42578125" style="116" customWidth="1"/>
    <col min="515" max="515" width="12.85546875" style="116" bestFit="1" customWidth="1"/>
    <col min="516" max="516" width="9.140625" style="116"/>
    <col min="517" max="517" width="10.28515625" style="116" bestFit="1" customWidth="1"/>
    <col min="518" max="761" width="9.140625" style="116"/>
    <col min="762" max="762" width="14.28515625" style="116" customWidth="1"/>
    <col min="763" max="763" width="39.7109375" style="116" customWidth="1"/>
    <col min="764" max="765" width="14" style="116" customWidth="1"/>
    <col min="766" max="766" width="15.85546875" style="116" bestFit="1" customWidth="1"/>
    <col min="767" max="767" width="15.42578125" style="116" customWidth="1"/>
    <col min="768" max="768" width="20.42578125" style="116" customWidth="1"/>
    <col min="769" max="769" width="9.140625" style="116"/>
    <col min="770" max="770" width="17.42578125" style="116" customWidth="1"/>
    <col min="771" max="771" width="12.85546875" style="116" bestFit="1" customWidth="1"/>
    <col min="772" max="772" width="9.140625" style="116"/>
    <col min="773" max="773" width="10.28515625" style="116" bestFit="1" customWidth="1"/>
    <col min="774" max="1017" width="9.140625" style="116"/>
    <col min="1018" max="1018" width="14.28515625" style="116" customWidth="1"/>
    <col min="1019" max="1019" width="39.7109375" style="116" customWidth="1"/>
    <col min="1020" max="1021" width="14" style="116" customWidth="1"/>
    <col min="1022" max="1022" width="15.85546875" style="116" bestFit="1" customWidth="1"/>
    <col min="1023" max="1023" width="15.42578125" style="116" customWidth="1"/>
    <col min="1024" max="1024" width="20.42578125" style="116" customWidth="1"/>
    <col min="1025" max="1025" width="9.140625" style="116"/>
    <col min="1026" max="1026" width="17.42578125" style="116" customWidth="1"/>
    <col min="1027" max="1027" width="12.85546875" style="116" bestFit="1" customWidth="1"/>
    <col min="1028" max="1028" width="9.140625" style="116"/>
    <col min="1029" max="1029" width="10.28515625" style="116" bestFit="1" customWidth="1"/>
    <col min="1030" max="1273" width="9.140625" style="116"/>
    <col min="1274" max="1274" width="14.28515625" style="116" customWidth="1"/>
    <col min="1275" max="1275" width="39.7109375" style="116" customWidth="1"/>
    <col min="1276" max="1277" width="14" style="116" customWidth="1"/>
    <col min="1278" max="1278" width="15.85546875" style="116" bestFit="1" customWidth="1"/>
    <col min="1279" max="1279" width="15.42578125" style="116" customWidth="1"/>
    <col min="1280" max="1280" width="20.42578125" style="116" customWidth="1"/>
    <col min="1281" max="1281" width="9.140625" style="116"/>
    <col min="1282" max="1282" width="17.42578125" style="116" customWidth="1"/>
    <col min="1283" max="1283" width="12.85546875" style="116" bestFit="1" customWidth="1"/>
    <col min="1284" max="1284" width="9.140625" style="116"/>
    <col min="1285" max="1285" width="10.28515625" style="116" bestFit="1" customWidth="1"/>
    <col min="1286" max="1529" width="9.140625" style="116"/>
    <col min="1530" max="1530" width="14.28515625" style="116" customWidth="1"/>
    <col min="1531" max="1531" width="39.7109375" style="116" customWidth="1"/>
    <col min="1532" max="1533" width="14" style="116" customWidth="1"/>
    <col min="1534" max="1534" width="15.85546875" style="116" bestFit="1" customWidth="1"/>
    <col min="1535" max="1535" width="15.42578125" style="116" customWidth="1"/>
    <col min="1536" max="1536" width="20.42578125" style="116" customWidth="1"/>
    <col min="1537" max="1537" width="9.140625" style="116"/>
    <col min="1538" max="1538" width="17.42578125" style="116" customWidth="1"/>
    <col min="1539" max="1539" width="12.85546875" style="116" bestFit="1" customWidth="1"/>
    <col min="1540" max="1540" width="9.140625" style="116"/>
    <col min="1541" max="1541" width="10.28515625" style="116" bestFit="1" customWidth="1"/>
    <col min="1542" max="1785" width="9.140625" style="116"/>
    <col min="1786" max="1786" width="14.28515625" style="116" customWidth="1"/>
    <col min="1787" max="1787" width="39.7109375" style="116" customWidth="1"/>
    <col min="1788" max="1789" width="14" style="116" customWidth="1"/>
    <col min="1790" max="1790" width="15.85546875" style="116" bestFit="1" customWidth="1"/>
    <col min="1791" max="1791" width="15.42578125" style="116" customWidth="1"/>
    <col min="1792" max="1792" width="20.42578125" style="116" customWidth="1"/>
    <col min="1793" max="1793" width="9.140625" style="116"/>
    <col min="1794" max="1794" width="17.42578125" style="116" customWidth="1"/>
    <col min="1795" max="1795" width="12.85546875" style="116" bestFit="1" customWidth="1"/>
    <col min="1796" max="1796" width="9.140625" style="116"/>
    <col min="1797" max="1797" width="10.28515625" style="116" bestFit="1" customWidth="1"/>
    <col min="1798" max="2041" width="9.140625" style="116"/>
    <col min="2042" max="2042" width="14.28515625" style="116" customWidth="1"/>
    <col min="2043" max="2043" width="39.7109375" style="116" customWidth="1"/>
    <col min="2044" max="2045" width="14" style="116" customWidth="1"/>
    <col min="2046" max="2046" width="15.85546875" style="116" bestFit="1" customWidth="1"/>
    <col min="2047" max="2047" width="15.42578125" style="116" customWidth="1"/>
    <col min="2048" max="2048" width="20.42578125" style="116" customWidth="1"/>
    <col min="2049" max="2049" width="9.140625" style="116"/>
    <col min="2050" max="2050" width="17.42578125" style="116" customWidth="1"/>
    <col min="2051" max="2051" width="12.85546875" style="116" bestFit="1" customWidth="1"/>
    <col min="2052" max="2052" width="9.140625" style="116"/>
    <col min="2053" max="2053" width="10.28515625" style="116" bestFit="1" customWidth="1"/>
    <col min="2054" max="2297" width="9.140625" style="116"/>
    <col min="2298" max="2298" width="14.28515625" style="116" customWidth="1"/>
    <col min="2299" max="2299" width="39.7109375" style="116" customWidth="1"/>
    <col min="2300" max="2301" width="14" style="116" customWidth="1"/>
    <col min="2302" max="2302" width="15.85546875" style="116" bestFit="1" customWidth="1"/>
    <col min="2303" max="2303" width="15.42578125" style="116" customWidth="1"/>
    <col min="2304" max="2304" width="20.42578125" style="116" customWidth="1"/>
    <col min="2305" max="2305" width="9.140625" style="116"/>
    <col min="2306" max="2306" width="17.42578125" style="116" customWidth="1"/>
    <col min="2307" max="2307" width="12.85546875" style="116" bestFit="1" customWidth="1"/>
    <col min="2308" max="2308" width="9.140625" style="116"/>
    <col min="2309" max="2309" width="10.28515625" style="116" bestFit="1" customWidth="1"/>
    <col min="2310" max="2553" width="9.140625" style="116"/>
    <col min="2554" max="2554" width="14.28515625" style="116" customWidth="1"/>
    <col min="2555" max="2555" width="39.7109375" style="116" customWidth="1"/>
    <col min="2556" max="2557" width="14" style="116" customWidth="1"/>
    <col min="2558" max="2558" width="15.85546875" style="116" bestFit="1" customWidth="1"/>
    <col min="2559" max="2559" width="15.42578125" style="116" customWidth="1"/>
    <col min="2560" max="2560" width="20.42578125" style="116" customWidth="1"/>
    <col min="2561" max="2561" width="9.140625" style="116"/>
    <col min="2562" max="2562" width="17.42578125" style="116" customWidth="1"/>
    <col min="2563" max="2563" width="12.85546875" style="116" bestFit="1" customWidth="1"/>
    <col min="2564" max="2564" width="9.140625" style="116"/>
    <col min="2565" max="2565" width="10.28515625" style="116" bestFit="1" customWidth="1"/>
    <col min="2566" max="2809" width="9.140625" style="116"/>
    <col min="2810" max="2810" width="14.28515625" style="116" customWidth="1"/>
    <col min="2811" max="2811" width="39.7109375" style="116" customWidth="1"/>
    <col min="2812" max="2813" width="14" style="116" customWidth="1"/>
    <col min="2814" max="2814" width="15.85546875" style="116" bestFit="1" customWidth="1"/>
    <col min="2815" max="2815" width="15.42578125" style="116" customWidth="1"/>
    <col min="2816" max="2816" width="20.42578125" style="116" customWidth="1"/>
    <col min="2817" max="2817" width="9.140625" style="116"/>
    <col min="2818" max="2818" width="17.42578125" style="116" customWidth="1"/>
    <col min="2819" max="2819" width="12.85546875" style="116" bestFit="1" customWidth="1"/>
    <col min="2820" max="2820" width="9.140625" style="116"/>
    <col min="2821" max="2821" width="10.28515625" style="116" bestFit="1" customWidth="1"/>
    <col min="2822" max="3065" width="9.140625" style="116"/>
    <col min="3066" max="3066" width="14.28515625" style="116" customWidth="1"/>
    <col min="3067" max="3067" width="39.7109375" style="116" customWidth="1"/>
    <col min="3068" max="3069" width="14" style="116" customWidth="1"/>
    <col min="3070" max="3070" width="15.85546875" style="116" bestFit="1" customWidth="1"/>
    <col min="3071" max="3071" width="15.42578125" style="116" customWidth="1"/>
    <col min="3072" max="3072" width="20.42578125" style="116" customWidth="1"/>
    <col min="3073" max="3073" width="9.140625" style="116"/>
    <col min="3074" max="3074" width="17.42578125" style="116" customWidth="1"/>
    <col min="3075" max="3075" width="12.85546875" style="116" bestFit="1" customWidth="1"/>
    <col min="3076" max="3076" width="9.140625" style="116"/>
    <col min="3077" max="3077" width="10.28515625" style="116" bestFit="1" customWidth="1"/>
    <col min="3078" max="3321" width="9.140625" style="116"/>
    <col min="3322" max="3322" width="14.28515625" style="116" customWidth="1"/>
    <col min="3323" max="3323" width="39.7109375" style="116" customWidth="1"/>
    <col min="3324" max="3325" width="14" style="116" customWidth="1"/>
    <col min="3326" max="3326" width="15.85546875" style="116" bestFit="1" customWidth="1"/>
    <col min="3327" max="3327" width="15.42578125" style="116" customWidth="1"/>
    <col min="3328" max="3328" width="20.42578125" style="116" customWidth="1"/>
    <col min="3329" max="3329" width="9.140625" style="116"/>
    <col min="3330" max="3330" width="17.42578125" style="116" customWidth="1"/>
    <col min="3331" max="3331" width="12.85546875" style="116" bestFit="1" customWidth="1"/>
    <col min="3332" max="3332" width="9.140625" style="116"/>
    <col min="3333" max="3333" width="10.28515625" style="116" bestFit="1" customWidth="1"/>
    <col min="3334" max="3577" width="9.140625" style="116"/>
    <col min="3578" max="3578" width="14.28515625" style="116" customWidth="1"/>
    <col min="3579" max="3579" width="39.7109375" style="116" customWidth="1"/>
    <col min="3580" max="3581" width="14" style="116" customWidth="1"/>
    <col min="3582" max="3582" width="15.85546875" style="116" bestFit="1" customWidth="1"/>
    <col min="3583" max="3583" width="15.42578125" style="116" customWidth="1"/>
    <col min="3584" max="3584" width="20.42578125" style="116" customWidth="1"/>
    <col min="3585" max="3585" width="9.140625" style="116"/>
    <col min="3586" max="3586" width="17.42578125" style="116" customWidth="1"/>
    <col min="3587" max="3587" width="12.85546875" style="116" bestFit="1" customWidth="1"/>
    <col min="3588" max="3588" width="9.140625" style="116"/>
    <col min="3589" max="3589" width="10.28515625" style="116" bestFit="1" customWidth="1"/>
    <col min="3590" max="3833" width="9.140625" style="116"/>
    <col min="3834" max="3834" width="14.28515625" style="116" customWidth="1"/>
    <col min="3835" max="3835" width="39.7109375" style="116" customWidth="1"/>
    <col min="3836" max="3837" width="14" style="116" customWidth="1"/>
    <col min="3838" max="3838" width="15.85546875" style="116" bestFit="1" customWidth="1"/>
    <col min="3839" max="3839" width="15.42578125" style="116" customWidth="1"/>
    <col min="3840" max="3840" width="20.42578125" style="116" customWidth="1"/>
    <col min="3841" max="3841" width="9.140625" style="116"/>
    <col min="3842" max="3842" width="17.42578125" style="116" customWidth="1"/>
    <col min="3843" max="3843" width="12.85546875" style="116" bestFit="1" customWidth="1"/>
    <col min="3844" max="3844" width="9.140625" style="116"/>
    <col min="3845" max="3845" width="10.28515625" style="116" bestFit="1" customWidth="1"/>
    <col min="3846" max="4089" width="9.140625" style="116"/>
    <col min="4090" max="4090" width="14.28515625" style="116" customWidth="1"/>
    <col min="4091" max="4091" width="39.7109375" style="116" customWidth="1"/>
    <col min="4092" max="4093" width="14" style="116" customWidth="1"/>
    <col min="4094" max="4094" width="15.85546875" style="116" bestFit="1" customWidth="1"/>
    <col min="4095" max="4095" width="15.42578125" style="116" customWidth="1"/>
    <col min="4096" max="4096" width="20.42578125" style="116" customWidth="1"/>
    <col min="4097" max="4097" width="9.140625" style="116"/>
    <col min="4098" max="4098" width="17.42578125" style="116" customWidth="1"/>
    <col min="4099" max="4099" width="12.85546875" style="116" bestFit="1" customWidth="1"/>
    <col min="4100" max="4100" width="9.140625" style="116"/>
    <col min="4101" max="4101" width="10.28515625" style="116" bestFit="1" customWidth="1"/>
    <col min="4102" max="4345" width="9.140625" style="116"/>
    <col min="4346" max="4346" width="14.28515625" style="116" customWidth="1"/>
    <col min="4347" max="4347" width="39.7109375" style="116" customWidth="1"/>
    <col min="4348" max="4349" width="14" style="116" customWidth="1"/>
    <col min="4350" max="4350" width="15.85546875" style="116" bestFit="1" customWidth="1"/>
    <col min="4351" max="4351" width="15.42578125" style="116" customWidth="1"/>
    <col min="4352" max="4352" width="20.42578125" style="116" customWidth="1"/>
    <col min="4353" max="4353" width="9.140625" style="116"/>
    <col min="4354" max="4354" width="17.42578125" style="116" customWidth="1"/>
    <col min="4355" max="4355" width="12.85546875" style="116" bestFit="1" customWidth="1"/>
    <col min="4356" max="4356" width="9.140625" style="116"/>
    <col min="4357" max="4357" width="10.28515625" style="116" bestFit="1" customWidth="1"/>
    <col min="4358" max="4601" width="9.140625" style="116"/>
    <col min="4602" max="4602" width="14.28515625" style="116" customWidth="1"/>
    <col min="4603" max="4603" width="39.7109375" style="116" customWidth="1"/>
    <col min="4604" max="4605" width="14" style="116" customWidth="1"/>
    <col min="4606" max="4606" width="15.85546875" style="116" bestFit="1" customWidth="1"/>
    <col min="4607" max="4607" width="15.42578125" style="116" customWidth="1"/>
    <col min="4608" max="4608" width="20.42578125" style="116" customWidth="1"/>
    <col min="4609" max="4609" width="9.140625" style="116"/>
    <col min="4610" max="4610" width="17.42578125" style="116" customWidth="1"/>
    <col min="4611" max="4611" width="12.85546875" style="116" bestFit="1" customWidth="1"/>
    <col min="4612" max="4612" width="9.140625" style="116"/>
    <col min="4613" max="4613" width="10.28515625" style="116" bestFit="1" customWidth="1"/>
    <col min="4614" max="4857" width="9.140625" style="116"/>
    <col min="4858" max="4858" width="14.28515625" style="116" customWidth="1"/>
    <col min="4859" max="4859" width="39.7109375" style="116" customWidth="1"/>
    <col min="4860" max="4861" width="14" style="116" customWidth="1"/>
    <col min="4862" max="4862" width="15.85546875" style="116" bestFit="1" customWidth="1"/>
    <col min="4863" max="4863" width="15.42578125" style="116" customWidth="1"/>
    <col min="4864" max="4864" width="20.42578125" style="116" customWidth="1"/>
    <col min="4865" max="4865" width="9.140625" style="116"/>
    <col min="4866" max="4866" width="17.42578125" style="116" customWidth="1"/>
    <col min="4867" max="4867" width="12.85546875" style="116" bestFit="1" customWidth="1"/>
    <col min="4868" max="4868" width="9.140625" style="116"/>
    <col min="4869" max="4869" width="10.28515625" style="116" bestFit="1" customWidth="1"/>
    <col min="4870" max="5113" width="9.140625" style="116"/>
    <col min="5114" max="5114" width="14.28515625" style="116" customWidth="1"/>
    <col min="5115" max="5115" width="39.7109375" style="116" customWidth="1"/>
    <col min="5116" max="5117" width="14" style="116" customWidth="1"/>
    <col min="5118" max="5118" width="15.85546875" style="116" bestFit="1" customWidth="1"/>
    <col min="5119" max="5119" width="15.42578125" style="116" customWidth="1"/>
    <col min="5120" max="5120" width="20.42578125" style="116" customWidth="1"/>
    <col min="5121" max="5121" width="9.140625" style="116"/>
    <col min="5122" max="5122" width="17.42578125" style="116" customWidth="1"/>
    <col min="5123" max="5123" width="12.85546875" style="116" bestFit="1" customWidth="1"/>
    <col min="5124" max="5124" width="9.140625" style="116"/>
    <col min="5125" max="5125" width="10.28515625" style="116" bestFit="1" customWidth="1"/>
    <col min="5126" max="5369" width="9.140625" style="116"/>
    <col min="5370" max="5370" width="14.28515625" style="116" customWidth="1"/>
    <col min="5371" max="5371" width="39.7109375" style="116" customWidth="1"/>
    <col min="5372" max="5373" width="14" style="116" customWidth="1"/>
    <col min="5374" max="5374" width="15.85546875" style="116" bestFit="1" customWidth="1"/>
    <col min="5375" max="5375" width="15.42578125" style="116" customWidth="1"/>
    <col min="5376" max="5376" width="20.42578125" style="116" customWidth="1"/>
    <col min="5377" max="5377" width="9.140625" style="116"/>
    <col min="5378" max="5378" width="17.42578125" style="116" customWidth="1"/>
    <col min="5379" max="5379" width="12.85546875" style="116" bestFit="1" customWidth="1"/>
    <col min="5380" max="5380" width="9.140625" style="116"/>
    <col min="5381" max="5381" width="10.28515625" style="116" bestFit="1" customWidth="1"/>
    <col min="5382" max="5625" width="9.140625" style="116"/>
    <col min="5626" max="5626" width="14.28515625" style="116" customWidth="1"/>
    <col min="5627" max="5627" width="39.7109375" style="116" customWidth="1"/>
    <col min="5628" max="5629" width="14" style="116" customWidth="1"/>
    <col min="5630" max="5630" width="15.85546875" style="116" bestFit="1" customWidth="1"/>
    <col min="5631" max="5631" width="15.42578125" style="116" customWidth="1"/>
    <col min="5632" max="5632" width="20.42578125" style="116" customWidth="1"/>
    <col min="5633" max="5633" width="9.140625" style="116"/>
    <col min="5634" max="5634" width="17.42578125" style="116" customWidth="1"/>
    <col min="5635" max="5635" width="12.85546875" style="116" bestFit="1" customWidth="1"/>
    <col min="5636" max="5636" width="9.140625" style="116"/>
    <col min="5637" max="5637" width="10.28515625" style="116" bestFit="1" customWidth="1"/>
    <col min="5638" max="5881" width="9.140625" style="116"/>
    <col min="5882" max="5882" width="14.28515625" style="116" customWidth="1"/>
    <col min="5883" max="5883" width="39.7109375" style="116" customWidth="1"/>
    <col min="5884" max="5885" width="14" style="116" customWidth="1"/>
    <col min="5886" max="5886" width="15.85546875" style="116" bestFit="1" customWidth="1"/>
    <col min="5887" max="5887" width="15.42578125" style="116" customWidth="1"/>
    <col min="5888" max="5888" width="20.42578125" style="116" customWidth="1"/>
    <col min="5889" max="5889" width="9.140625" style="116"/>
    <col min="5890" max="5890" width="17.42578125" style="116" customWidth="1"/>
    <col min="5891" max="5891" width="12.85546875" style="116" bestFit="1" customWidth="1"/>
    <col min="5892" max="5892" width="9.140625" style="116"/>
    <col min="5893" max="5893" width="10.28515625" style="116" bestFit="1" customWidth="1"/>
    <col min="5894" max="6137" width="9.140625" style="116"/>
    <col min="6138" max="6138" width="14.28515625" style="116" customWidth="1"/>
    <col min="6139" max="6139" width="39.7109375" style="116" customWidth="1"/>
    <col min="6140" max="6141" width="14" style="116" customWidth="1"/>
    <col min="6142" max="6142" width="15.85546875" style="116" bestFit="1" customWidth="1"/>
    <col min="6143" max="6143" width="15.42578125" style="116" customWidth="1"/>
    <col min="6144" max="6144" width="20.42578125" style="116" customWidth="1"/>
    <col min="6145" max="6145" width="9.140625" style="116"/>
    <col min="6146" max="6146" width="17.42578125" style="116" customWidth="1"/>
    <col min="6147" max="6147" width="12.85546875" style="116" bestFit="1" customWidth="1"/>
    <col min="6148" max="6148" width="9.140625" style="116"/>
    <col min="6149" max="6149" width="10.28515625" style="116" bestFit="1" customWidth="1"/>
    <col min="6150" max="6393" width="9.140625" style="116"/>
    <col min="6394" max="6394" width="14.28515625" style="116" customWidth="1"/>
    <col min="6395" max="6395" width="39.7109375" style="116" customWidth="1"/>
    <col min="6396" max="6397" width="14" style="116" customWidth="1"/>
    <col min="6398" max="6398" width="15.85546875" style="116" bestFit="1" customWidth="1"/>
    <col min="6399" max="6399" width="15.42578125" style="116" customWidth="1"/>
    <col min="6400" max="6400" width="20.42578125" style="116" customWidth="1"/>
    <col min="6401" max="6401" width="9.140625" style="116"/>
    <col min="6402" max="6402" width="17.42578125" style="116" customWidth="1"/>
    <col min="6403" max="6403" width="12.85546875" style="116" bestFit="1" customWidth="1"/>
    <col min="6404" max="6404" width="9.140625" style="116"/>
    <col min="6405" max="6405" width="10.28515625" style="116" bestFit="1" customWidth="1"/>
    <col min="6406" max="6649" width="9.140625" style="116"/>
    <col min="6650" max="6650" width="14.28515625" style="116" customWidth="1"/>
    <col min="6651" max="6651" width="39.7109375" style="116" customWidth="1"/>
    <col min="6652" max="6653" width="14" style="116" customWidth="1"/>
    <col min="6654" max="6654" width="15.85546875" style="116" bestFit="1" customWidth="1"/>
    <col min="6655" max="6655" width="15.42578125" style="116" customWidth="1"/>
    <col min="6656" max="6656" width="20.42578125" style="116" customWidth="1"/>
    <col min="6657" max="6657" width="9.140625" style="116"/>
    <col min="6658" max="6658" width="17.42578125" style="116" customWidth="1"/>
    <col min="6659" max="6659" width="12.85546875" style="116" bestFit="1" customWidth="1"/>
    <col min="6660" max="6660" width="9.140625" style="116"/>
    <col min="6661" max="6661" width="10.28515625" style="116" bestFit="1" customWidth="1"/>
    <col min="6662" max="6905" width="9.140625" style="116"/>
    <col min="6906" max="6906" width="14.28515625" style="116" customWidth="1"/>
    <col min="6907" max="6907" width="39.7109375" style="116" customWidth="1"/>
    <col min="6908" max="6909" width="14" style="116" customWidth="1"/>
    <col min="6910" max="6910" width="15.85546875" style="116" bestFit="1" customWidth="1"/>
    <col min="6911" max="6911" width="15.42578125" style="116" customWidth="1"/>
    <col min="6912" max="6912" width="20.42578125" style="116" customWidth="1"/>
    <col min="6913" max="6913" width="9.140625" style="116"/>
    <col min="6914" max="6914" width="17.42578125" style="116" customWidth="1"/>
    <col min="6915" max="6915" width="12.85546875" style="116" bestFit="1" customWidth="1"/>
    <col min="6916" max="6916" width="9.140625" style="116"/>
    <col min="6917" max="6917" width="10.28515625" style="116" bestFit="1" customWidth="1"/>
    <col min="6918" max="7161" width="9.140625" style="116"/>
    <col min="7162" max="7162" width="14.28515625" style="116" customWidth="1"/>
    <col min="7163" max="7163" width="39.7109375" style="116" customWidth="1"/>
    <col min="7164" max="7165" width="14" style="116" customWidth="1"/>
    <col min="7166" max="7166" width="15.85546875" style="116" bestFit="1" customWidth="1"/>
    <col min="7167" max="7167" width="15.42578125" style="116" customWidth="1"/>
    <col min="7168" max="7168" width="20.42578125" style="116" customWidth="1"/>
    <col min="7169" max="7169" width="9.140625" style="116"/>
    <col min="7170" max="7170" width="17.42578125" style="116" customWidth="1"/>
    <col min="7171" max="7171" width="12.85546875" style="116" bestFit="1" customWidth="1"/>
    <col min="7172" max="7172" width="9.140625" style="116"/>
    <col min="7173" max="7173" width="10.28515625" style="116" bestFit="1" customWidth="1"/>
    <col min="7174" max="7417" width="9.140625" style="116"/>
    <col min="7418" max="7418" width="14.28515625" style="116" customWidth="1"/>
    <col min="7419" max="7419" width="39.7109375" style="116" customWidth="1"/>
    <col min="7420" max="7421" width="14" style="116" customWidth="1"/>
    <col min="7422" max="7422" width="15.85546875" style="116" bestFit="1" customWidth="1"/>
    <col min="7423" max="7423" width="15.42578125" style="116" customWidth="1"/>
    <col min="7424" max="7424" width="20.42578125" style="116" customWidth="1"/>
    <col min="7425" max="7425" width="9.140625" style="116"/>
    <col min="7426" max="7426" width="17.42578125" style="116" customWidth="1"/>
    <col min="7427" max="7427" width="12.85546875" style="116" bestFit="1" customWidth="1"/>
    <col min="7428" max="7428" width="9.140625" style="116"/>
    <col min="7429" max="7429" width="10.28515625" style="116" bestFit="1" customWidth="1"/>
    <col min="7430" max="7673" width="9.140625" style="116"/>
    <col min="7674" max="7674" width="14.28515625" style="116" customWidth="1"/>
    <col min="7675" max="7675" width="39.7109375" style="116" customWidth="1"/>
    <col min="7676" max="7677" width="14" style="116" customWidth="1"/>
    <col min="7678" max="7678" width="15.85546875" style="116" bestFit="1" customWidth="1"/>
    <col min="7679" max="7679" width="15.42578125" style="116" customWidth="1"/>
    <col min="7680" max="7680" width="20.42578125" style="116" customWidth="1"/>
    <col min="7681" max="7681" width="9.140625" style="116"/>
    <col min="7682" max="7682" width="17.42578125" style="116" customWidth="1"/>
    <col min="7683" max="7683" width="12.85546875" style="116" bestFit="1" customWidth="1"/>
    <col min="7684" max="7684" width="9.140625" style="116"/>
    <col min="7685" max="7685" width="10.28515625" style="116" bestFit="1" customWidth="1"/>
    <col min="7686" max="7929" width="9.140625" style="116"/>
    <col min="7930" max="7930" width="14.28515625" style="116" customWidth="1"/>
    <col min="7931" max="7931" width="39.7109375" style="116" customWidth="1"/>
    <col min="7932" max="7933" width="14" style="116" customWidth="1"/>
    <col min="7934" max="7934" width="15.85546875" style="116" bestFit="1" customWidth="1"/>
    <col min="7935" max="7935" width="15.42578125" style="116" customWidth="1"/>
    <col min="7936" max="7936" width="20.42578125" style="116" customWidth="1"/>
    <col min="7937" max="7937" width="9.140625" style="116"/>
    <col min="7938" max="7938" width="17.42578125" style="116" customWidth="1"/>
    <col min="7939" max="7939" width="12.85546875" style="116" bestFit="1" customWidth="1"/>
    <col min="7940" max="7940" width="9.140625" style="116"/>
    <col min="7941" max="7941" width="10.28515625" style="116" bestFit="1" customWidth="1"/>
    <col min="7942" max="8185" width="9.140625" style="116"/>
    <col min="8186" max="8186" width="14.28515625" style="116" customWidth="1"/>
    <col min="8187" max="8187" width="39.7109375" style="116" customWidth="1"/>
    <col min="8188" max="8189" width="14" style="116" customWidth="1"/>
    <col min="8190" max="8190" width="15.85546875" style="116" bestFit="1" customWidth="1"/>
    <col min="8191" max="8191" width="15.42578125" style="116" customWidth="1"/>
    <col min="8192" max="8192" width="20.42578125" style="116" customWidth="1"/>
    <col min="8193" max="8193" width="9.140625" style="116"/>
    <col min="8194" max="8194" width="17.42578125" style="116" customWidth="1"/>
    <col min="8195" max="8195" width="12.85546875" style="116" bestFit="1" customWidth="1"/>
    <col min="8196" max="8196" width="9.140625" style="116"/>
    <col min="8197" max="8197" width="10.28515625" style="116" bestFit="1" customWidth="1"/>
    <col min="8198" max="8441" width="9.140625" style="116"/>
    <col min="8442" max="8442" width="14.28515625" style="116" customWidth="1"/>
    <col min="8443" max="8443" width="39.7109375" style="116" customWidth="1"/>
    <col min="8444" max="8445" width="14" style="116" customWidth="1"/>
    <col min="8446" max="8446" width="15.85546875" style="116" bestFit="1" customWidth="1"/>
    <col min="8447" max="8447" width="15.42578125" style="116" customWidth="1"/>
    <col min="8448" max="8448" width="20.42578125" style="116" customWidth="1"/>
    <col min="8449" max="8449" width="9.140625" style="116"/>
    <col min="8450" max="8450" width="17.42578125" style="116" customWidth="1"/>
    <col min="8451" max="8451" width="12.85546875" style="116" bestFit="1" customWidth="1"/>
    <col min="8452" max="8452" width="9.140625" style="116"/>
    <col min="8453" max="8453" width="10.28515625" style="116" bestFit="1" customWidth="1"/>
    <col min="8454" max="8697" width="9.140625" style="116"/>
    <col min="8698" max="8698" width="14.28515625" style="116" customWidth="1"/>
    <col min="8699" max="8699" width="39.7109375" style="116" customWidth="1"/>
    <col min="8700" max="8701" width="14" style="116" customWidth="1"/>
    <col min="8702" max="8702" width="15.85546875" style="116" bestFit="1" customWidth="1"/>
    <col min="8703" max="8703" width="15.42578125" style="116" customWidth="1"/>
    <col min="8704" max="8704" width="20.42578125" style="116" customWidth="1"/>
    <col min="8705" max="8705" width="9.140625" style="116"/>
    <col min="8706" max="8706" width="17.42578125" style="116" customWidth="1"/>
    <col min="8707" max="8707" width="12.85546875" style="116" bestFit="1" customWidth="1"/>
    <col min="8708" max="8708" width="9.140625" style="116"/>
    <col min="8709" max="8709" width="10.28515625" style="116" bestFit="1" customWidth="1"/>
    <col min="8710" max="8953" width="9.140625" style="116"/>
    <col min="8954" max="8954" width="14.28515625" style="116" customWidth="1"/>
    <col min="8955" max="8955" width="39.7109375" style="116" customWidth="1"/>
    <col min="8956" max="8957" width="14" style="116" customWidth="1"/>
    <col min="8958" max="8958" width="15.85546875" style="116" bestFit="1" customWidth="1"/>
    <col min="8959" max="8959" width="15.42578125" style="116" customWidth="1"/>
    <col min="8960" max="8960" width="20.42578125" style="116" customWidth="1"/>
    <col min="8961" max="8961" width="9.140625" style="116"/>
    <col min="8962" max="8962" width="17.42578125" style="116" customWidth="1"/>
    <col min="8963" max="8963" width="12.85546875" style="116" bestFit="1" customWidth="1"/>
    <col min="8964" max="8964" width="9.140625" style="116"/>
    <col min="8965" max="8965" width="10.28515625" style="116" bestFit="1" customWidth="1"/>
    <col min="8966" max="9209" width="9.140625" style="116"/>
    <col min="9210" max="9210" width="14.28515625" style="116" customWidth="1"/>
    <col min="9211" max="9211" width="39.7109375" style="116" customWidth="1"/>
    <col min="9212" max="9213" width="14" style="116" customWidth="1"/>
    <col min="9214" max="9214" width="15.85546875" style="116" bestFit="1" customWidth="1"/>
    <col min="9215" max="9215" width="15.42578125" style="116" customWidth="1"/>
    <col min="9216" max="9216" width="20.42578125" style="116" customWidth="1"/>
    <col min="9217" max="9217" width="9.140625" style="116"/>
    <col min="9218" max="9218" width="17.42578125" style="116" customWidth="1"/>
    <col min="9219" max="9219" width="12.85546875" style="116" bestFit="1" customWidth="1"/>
    <col min="9220" max="9220" width="9.140625" style="116"/>
    <col min="9221" max="9221" width="10.28515625" style="116" bestFit="1" customWidth="1"/>
    <col min="9222" max="9465" width="9.140625" style="116"/>
    <col min="9466" max="9466" width="14.28515625" style="116" customWidth="1"/>
    <col min="9467" max="9467" width="39.7109375" style="116" customWidth="1"/>
    <col min="9468" max="9469" width="14" style="116" customWidth="1"/>
    <col min="9470" max="9470" width="15.85546875" style="116" bestFit="1" customWidth="1"/>
    <col min="9471" max="9471" width="15.42578125" style="116" customWidth="1"/>
    <col min="9472" max="9472" width="20.42578125" style="116" customWidth="1"/>
    <col min="9473" max="9473" width="9.140625" style="116"/>
    <col min="9474" max="9474" width="17.42578125" style="116" customWidth="1"/>
    <col min="9475" max="9475" width="12.85546875" style="116" bestFit="1" customWidth="1"/>
    <col min="9476" max="9476" width="9.140625" style="116"/>
    <col min="9477" max="9477" width="10.28515625" style="116" bestFit="1" customWidth="1"/>
    <col min="9478" max="9721" width="9.140625" style="116"/>
    <col min="9722" max="9722" width="14.28515625" style="116" customWidth="1"/>
    <col min="9723" max="9723" width="39.7109375" style="116" customWidth="1"/>
    <col min="9724" max="9725" width="14" style="116" customWidth="1"/>
    <col min="9726" max="9726" width="15.85546875" style="116" bestFit="1" customWidth="1"/>
    <col min="9727" max="9727" width="15.42578125" style="116" customWidth="1"/>
    <col min="9728" max="9728" width="20.42578125" style="116" customWidth="1"/>
    <col min="9729" max="9729" width="9.140625" style="116"/>
    <col min="9730" max="9730" width="17.42578125" style="116" customWidth="1"/>
    <col min="9731" max="9731" width="12.85546875" style="116" bestFit="1" customWidth="1"/>
    <col min="9732" max="9732" width="9.140625" style="116"/>
    <col min="9733" max="9733" width="10.28515625" style="116" bestFit="1" customWidth="1"/>
    <col min="9734" max="9977" width="9.140625" style="116"/>
    <col min="9978" max="9978" width="14.28515625" style="116" customWidth="1"/>
    <col min="9979" max="9979" width="39.7109375" style="116" customWidth="1"/>
    <col min="9980" max="9981" width="14" style="116" customWidth="1"/>
    <col min="9982" max="9982" width="15.85546875" style="116" bestFit="1" customWidth="1"/>
    <col min="9983" max="9983" width="15.42578125" style="116" customWidth="1"/>
    <col min="9984" max="9984" width="20.42578125" style="116" customWidth="1"/>
    <col min="9985" max="9985" width="9.140625" style="116"/>
    <col min="9986" max="9986" width="17.42578125" style="116" customWidth="1"/>
    <col min="9987" max="9987" width="12.85546875" style="116" bestFit="1" customWidth="1"/>
    <col min="9988" max="9988" width="9.140625" style="116"/>
    <col min="9989" max="9989" width="10.28515625" style="116" bestFit="1" customWidth="1"/>
    <col min="9990" max="10233" width="9.140625" style="116"/>
    <col min="10234" max="10234" width="14.28515625" style="116" customWidth="1"/>
    <col min="10235" max="10235" width="39.7109375" style="116" customWidth="1"/>
    <col min="10236" max="10237" width="14" style="116" customWidth="1"/>
    <col min="10238" max="10238" width="15.85546875" style="116" bestFit="1" customWidth="1"/>
    <col min="10239" max="10239" width="15.42578125" style="116" customWidth="1"/>
    <col min="10240" max="10240" width="20.42578125" style="116" customWidth="1"/>
    <col min="10241" max="10241" width="9.140625" style="116"/>
    <col min="10242" max="10242" width="17.42578125" style="116" customWidth="1"/>
    <col min="10243" max="10243" width="12.85546875" style="116" bestFit="1" customWidth="1"/>
    <col min="10244" max="10244" width="9.140625" style="116"/>
    <col min="10245" max="10245" width="10.28515625" style="116" bestFit="1" customWidth="1"/>
    <col min="10246" max="10489" width="9.140625" style="116"/>
    <col min="10490" max="10490" width="14.28515625" style="116" customWidth="1"/>
    <col min="10491" max="10491" width="39.7109375" style="116" customWidth="1"/>
    <col min="10492" max="10493" width="14" style="116" customWidth="1"/>
    <col min="10494" max="10494" width="15.85546875" style="116" bestFit="1" customWidth="1"/>
    <col min="10495" max="10495" width="15.42578125" style="116" customWidth="1"/>
    <col min="10496" max="10496" width="20.42578125" style="116" customWidth="1"/>
    <col min="10497" max="10497" width="9.140625" style="116"/>
    <col min="10498" max="10498" width="17.42578125" style="116" customWidth="1"/>
    <col min="10499" max="10499" width="12.85546875" style="116" bestFit="1" customWidth="1"/>
    <col min="10500" max="10500" width="9.140625" style="116"/>
    <col min="10501" max="10501" width="10.28515625" style="116" bestFit="1" customWidth="1"/>
    <col min="10502" max="10745" width="9.140625" style="116"/>
    <col min="10746" max="10746" width="14.28515625" style="116" customWidth="1"/>
    <col min="10747" max="10747" width="39.7109375" style="116" customWidth="1"/>
    <col min="10748" max="10749" width="14" style="116" customWidth="1"/>
    <col min="10750" max="10750" width="15.85546875" style="116" bestFit="1" customWidth="1"/>
    <col min="10751" max="10751" width="15.42578125" style="116" customWidth="1"/>
    <col min="10752" max="10752" width="20.42578125" style="116" customWidth="1"/>
    <col min="10753" max="10753" width="9.140625" style="116"/>
    <col min="10754" max="10754" width="17.42578125" style="116" customWidth="1"/>
    <col min="10755" max="10755" width="12.85546875" style="116" bestFit="1" customWidth="1"/>
    <col min="10756" max="10756" width="9.140625" style="116"/>
    <col min="10757" max="10757" width="10.28515625" style="116" bestFit="1" customWidth="1"/>
    <col min="10758" max="11001" width="9.140625" style="116"/>
    <col min="11002" max="11002" width="14.28515625" style="116" customWidth="1"/>
    <col min="11003" max="11003" width="39.7109375" style="116" customWidth="1"/>
    <col min="11004" max="11005" width="14" style="116" customWidth="1"/>
    <col min="11006" max="11006" width="15.85546875" style="116" bestFit="1" customWidth="1"/>
    <col min="11007" max="11007" width="15.42578125" style="116" customWidth="1"/>
    <col min="11008" max="11008" width="20.42578125" style="116" customWidth="1"/>
    <col min="11009" max="11009" width="9.140625" style="116"/>
    <col min="11010" max="11010" width="17.42578125" style="116" customWidth="1"/>
    <col min="11011" max="11011" width="12.85546875" style="116" bestFit="1" customWidth="1"/>
    <col min="11012" max="11012" width="9.140625" style="116"/>
    <col min="11013" max="11013" width="10.28515625" style="116" bestFit="1" customWidth="1"/>
    <col min="11014" max="11257" width="9.140625" style="116"/>
    <col min="11258" max="11258" width="14.28515625" style="116" customWidth="1"/>
    <col min="11259" max="11259" width="39.7109375" style="116" customWidth="1"/>
    <col min="11260" max="11261" width="14" style="116" customWidth="1"/>
    <col min="11262" max="11262" width="15.85546875" style="116" bestFit="1" customWidth="1"/>
    <col min="11263" max="11263" width="15.42578125" style="116" customWidth="1"/>
    <col min="11264" max="11264" width="20.42578125" style="116" customWidth="1"/>
    <col min="11265" max="11265" width="9.140625" style="116"/>
    <col min="11266" max="11266" width="17.42578125" style="116" customWidth="1"/>
    <col min="11267" max="11267" width="12.85546875" style="116" bestFit="1" customWidth="1"/>
    <col min="11268" max="11268" width="9.140625" style="116"/>
    <col min="11269" max="11269" width="10.28515625" style="116" bestFit="1" customWidth="1"/>
    <col min="11270" max="11513" width="9.140625" style="116"/>
    <col min="11514" max="11514" width="14.28515625" style="116" customWidth="1"/>
    <col min="11515" max="11515" width="39.7109375" style="116" customWidth="1"/>
    <col min="11516" max="11517" width="14" style="116" customWidth="1"/>
    <col min="11518" max="11518" width="15.85546875" style="116" bestFit="1" customWidth="1"/>
    <col min="11519" max="11519" width="15.42578125" style="116" customWidth="1"/>
    <col min="11520" max="11520" width="20.42578125" style="116" customWidth="1"/>
    <col min="11521" max="11521" width="9.140625" style="116"/>
    <col min="11522" max="11522" width="17.42578125" style="116" customWidth="1"/>
    <col min="11523" max="11523" width="12.85546875" style="116" bestFit="1" customWidth="1"/>
    <col min="11524" max="11524" width="9.140625" style="116"/>
    <col min="11525" max="11525" width="10.28515625" style="116" bestFit="1" customWidth="1"/>
    <col min="11526" max="11769" width="9.140625" style="116"/>
    <col min="11770" max="11770" width="14.28515625" style="116" customWidth="1"/>
    <col min="11771" max="11771" width="39.7109375" style="116" customWidth="1"/>
    <col min="11772" max="11773" width="14" style="116" customWidth="1"/>
    <col min="11774" max="11774" width="15.85546875" style="116" bestFit="1" customWidth="1"/>
    <col min="11775" max="11775" width="15.42578125" style="116" customWidth="1"/>
    <col min="11776" max="11776" width="20.42578125" style="116" customWidth="1"/>
    <col min="11777" max="11777" width="9.140625" style="116"/>
    <col min="11778" max="11778" width="17.42578125" style="116" customWidth="1"/>
    <col min="11779" max="11779" width="12.85546875" style="116" bestFit="1" customWidth="1"/>
    <col min="11780" max="11780" width="9.140625" style="116"/>
    <col min="11781" max="11781" width="10.28515625" style="116" bestFit="1" customWidth="1"/>
    <col min="11782" max="12025" width="9.140625" style="116"/>
    <col min="12026" max="12026" width="14.28515625" style="116" customWidth="1"/>
    <col min="12027" max="12027" width="39.7109375" style="116" customWidth="1"/>
    <col min="12028" max="12029" width="14" style="116" customWidth="1"/>
    <col min="12030" max="12030" width="15.85546875" style="116" bestFit="1" customWidth="1"/>
    <col min="12031" max="12031" width="15.42578125" style="116" customWidth="1"/>
    <col min="12032" max="12032" width="20.42578125" style="116" customWidth="1"/>
    <col min="12033" max="12033" width="9.140625" style="116"/>
    <col min="12034" max="12034" width="17.42578125" style="116" customWidth="1"/>
    <col min="12035" max="12035" width="12.85546875" style="116" bestFit="1" customWidth="1"/>
    <col min="12036" max="12036" width="9.140625" style="116"/>
    <col min="12037" max="12037" width="10.28515625" style="116" bestFit="1" customWidth="1"/>
    <col min="12038" max="12281" width="9.140625" style="116"/>
    <col min="12282" max="12282" width="14.28515625" style="116" customWidth="1"/>
    <col min="12283" max="12283" width="39.7109375" style="116" customWidth="1"/>
    <col min="12284" max="12285" width="14" style="116" customWidth="1"/>
    <col min="12286" max="12286" width="15.85546875" style="116" bestFit="1" customWidth="1"/>
    <col min="12287" max="12287" width="15.42578125" style="116" customWidth="1"/>
    <col min="12288" max="12288" width="20.42578125" style="116" customWidth="1"/>
    <col min="12289" max="12289" width="9.140625" style="116"/>
    <col min="12290" max="12290" width="17.42578125" style="116" customWidth="1"/>
    <col min="12291" max="12291" width="12.85546875" style="116" bestFit="1" customWidth="1"/>
    <col min="12292" max="12292" width="9.140625" style="116"/>
    <col min="12293" max="12293" width="10.28515625" style="116" bestFit="1" customWidth="1"/>
    <col min="12294" max="12537" width="9.140625" style="116"/>
    <col min="12538" max="12538" width="14.28515625" style="116" customWidth="1"/>
    <col min="12539" max="12539" width="39.7109375" style="116" customWidth="1"/>
    <col min="12540" max="12541" width="14" style="116" customWidth="1"/>
    <col min="12542" max="12542" width="15.85546875" style="116" bestFit="1" customWidth="1"/>
    <col min="12543" max="12543" width="15.42578125" style="116" customWidth="1"/>
    <col min="12544" max="12544" width="20.42578125" style="116" customWidth="1"/>
    <col min="12545" max="12545" width="9.140625" style="116"/>
    <col min="12546" max="12546" width="17.42578125" style="116" customWidth="1"/>
    <col min="12547" max="12547" width="12.85546875" style="116" bestFit="1" customWidth="1"/>
    <col min="12548" max="12548" width="9.140625" style="116"/>
    <col min="12549" max="12549" width="10.28515625" style="116" bestFit="1" customWidth="1"/>
    <col min="12550" max="12793" width="9.140625" style="116"/>
    <col min="12794" max="12794" width="14.28515625" style="116" customWidth="1"/>
    <col min="12795" max="12795" width="39.7109375" style="116" customWidth="1"/>
    <col min="12796" max="12797" width="14" style="116" customWidth="1"/>
    <col min="12798" max="12798" width="15.85546875" style="116" bestFit="1" customWidth="1"/>
    <col min="12799" max="12799" width="15.42578125" style="116" customWidth="1"/>
    <col min="12800" max="12800" width="20.42578125" style="116" customWidth="1"/>
    <col min="12801" max="12801" width="9.140625" style="116"/>
    <col min="12802" max="12802" width="17.42578125" style="116" customWidth="1"/>
    <col min="12803" max="12803" width="12.85546875" style="116" bestFit="1" customWidth="1"/>
    <col min="12804" max="12804" width="9.140625" style="116"/>
    <col min="12805" max="12805" width="10.28515625" style="116" bestFit="1" customWidth="1"/>
    <col min="12806" max="13049" width="9.140625" style="116"/>
    <col min="13050" max="13050" width="14.28515625" style="116" customWidth="1"/>
    <col min="13051" max="13051" width="39.7109375" style="116" customWidth="1"/>
    <col min="13052" max="13053" width="14" style="116" customWidth="1"/>
    <col min="13054" max="13054" width="15.85546875" style="116" bestFit="1" customWidth="1"/>
    <col min="13055" max="13055" width="15.42578125" style="116" customWidth="1"/>
    <col min="13056" max="13056" width="20.42578125" style="116" customWidth="1"/>
    <col min="13057" max="13057" width="9.140625" style="116"/>
    <col min="13058" max="13058" width="17.42578125" style="116" customWidth="1"/>
    <col min="13059" max="13059" width="12.85546875" style="116" bestFit="1" customWidth="1"/>
    <col min="13060" max="13060" width="9.140625" style="116"/>
    <col min="13061" max="13061" width="10.28515625" style="116" bestFit="1" customWidth="1"/>
    <col min="13062" max="13305" width="9.140625" style="116"/>
    <col min="13306" max="13306" width="14.28515625" style="116" customWidth="1"/>
    <col min="13307" max="13307" width="39.7109375" style="116" customWidth="1"/>
    <col min="13308" max="13309" width="14" style="116" customWidth="1"/>
    <col min="13310" max="13310" width="15.85546875" style="116" bestFit="1" customWidth="1"/>
    <col min="13311" max="13311" width="15.42578125" style="116" customWidth="1"/>
    <col min="13312" max="13312" width="20.42578125" style="116" customWidth="1"/>
    <col min="13313" max="13313" width="9.140625" style="116"/>
    <col min="13314" max="13314" width="17.42578125" style="116" customWidth="1"/>
    <col min="13315" max="13315" width="12.85546875" style="116" bestFit="1" customWidth="1"/>
    <col min="13316" max="13316" width="9.140625" style="116"/>
    <col min="13317" max="13317" width="10.28515625" style="116" bestFit="1" customWidth="1"/>
    <col min="13318" max="13561" width="9.140625" style="116"/>
    <col min="13562" max="13562" width="14.28515625" style="116" customWidth="1"/>
    <col min="13563" max="13563" width="39.7109375" style="116" customWidth="1"/>
    <col min="13564" max="13565" width="14" style="116" customWidth="1"/>
    <col min="13566" max="13566" width="15.85546875" style="116" bestFit="1" customWidth="1"/>
    <col min="13567" max="13567" width="15.42578125" style="116" customWidth="1"/>
    <col min="13568" max="13568" width="20.42578125" style="116" customWidth="1"/>
    <col min="13569" max="13569" width="9.140625" style="116"/>
    <col min="13570" max="13570" width="17.42578125" style="116" customWidth="1"/>
    <col min="13571" max="13571" width="12.85546875" style="116" bestFit="1" customWidth="1"/>
    <col min="13572" max="13572" width="9.140625" style="116"/>
    <col min="13573" max="13573" width="10.28515625" style="116" bestFit="1" customWidth="1"/>
    <col min="13574" max="13817" width="9.140625" style="116"/>
    <col min="13818" max="13818" width="14.28515625" style="116" customWidth="1"/>
    <col min="13819" max="13819" width="39.7109375" style="116" customWidth="1"/>
    <col min="13820" max="13821" width="14" style="116" customWidth="1"/>
    <col min="13822" max="13822" width="15.85546875" style="116" bestFit="1" customWidth="1"/>
    <col min="13823" max="13823" width="15.42578125" style="116" customWidth="1"/>
    <col min="13824" max="13824" width="20.42578125" style="116" customWidth="1"/>
    <col min="13825" max="13825" width="9.140625" style="116"/>
    <col min="13826" max="13826" width="17.42578125" style="116" customWidth="1"/>
    <col min="13827" max="13827" width="12.85546875" style="116" bestFit="1" customWidth="1"/>
    <col min="13828" max="13828" width="9.140625" style="116"/>
    <col min="13829" max="13829" width="10.28515625" style="116" bestFit="1" customWidth="1"/>
    <col min="13830" max="14073" width="9.140625" style="116"/>
    <col min="14074" max="14074" width="14.28515625" style="116" customWidth="1"/>
    <col min="14075" max="14075" width="39.7109375" style="116" customWidth="1"/>
    <col min="14076" max="14077" width="14" style="116" customWidth="1"/>
    <col min="14078" max="14078" width="15.85546875" style="116" bestFit="1" customWidth="1"/>
    <col min="14079" max="14079" width="15.42578125" style="116" customWidth="1"/>
    <col min="14080" max="14080" width="20.42578125" style="116" customWidth="1"/>
    <col min="14081" max="14081" width="9.140625" style="116"/>
    <col min="14082" max="14082" width="17.42578125" style="116" customWidth="1"/>
    <col min="14083" max="14083" width="12.85546875" style="116" bestFit="1" customWidth="1"/>
    <col min="14084" max="14084" width="9.140625" style="116"/>
    <col min="14085" max="14085" width="10.28515625" style="116" bestFit="1" customWidth="1"/>
    <col min="14086" max="14329" width="9.140625" style="116"/>
    <col min="14330" max="14330" width="14.28515625" style="116" customWidth="1"/>
    <col min="14331" max="14331" width="39.7109375" style="116" customWidth="1"/>
    <col min="14332" max="14333" width="14" style="116" customWidth="1"/>
    <col min="14334" max="14334" width="15.85546875" style="116" bestFit="1" customWidth="1"/>
    <col min="14335" max="14335" width="15.42578125" style="116" customWidth="1"/>
    <col min="14336" max="14336" width="20.42578125" style="116" customWidth="1"/>
    <col min="14337" max="14337" width="9.140625" style="116"/>
    <col min="14338" max="14338" width="17.42578125" style="116" customWidth="1"/>
    <col min="14339" max="14339" width="12.85546875" style="116" bestFit="1" customWidth="1"/>
    <col min="14340" max="14340" width="9.140625" style="116"/>
    <col min="14341" max="14341" width="10.28515625" style="116" bestFit="1" customWidth="1"/>
    <col min="14342" max="14585" width="9.140625" style="116"/>
    <col min="14586" max="14586" width="14.28515625" style="116" customWidth="1"/>
    <col min="14587" max="14587" width="39.7109375" style="116" customWidth="1"/>
    <col min="14588" max="14589" width="14" style="116" customWidth="1"/>
    <col min="14590" max="14590" width="15.85546875" style="116" bestFit="1" customWidth="1"/>
    <col min="14591" max="14591" width="15.42578125" style="116" customWidth="1"/>
    <col min="14592" max="14592" width="20.42578125" style="116" customWidth="1"/>
    <col min="14593" max="14593" width="9.140625" style="116"/>
    <col min="14594" max="14594" width="17.42578125" style="116" customWidth="1"/>
    <col min="14595" max="14595" width="12.85546875" style="116" bestFit="1" customWidth="1"/>
    <col min="14596" max="14596" width="9.140625" style="116"/>
    <col min="14597" max="14597" width="10.28515625" style="116" bestFit="1" customWidth="1"/>
    <col min="14598" max="14841" width="9.140625" style="116"/>
    <col min="14842" max="14842" width="14.28515625" style="116" customWidth="1"/>
    <col min="14843" max="14843" width="39.7109375" style="116" customWidth="1"/>
    <col min="14844" max="14845" width="14" style="116" customWidth="1"/>
    <col min="14846" max="14846" width="15.85546875" style="116" bestFit="1" customWidth="1"/>
    <col min="14847" max="14847" width="15.42578125" style="116" customWidth="1"/>
    <col min="14848" max="14848" width="20.42578125" style="116" customWidth="1"/>
    <col min="14849" max="14849" width="9.140625" style="116"/>
    <col min="14850" max="14850" width="17.42578125" style="116" customWidth="1"/>
    <col min="14851" max="14851" width="12.85546875" style="116" bestFit="1" customWidth="1"/>
    <col min="14852" max="14852" width="9.140625" style="116"/>
    <col min="14853" max="14853" width="10.28515625" style="116" bestFit="1" customWidth="1"/>
    <col min="14854" max="15097" width="9.140625" style="116"/>
    <col min="15098" max="15098" width="14.28515625" style="116" customWidth="1"/>
    <col min="15099" max="15099" width="39.7109375" style="116" customWidth="1"/>
    <col min="15100" max="15101" width="14" style="116" customWidth="1"/>
    <col min="15102" max="15102" width="15.85546875" style="116" bestFit="1" customWidth="1"/>
    <col min="15103" max="15103" width="15.42578125" style="116" customWidth="1"/>
    <col min="15104" max="15104" width="20.42578125" style="116" customWidth="1"/>
    <col min="15105" max="15105" width="9.140625" style="116"/>
    <col min="15106" max="15106" width="17.42578125" style="116" customWidth="1"/>
    <col min="15107" max="15107" width="12.85546875" style="116" bestFit="1" customWidth="1"/>
    <col min="15108" max="15108" width="9.140625" style="116"/>
    <col min="15109" max="15109" width="10.28515625" style="116" bestFit="1" customWidth="1"/>
    <col min="15110" max="15353" width="9.140625" style="116"/>
    <col min="15354" max="15354" width="14.28515625" style="116" customWidth="1"/>
    <col min="15355" max="15355" width="39.7109375" style="116" customWidth="1"/>
    <col min="15356" max="15357" width="14" style="116" customWidth="1"/>
    <col min="15358" max="15358" width="15.85546875" style="116" bestFit="1" customWidth="1"/>
    <col min="15359" max="15359" width="15.42578125" style="116" customWidth="1"/>
    <col min="15360" max="15360" width="20.42578125" style="116" customWidth="1"/>
    <col min="15361" max="15361" width="9.140625" style="116"/>
    <col min="15362" max="15362" width="17.42578125" style="116" customWidth="1"/>
    <col min="15363" max="15363" width="12.85546875" style="116" bestFit="1" customWidth="1"/>
    <col min="15364" max="15364" width="9.140625" style="116"/>
    <col min="15365" max="15365" width="10.28515625" style="116" bestFit="1" customWidth="1"/>
    <col min="15366" max="15609" width="9.140625" style="116"/>
    <col min="15610" max="15610" width="14.28515625" style="116" customWidth="1"/>
    <col min="15611" max="15611" width="39.7109375" style="116" customWidth="1"/>
    <col min="15612" max="15613" width="14" style="116" customWidth="1"/>
    <col min="15614" max="15614" width="15.85546875" style="116" bestFit="1" customWidth="1"/>
    <col min="15615" max="15615" width="15.42578125" style="116" customWidth="1"/>
    <col min="15616" max="15616" width="20.42578125" style="116" customWidth="1"/>
    <col min="15617" max="15617" width="9.140625" style="116"/>
    <col min="15618" max="15618" width="17.42578125" style="116" customWidth="1"/>
    <col min="15619" max="15619" width="12.85546875" style="116" bestFit="1" customWidth="1"/>
    <col min="15620" max="15620" width="9.140625" style="116"/>
    <col min="15621" max="15621" width="10.28515625" style="116" bestFit="1" customWidth="1"/>
    <col min="15622" max="15865" width="9.140625" style="116"/>
    <col min="15866" max="15866" width="14.28515625" style="116" customWidth="1"/>
    <col min="15867" max="15867" width="39.7109375" style="116" customWidth="1"/>
    <col min="15868" max="15869" width="14" style="116" customWidth="1"/>
    <col min="15870" max="15870" width="15.85546875" style="116" bestFit="1" customWidth="1"/>
    <col min="15871" max="15871" width="15.42578125" style="116" customWidth="1"/>
    <col min="15872" max="15872" width="20.42578125" style="116" customWidth="1"/>
    <col min="15873" max="15873" width="9.140625" style="116"/>
    <col min="15874" max="15874" width="17.42578125" style="116" customWidth="1"/>
    <col min="15875" max="15875" width="12.85546875" style="116" bestFit="1" customWidth="1"/>
    <col min="15876" max="15876" width="9.140625" style="116"/>
    <col min="15877" max="15877" width="10.28515625" style="116" bestFit="1" customWidth="1"/>
    <col min="15878" max="16121" width="9.140625" style="116"/>
    <col min="16122" max="16122" width="14.28515625" style="116" customWidth="1"/>
    <col min="16123" max="16123" width="39.7109375" style="116" customWidth="1"/>
    <col min="16124" max="16125" width="14" style="116" customWidth="1"/>
    <col min="16126" max="16126" width="15.85546875" style="116" bestFit="1" customWidth="1"/>
    <col min="16127" max="16127" width="15.42578125" style="116" customWidth="1"/>
    <col min="16128" max="16128" width="20.42578125" style="116" customWidth="1"/>
    <col min="16129" max="16129" width="9.140625" style="116"/>
    <col min="16130" max="16130" width="17.42578125" style="116" customWidth="1"/>
    <col min="16131" max="16131" width="12.85546875" style="116" bestFit="1" customWidth="1"/>
    <col min="16132" max="16132" width="9.140625" style="116"/>
    <col min="16133" max="16133" width="10.28515625" style="116" bestFit="1" customWidth="1"/>
    <col min="16134" max="16384" width="9.140625" style="116"/>
  </cols>
  <sheetData>
    <row r="1" spans="1:8" s="114" customFormat="1" ht="63" customHeight="1">
      <c r="D1" s="235" t="s">
        <v>150</v>
      </c>
      <c r="E1" s="235"/>
      <c r="F1" s="235"/>
      <c r="G1" s="235"/>
      <c r="H1" s="115"/>
    </row>
    <row r="2" spans="1:8">
      <c r="C2" s="117"/>
      <c r="D2" s="117"/>
      <c r="E2" s="117"/>
      <c r="F2" s="117"/>
      <c r="G2" s="117"/>
    </row>
    <row r="3" spans="1:8" ht="60" customHeight="1">
      <c r="A3" s="236" t="s">
        <v>128</v>
      </c>
      <c r="B3" s="236"/>
      <c r="C3" s="236"/>
      <c r="D3" s="236"/>
      <c r="E3" s="236"/>
      <c r="F3" s="236"/>
      <c r="G3" s="236"/>
    </row>
    <row r="4" spans="1:8" s="118" customFormat="1" ht="49.5" customHeight="1">
      <c r="A4" s="237" t="s">
        <v>129</v>
      </c>
      <c r="B4" s="237"/>
      <c r="C4" s="237" t="s">
        <v>130</v>
      </c>
      <c r="D4" s="237" t="s">
        <v>131</v>
      </c>
      <c r="E4" s="237" t="s">
        <v>132</v>
      </c>
      <c r="F4" s="238" t="s">
        <v>133</v>
      </c>
      <c r="G4" s="239"/>
    </row>
    <row r="5" spans="1:8" s="121" customFormat="1" ht="33" customHeight="1">
      <c r="A5" s="119" t="s">
        <v>134</v>
      </c>
      <c r="B5" s="119" t="s">
        <v>135</v>
      </c>
      <c r="C5" s="237"/>
      <c r="D5" s="237"/>
      <c r="E5" s="237"/>
      <c r="F5" s="119" t="s">
        <v>136</v>
      </c>
      <c r="G5" s="120" t="s">
        <v>137</v>
      </c>
    </row>
    <row r="6" spans="1:8" ht="21" hidden="1" customHeight="1">
      <c r="A6" s="234" t="s">
        <v>145</v>
      </c>
      <c r="B6" s="234"/>
      <c r="C6" s="234"/>
      <c r="D6" s="234"/>
      <c r="E6" s="234"/>
      <c r="F6" s="234"/>
      <c r="G6" s="122">
        <f>G7</f>
        <v>12</v>
      </c>
    </row>
    <row r="7" spans="1:8" ht="27" hidden="1" customHeight="1">
      <c r="A7" s="233" t="s">
        <v>144</v>
      </c>
      <c r="B7" s="233"/>
      <c r="C7" s="233"/>
      <c r="D7" s="233"/>
      <c r="E7" s="233"/>
      <c r="F7" s="233"/>
      <c r="G7" s="123">
        <f>G8+G11</f>
        <v>12</v>
      </c>
    </row>
    <row r="8" spans="1:8" ht="16.5" hidden="1" customHeight="1">
      <c r="A8" s="233" t="s">
        <v>146</v>
      </c>
      <c r="B8" s="233"/>
      <c r="C8" s="233"/>
      <c r="D8" s="233"/>
      <c r="E8" s="233"/>
      <c r="F8" s="233"/>
      <c r="G8" s="123">
        <f>G9</f>
        <v>-600</v>
      </c>
    </row>
    <row r="9" spans="1:8" ht="16.5" hidden="1" customHeight="1">
      <c r="A9" s="124"/>
      <c r="B9" s="125" t="s">
        <v>139</v>
      </c>
      <c r="C9" s="126"/>
      <c r="D9" s="126"/>
      <c r="E9" s="127"/>
      <c r="F9" s="128"/>
      <c r="G9" s="122">
        <f>SUM(G10:G10)</f>
        <v>-600</v>
      </c>
    </row>
    <row r="10" spans="1:8" ht="16.5" hidden="1" customHeight="1">
      <c r="A10" s="129" t="s">
        <v>142</v>
      </c>
      <c r="B10" s="130" t="s">
        <v>141</v>
      </c>
      <c r="C10" s="131" t="s">
        <v>143</v>
      </c>
      <c r="D10" s="132" t="s">
        <v>140</v>
      </c>
      <c r="E10" s="128">
        <v>-600000</v>
      </c>
      <c r="F10" s="128">
        <v>1</v>
      </c>
      <c r="G10" s="123">
        <f>E10*F10/1000</f>
        <v>-600</v>
      </c>
    </row>
    <row r="11" spans="1:8" ht="16.5" hidden="1" customHeight="1">
      <c r="A11" s="233" t="s">
        <v>138</v>
      </c>
      <c r="B11" s="233"/>
      <c r="C11" s="233"/>
      <c r="D11" s="233"/>
      <c r="E11" s="233"/>
      <c r="F11" s="233"/>
      <c r="G11" s="123">
        <f>G15</f>
        <v>612</v>
      </c>
    </row>
    <row r="12" spans="1:8" ht="24.75" customHeight="1">
      <c r="A12" s="234" t="s">
        <v>147</v>
      </c>
      <c r="B12" s="234"/>
      <c r="C12" s="234"/>
      <c r="D12" s="234"/>
      <c r="E12" s="234"/>
      <c r="F12" s="234"/>
      <c r="G12" s="122">
        <f>G13</f>
        <v>612</v>
      </c>
    </row>
    <row r="13" spans="1:8" ht="27" customHeight="1">
      <c r="A13" s="233" t="s">
        <v>148</v>
      </c>
      <c r="B13" s="233"/>
      <c r="C13" s="233"/>
      <c r="D13" s="233"/>
      <c r="E13" s="233"/>
      <c r="F13" s="233"/>
      <c r="G13" s="123">
        <f>G14+G17</f>
        <v>612</v>
      </c>
    </row>
    <row r="14" spans="1:8" ht="36" customHeight="1">
      <c r="A14" s="233" t="s">
        <v>149</v>
      </c>
      <c r="B14" s="233"/>
      <c r="C14" s="233"/>
      <c r="D14" s="233"/>
      <c r="E14" s="233"/>
      <c r="F14" s="233"/>
      <c r="G14" s="123">
        <f>G15</f>
        <v>612</v>
      </c>
    </row>
    <row r="15" spans="1:8" ht="27" customHeight="1">
      <c r="A15" s="124"/>
      <c r="B15" s="125" t="s">
        <v>139</v>
      </c>
      <c r="C15" s="126"/>
      <c r="D15" s="126"/>
      <c r="E15" s="127"/>
      <c r="F15" s="128"/>
      <c r="G15" s="122">
        <f>SUM(G16:G16)</f>
        <v>612</v>
      </c>
    </row>
    <row r="16" spans="1:8" ht="27" customHeight="1">
      <c r="A16" s="129" t="s">
        <v>142</v>
      </c>
      <c r="B16" s="130" t="s">
        <v>141</v>
      </c>
      <c r="C16" s="131" t="s">
        <v>143</v>
      </c>
      <c r="D16" s="132" t="s">
        <v>140</v>
      </c>
      <c r="E16" s="128">
        <v>612000</v>
      </c>
      <c r="F16" s="128">
        <v>1</v>
      </c>
      <c r="G16" s="123">
        <v>612</v>
      </c>
    </row>
  </sheetData>
  <mergeCells count="14">
    <mergeCell ref="D1:G1"/>
    <mergeCell ref="A3:G3"/>
    <mergeCell ref="A4:B4"/>
    <mergeCell ref="C4:C5"/>
    <mergeCell ref="D4:D5"/>
    <mergeCell ref="E4:E5"/>
    <mergeCell ref="F4:G4"/>
    <mergeCell ref="A13:F13"/>
    <mergeCell ref="A14:F14"/>
    <mergeCell ref="A6:F6"/>
    <mergeCell ref="A7:F7"/>
    <mergeCell ref="A8:F8"/>
    <mergeCell ref="A11:F11"/>
    <mergeCell ref="A12:F12"/>
  </mergeCells>
  <pageMargins left="0.24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 1</vt:lpstr>
      <vt:lpstr>N 2</vt:lpstr>
      <vt:lpstr>N 3</vt:lpstr>
      <vt:lpstr>N 4 Doc</vt:lpstr>
      <vt:lpstr>N5 Doc3</vt:lpstr>
      <vt:lpstr>N 6</vt:lpstr>
      <vt:lpstr>'N 2'!Print_Area</vt:lpstr>
      <vt:lpstr>'N 4 Doc'!Print_Area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2019-05-29T14:20:43Z</dcterms:modified>
  <cp:keywords>https://mul2.gov.am/tasks/70034/oneclick/3Havelvacner_NOR.xlsx?token=ea29c8e6f3e89eff81a911e24fa294d1</cp:keywords>
</cp:coreProperties>
</file>