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Արդարադատ-Քրեակատարողական բժշկական կենտրոն ՊՈԱԿ-20726\պ-32557\"/>
    </mc:Choice>
  </mc:AlternateContent>
  <bookViews>
    <workbookView xWindow="0" yWindow="0" windowWidth="28800" windowHeight="11730" activeTab="4"/>
  </bookViews>
  <sheets>
    <sheet name="Հավելված1" sheetId="27" r:id="rId1"/>
    <sheet name="Հավելված 2" sheetId="30" r:id="rId2"/>
    <sheet name="Հավելված 3" sheetId="31" r:id="rId3"/>
    <sheet name="Հավելված 4" sheetId="28" r:id="rId4"/>
    <sheet name="Հավելված 5" sheetId="29" r:id="rId5"/>
    <sheet name="Հավելված 6" sheetId="32" r:id="rId6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E15" i="27" l="1"/>
  <c r="F15" i="27"/>
  <c r="D15" i="27"/>
  <c r="G14" i="32" l="1"/>
  <c r="G13" i="32" s="1"/>
  <c r="G12" i="32" s="1"/>
  <c r="H28" i="30"/>
  <c r="G28" i="30"/>
  <c r="H29" i="30"/>
  <c r="I29" i="30"/>
  <c r="I28" i="30" s="1"/>
  <c r="G29" i="30"/>
  <c r="I64" i="30"/>
  <c r="H64" i="30"/>
  <c r="G64" i="30"/>
  <c r="G443" i="32" l="1"/>
  <c r="G442" i="32"/>
  <c r="G441" i="32"/>
  <c r="G440" i="32"/>
  <c r="G439" i="32"/>
  <c r="G438" i="32"/>
  <c r="G437" i="32"/>
  <c r="G436" i="32"/>
  <c r="G435" i="32"/>
  <c r="G434" i="32"/>
  <c r="G433" i="32"/>
  <c r="G432" i="32"/>
  <c r="G431" i="32"/>
  <c r="G430" i="32"/>
  <c r="G429" i="32"/>
  <c r="G428" i="32"/>
  <c r="G427" i="32"/>
  <c r="G426" i="32"/>
  <c r="G425" i="32"/>
  <c r="G424" i="32"/>
  <c r="G423" i="32"/>
  <c r="G422" i="32"/>
  <c r="G421" i="32"/>
  <c r="G420" i="32"/>
  <c r="G419" i="32"/>
  <c r="G418" i="32"/>
  <c r="G417" i="32"/>
  <c r="G416" i="32"/>
  <c r="G415" i="32"/>
  <c r="G414" i="32"/>
  <c r="G413" i="32"/>
  <c r="G412" i="32"/>
  <c r="G411" i="32"/>
  <c r="G410" i="32"/>
  <c r="G409" i="32"/>
  <c r="G408" i="32"/>
  <c r="G407" i="32"/>
  <c r="G406" i="32"/>
  <c r="G405" i="32"/>
  <c r="G404" i="32"/>
  <c r="G403" i="32"/>
  <c r="G402" i="32"/>
  <c r="G401" i="32"/>
  <c r="G400" i="32"/>
  <c r="G399" i="32"/>
  <c r="G398" i="32"/>
  <c r="G397" i="32"/>
  <c r="G396" i="32"/>
  <c r="G395" i="32"/>
  <c r="G394" i="32"/>
  <c r="G393" i="32"/>
  <c r="G392" i="32"/>
  <c r="G391" i="32"/>
  <c r="G390" i="32"/>
  <c r="G389" i="32"/>
  <c r="G388" i="32"/>
  <c r="G387" i="32"/>
  <c r="G386" i="32"/>
  <c r="G385" i="32"/>
  <c r="G384" i="32"/>
  <c r="G383" i="32"/>
  <c r="G382" i="32"/>
  <c r="G381" i="32"/>
  <c r="G380" i="32"/>
  <c r="G379" i="32"/>
  <c r="G378" i="32"/>
  <c r="G377" i="32"/>
  <c r="G376" i="32"/>
  <c r="G375" i="32"/>
  <c r="G374" i="32"/>
  <c r="G373" i="32"/>
  <c r="G372" i="32"/>
  <c r="G371" i="32"/>
  <c r="G370" i="32"/>
  <c r="G369" i="32"/>
  <c r="G368" i="32"/>
  <c r="G367" i="32"/>
  <c r="G366" i="32"/>
  <c r="G365" i="32"/>
  <c r="G364" i="32"/>
  <c r="G363" i="32"/>
  <c r="G362" i="32"/>
  <c r="G361" i="32"/>
  <c r="G360" i="32"/>
  <c r="G359" i="32"/>
  <c r="G358" i="32"/>
  <c r="G357" i="32"/>
  <c r="G356" i="32"/>
  <c r="G355" i="32"/>
  <c r="G354" i="32"/>
  <c r="G353" i="32"/>
  <c r="G352" i="32"/>
  <c r="G351" i="32"/>
  <c r="G350" i="32"/>
  <c r="G349" i="32"/>
  <c r="G348" i="32"/>
  <c r="G347" i="32"/>
  <c r="G346" i="32"/>
  <c r="G345" i="32"/>
  <c r="G344" i="32"/>
  <c r="G343" i="32"/>
  <c r="G342" i="32"/>
  <c r="G341" i="32"/>
  <c r="G340" i="32"/>
  <c r="G339" i="32"/>
  <c r="G338" i="32"/>
  <c r="G337" i="32"/>
  <c r="G336" i="32"/>
  <c r="G335" i="32"/>
  <c r="G334" i="32"/>
  <c r="G333" i="32"/>
  <c r="G332" i="32"/>
  <c r="G331" i="32"/>
  <c r="G330" i="32"/>
  <c r="G329" i="32"/>
  <c r="G328" i="32"/>
  <c r="G327" i="32"/>
  <c r="G326" i="32"/>
  <c r="G325" i="32"/>
  <c r="G324" i="32"/>
  <c r="G323" i="32"/>
  <c r="G322" i="32"/>
  <c r="G321" i="32"/>
  <c r="G320" i="32"/>
  <c r="G319" i="32"/>
  <c r="G318" i="32"/>
  <c r="G317" i="32"/>
  <c r="G316" i="32"/>
  <c r="G315" i="32"/>
  <c r="G314" i="32"/>
  <c r="G313" i="32"/>
  <c r="G312" i="32"/>
  <c r="G311" i="32"/>
  <c r="G310" i="32"/>
  <c r="G309" i="32"/>
  <c r="G308" i="32"/>
  <c r="G307" i="32"/>
  <c r="G306" i="32"/>
  <c r="G305" i="32"/>
  <c r="G304" i="32"/>
  <c r="G303" i="32"/>
  <c r="G302" i="32"/>
  <c r="G301" i="32"/>
  <c r="G300" i="32"/>
  <c r="G299" i="32"/>
  <c r="G298" i="32"/>
  <c r="G297" i="32"/>
  <c r="G296" i="32"/>
  <c r="G295" i="32"/>
  <c r="G294" i="32"/>
  <c r="G293" i="32"/>
  <c r="G292" i="32"/>
  <c r="G291" i="32"/>
  <c r="G290" i="32"/>
  <c r="G289" i="32"/>
  <c r="G288" i="32"/>
  <c r="G287" i="32"/>
  <c r="G286" i="32"/>
  <c r="G285" i="32"/>
  <c r="G284" i="32"/>
  <c r="G283" i="32"/>
  <c r="G282" i="32"/>
  <c r="G281" i="32"/>
  <c r="G280" i="32"/>
  <c r="G279" i="32"/>
  <c r="G278" i="32"/>
  <c r="G277" i="32"/>
  <c r="G276" i="32"/>
  <c r="G275" i="32"/>
  <c r="G274" i="32"/>
  <c r="G273" i="32"/>
  <c r="G272" i="32"/>
  <c r="G271" i="32"/>
  <c r="G270" i="32"/>
  <c r="G269" i="32"/>
  <c r="G268" i="32"/>
  <c r="G267" i="32"/>
  <c r="G266" i="32"/>
  <c r="G265" i="32"/>
  <c r="G264" i="32"/>
  <c r="G263" i="32"/>
  <c r="G262" i="32"/>
  <c r="G261" i="32"/>
  <c r="G260" i="32"/>
  <c r="G259" i="32"/>
  <c r="G258" i="32"/>
  <c r="G257" i="32"/>
  <c r="G256" i="32"/>
  <c r="G255" i="32"/>
  <c r="G254" i="32"/>
  <c r="G253" i="32"/>
  <c r="G252" i="32"/>
  <c r="G251" i="32"/>
  <c r="G250" i="32"/>
  <c r="G249" i="32"/>
  <c r="G248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5" i="32"/>
  <c r="G224" i="32"/>
  <c r="G223" i="32"/>
  <c r="G222" i="32"/>
  <c r="G221" i="32"/>
  <c r="G220" i="32"/>
  <c r="G219" i="32"/>
  <c r="G218" i="32"/>
  <c r="G217" i="32"/>
  <c r="G216" i="32"/>
  <c r="G215" i="32"/>
  <c r="G214" i="32"/>
  <c r="G213" i="32"/>
  <c r="G212" i="32"/>
  <c r="G211" i="32"/>
  <c r="G210" i="32"/>
  <c r="G209" i="32"/>
  <c r="G208" i="32"/>
  <c r="G207" i="32"/>
  <c r="G206" i="32"/>
  <c r="G205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8" i="32"/>
  <c r="G187" i="32"/>
  <c r="G186" i="32"/>
  <c r="G185" i="32"/>
  <c r="G184" i="32"/>
  <c r="G183" i="32"/>
  <c r="G182" i="32"/>
  <c r="G181" i="32"/>
  <c r="G180" i="32"/>
  <c r="G179" i="32"/>
  <c r="G178" i="32"/>
  <c r="G177" i="32"/>
  <c r="G176" i="32"/>
  <c r="G175" i="32"/>
  <c r="G174" i="32"/>
  <c r="G173" i="32"/>
  <c r="G172" i="32"/>
  <c r="G171" i="32"/>
  <c r="G170" i="32"/>
  <c r="G169" i="32"/>
  <c r="G168" i="32"/>
  <c r="G167" i="32"/>
  <c r="G166" i="32"/>
  <c r="G165" i="32"/>
  <c r="G164" i="32"/>
  <c r="G163" i="32"/>
  <c r="G162" i="32"/>
  <c r="G161" i="32"/>
  <c r="G160" i="32"/>
  <c r="G159" i="32"/>
  <c r="G158" i="32"/>
  <c r="G157" i="32"/>
  <c r="G156" i="32"/>
  <c r="G155" i="32"/>
  <c r="G154" i="32"/>
  <c r="G153" i="32"/>
  <c r="G152" i="32"/>
  <c r="G151" i="32"/>
  <c r="G150" i="32"/>
  <c r="G149" i="32"/>
  <c r="G148" i="32"/>
  <c r="G147" i="32"/>
  <c r="G146" i="32"/>
  <c r="G145" i="32"/>
  <c r="G144" i="32"/>
  <c r="G143" i="32"/>
  <c r="G142" i="32"/>
  <c r="G141" i="32"/>
  <c r="G140" i="32"/>
  <c r="G139" i="32"/>
  <c r="G138" i="32"/>
  <c r="G137" i="32"/>
  <c r="G136" i="32"/>
  <c r="G135" i="32"/>
  <c r="G134" i="32"/>
  <c r="G133" i="32"/>
  <c r="G132" i="32"/>
  <c r="G131" i="32"/>
  <c r="G130" i="32"/>
  <c r="G129" i="32"/>
  <c r="G128" i="32"/>
  <c r="G127" i="32"/>
  <c r="G126" i="32"/>
  <c r="G125" i="32"/>
  <c r="G124" i="32"/>
  <c r="G123" i="32"/>
  <c r="G122" i="32"/>
  <c r="G121" i="32"/>
  <c r="G120" i="32"/>
  <c r="G119" i="32"/>
  <c r="G118" i="32"/>
  <c r="G117" i="32"/>
  <c r="G116" i="32"/>
  <c r="G115" i="32"/>
  <c r="G114" i="32"/>
  <c r="G113" i="32"/>
  <c r="G112" i="32"/>
  <c r="G111" i="32"/>
  <c r="G110" i="32"/>
  <c r="G109" i="32"/>
  <c r="G108" i="32"/>
  <c r="G107" i="32"/>
  <c r="G106" i="32"/>
  <c r="G105" i="32"/>
  <c r="G104" i="32"/>
  <c r="G103" i="32"/>
  <c r="G102" i="32"/>
  <c r="G101" i="32"/>
  <c r="G100" i="32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K26" i="32"/>
  <c r="K24" i="32"/>
  <c r="K11" i="32"/>
  <c r="G26" i="32" l="1"/>
  <c r="G24" i="32" l="1"/>
  <c r="G11" i="32" s="1"/>
  <c r="G25" i="32"/>
  <c r="K10" i="32"/>
  <c r="K9" i="32"/>
  <c r="G38" i="30" l="1"/>
  <c r="G37" i="30" s="1"/>
  <c r="G35" i="30" s="1"/>
  <c r="G33" i="30" s="1"/>
  <c r="H38" i="30"/>
  <c r="H37" i="30" s="1"/>
  <c r="H35" i="30" s="1"/>
  <c r="H33" i="30" s="1"/>
  <c r="I38" i="30"/>
  <c r="I37" i="30" s="1"/>
  <c r="I35" i="30" s="1"/>
  <c r="I33" i="30" s="1"/>
  <c r="I72" i="30"/>
  <c r="I71" i="30" s="1"/>
  <c r="I70" i="30" s="1"/>
  <c r="I68" i="30" s="1"/>
  <c r="I66" i="30" s="1"/>
  <c r="H72" i="30"/>
  <c r="H71" i="30" s="1"/>
  <c r="H70" i="30" s="1"/>
  <c r="H68" i="30" s="1"/>
  <c r="H66" i="30" s="1"/>
  <c r="G72" i="30"/>
  <c r="G71" i="30" s="1"/>
  <c r="G70" i="30" s="1"/>
  <c r="G68" i="30" s="1"/>
  <c r="G66" i="30" s="1"/>
  <c r="I63" i="30"/>
  <c r="I62" i="30" s="1"/>
  <c r="I61" i="30" s="1"/>
  <c r="I59" i="30" s="1"/>
  <c r="I57" i="30" s="1"/>
  <c r="H63" i="30"/>
  <c r="H62" i="30" s="1"/>
  <c r="H61" i="30" s="1"/>
  <c r="H59" i="30" s="1"/>
  <c r="H57" i="30" s="1"/>
  <c r="G63" i="30"/>
  <c r="G62" i="30" s="1"/>
  <c r="G61" i="30" s="1"/>
  <c r="G59" i="30" s="1"/>
  <c r="G57" i="30" s="1"/>
  <c r="H18" i="31"/>
  <c r="H14" i="31"/>
  <c r="H13" i="31" s="1"/>
  <c r="H12" i="31" l="1"/>
  <c r="G31" i="30" l="1"/>
  <c r="H31" i="30"/>
  <c r="I31" i="30"/>
  <c r="I48" i="30"/>
  <c r="I47" i="30" s="1"/>
  <c r="I46" i="30" s="1"/>
  <c r="I44" i="30" s="1"/>
  <c r="I42" i="30" s="1"/>
  <c r="H48" i="30"/>
  <c r="H47" i="30" s="1"/>
  <c r="H46" i="30" s="1"/>
  <c r="H44" i="30" s="1"/>
  <c r="H42" i="30" s="1"/>
  <c r="G48" i="30"/>
  <c r="G47" i="30" s="1"/>
  <c r="G46" i="30" s="1"/>
  <c r="G44" i="30" s="1"/>
  <c r="G42" i="30" s="1"/>
  <c r="G27" i="30" l="1"/>
  <c r="G26" i="30" s="1"/>
  <c r="G24" i="30" s="1"/>
  <c r="G22" i="30" s="1"/>
  <c r="G20" i="30" s="1"/>
  <c r="G18" i="30" s="1"/>
  <c r="G16" i="30" s="1"/>
  <c r="G14" i="30" s="1"/>
  <c r="H27" i="30"/>
  <c r="H26" i="30" s="1"/>
  <c r="H24" i="30" s="1"/>
  <c r="H22" i="30" s="1"/>
  <c r="H20" i="30" s="1"/>
  <c r="H18" i="30" s="1"/>
  <c r="H16" i="30" s="1"/>
  <c r="H14" i="30" s="1"/>
  <c r="I27" i="30"/>
  <c r="I26" i="30" s="1"/>
  <c r="I24" i="30" s="1"/>
  <c r="I22" i="30" s="1"/>
  <c r="I20" i="30" s="1"/>
  <c r="I18" i="30" s="1"/>
  <c r="I16" i="30" s="1"/>
  <c r="I14" i="30" s="1"/>
</calcChain>
</file>

<file path=xl/sharedStrings.xml><?xml version="1.0" encoding="utf-8"?>
<sst xmlns="http://schemas.openxmlformats.org/spreadsheetml/2006/main" count="2082" uniqueCount="860">
  <si>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</si>
  <si>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</si>
  <si>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</si>
  <si>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</si>
  <si>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</si>
  <si>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</si>
  <si>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 xml:space="preserve">ՀՀ  արդարադատության նախարարություն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</si>
  <si>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</si>
  <si>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</si>
  <si>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</si>
  <si>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</si>
  <si>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</si>
  <si>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</si>
  <si>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</si>
  <si>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</si>
  <si>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</si>
  <si>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</si>
  <si>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</si>
  <si>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</si>
  <si>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</si>
  <si>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</si>
  <si>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</si>
  <si>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</si>
  <si>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</si>
  <si>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</si>
  <si>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</si>
  <si>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</si>
  <si>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</si>
  <si>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</si>
  <si>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</si>
  <si>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</si>
  <si>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3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</si>
  <si>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</si>
  <si>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</si>
  <si>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</si>
  <si>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</si>
  <si>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</si>
  <si>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</si>
  <si>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</si>
  <si>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</si>
  <si>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ԸՆԴԱՄԵՆԸ</t>
  </si>
  <si>
    <t>ՀՀ արդարադատության նախարարություն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</si>
  <si>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</si>
  <si>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</si>
  <si>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</si>
  <si>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</si>
  <si>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</si>
  <si>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</si>
  <si>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01</t>
  </si>
  <si>
    <t>03</t>
  </si>
  <si>
    <t xml:space="preserve"> ՀԱՍԱՐԱԿԱԿԱՆ ԿԱՐԳ,  ԱՆՎՏԱՆԳՈՒԹՅՈՒՆ ԵՎ ԴԱՏԱԿԱՆ ԳՈՐԾՈՒՆԵՈՒԹՅՈՒՆ</t>
  </si>
  <si>
    <t xml:space="preserve"> Ծառայությունների մատուցում</t>
  </si>
  <si>
    <t xml:space="preserve"> Ծառայությունների մատուցում </t>
  </si>
  <si>
    <t xml:space="preserve">Միջոցառումն իրականացնողի անվանումը </t>
  </si>
  <si>
    <t>ՀԱՅԱՍՏԱՆԻ ՀԱՆՐԱՊԵՏՈՒԹՅԱՆ ԿԱՌԱՎԱՐՈՒԹՅԱՆ 2018 ԹՎԱԿԱՆԻ ԴԵԿՏԵՄԲԵՐԻ 27-Ի N 1515-Ն ՈՐՈՇՄԱՆ N3 ԵՎ N4  ՀԱՎԵԼՎԱԾՆԵՐՈՒՄ ԿԱՏԱՐՎՈՂ ՓՈՓՈԽՈՒԹՅՈՒՆՆԵՐԸ ԵՎ 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</si>
  <si>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</si>
  <si>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ՀԱՅԱՍՏԱՆԻ ՀԱՆՐԱՊԵՏՈՒԹՅԱՆ ԿԱՌԱՎԱՐՈՒԹՅԱՆ 2018ԹՎԱԿԱՆԻ ԴԵԿՏԵՄԲԵՐԻ 27-Ի N 1515-Ն ՈՐՈՇՄԱՆ N 11 ՀԱՎԵԼՎԱԾԻ  11.10 ԱՂՅՈՒՍԱԿՈՒՄ ԿԱՏԱՐՎՈՂ ՓՈՓՈԽՈՒԹՅՈՒՆՆԵՐԸ ԵՎ ԼՐԱՑՈՒՄՆԵՐԸ </t>
  </si>
  <si>
    <t xml:space="preserve"> Քրեակատարողական ծառայություններ</t>
  </si>
  <si>
    <t xml:space="preserve"> Դատապարտյալների պատժի կատարման և ուղղման համար անհրաժեշտ պայմանների ապահովում</t>
  </si>
  <si>
    <t xml:space="preserve"> Դատապարտյալների զբաղվածության և իրավունքների պաշտպանություն</t>
  </si>
  <si>
    <t xml:space="preserve"> Դատապարտյալների վերահսկողություն՝ կալանավայրերում դատապարտյալների կացության ապահովում՝ դատապարտյալների սոցիալ¬հոգեբանական վերականգնում՝ ուսուցում</t>
  </si>
  <si>
    <t xml:space="preserve"> Քրեակատարողական հիմնարկներում պահվող անձանց ամբուլատոր¬պոլիկլինիկական և հոսպիտալային բուժօգնության  տրամադրում</t>
  </si>
  <si>
    <t xml:space="preserve"> Կալանավայրեր</t>
  </si>
  <si>
    <t>05</t>
  </si>
  <si>
    <t>01</t>
  </si>
  <si>
    <t xml:space="preserve"> ՀՀ արդարադատության նախարարության քրեակատարողական ծառայություն</t>
  </si>
  <si>
    <t xml:space="preserve"> Այլ պետական կազմակերպությունների կողմից օգտագործվող ոչ ֆինանսական ակտիվների հետ գործառնություններ</t>
  </si>
  <si>
    <t xml:space="preserve"> Այլ ծախսեր</t>
  </si>
  <si>
    <t xml:space="preserve"> Քրեակատարողական հիմնարկներում պահվող ազատազրկվածներին բժշկական ծառայությամբ ապահովում</t>
  </si>
  <si>
    <t xml:space="preserve"> Դեղորայքով ապահովում կալանավայրերում պահվող ազատազրկվածներին</t>
  </si>
  <si>
    <t xml:space="preserve"> ԾԱՌԱՅՈՒԹՅՈՒՆՆԵՐԻ  ԵՎ   ԱՊՐԱՆՔՆԵՐԻ  ՁԵՌՔԲԵՐՈՒՄ</t>
  </si>
  <si>
    <t xml:space="preserve"> Նյութեր (Ապրանքներ)</t>
  </si>
  <si>
    <t xml:space="preserve"> - Առողջապահական և լաբորատոր նյութեր</t>
  </si>
  <si>
    <t xml:space="preserve"> ՀՀ արդարադատության նախարարության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</si>
  <si>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</si>
  <si>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</si>
  <si>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</si>
  <si>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</si>
  <si>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</si>
  <si>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</si>
  <si>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</si>
  <si>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</si>
  <si>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</si>
  <si>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Քրեակատարողական ծառայություններ</t>
  </si>
  <si>
    <t>Ցուցանիշների փոփոխությունները (ավելացումները նշված են դրական նշանով)</t>
  </si>
  <si>
    <t xml:space="preserve"> Քրեակատարողական ծառայություններ </t>
  </si>
  <si>
    <t xml:space="preserve"> Դատապարտյալների վերահսկողություն՝ կալանավայրերում դատապարտյալների կացության ապահովում՝ դատապարտյալների սոցիալ¬հոգեբանական վերականգնում՝ ուսուցում </t>
  </si>
  <si>
    <t xml:space="preserve"> Քրեակատարողական ծառայություն </t>
  </si>
  <si>
    <t xml:space="preserve"> Միջոցառումն իրականացնողի անվանումը </t>
  </si>
  <si>
    <t>Համակարգիչ</t>
  </si>
  <si>
    <t>Լազերային տպիչ</t>
  </si>
  <si>
    <t xml:space="preserve">Սկաներ </t>
  </si>
  <si>
    <t xml:space="preserve">Սարքավորումների ծառայության կանխատեսվող միջին ժամկետ, տարի </t>
  </si>
  <si>
    <t xml:space="preserve">Աշխատակազմի համակարգչային տեխնիկայի բարելավում, տոկոս </t>
  </si>
  <si>
    <t xml:space="preserve"> Ակտիվն օգտագործող կազմակերպության(ների) անվանում(ներ)ը </t>
  </si>
  <si>
    <t xml:space="preserve"> «Քրեակատարողական բժշկության կենտրոն»  ՊՈԱԿ</t>
  </si>
  <si>
    <t>Հավելված 5</t>
  </si>
  <si>
    <t xml:space="preserve"> ԱՌՈՂՋԱՊԱՀՈՒԹՅՈՒՆ</t>
  </si>
  <si>
    <t xml:space="preserve"> Բժշկական ապրանքներ, սարքեր և սարքավորումներ</t>
  </si>
  <si>
    <t xml:space="preserve"> Դեղագործական ապրանքներ</t>
  </si>
  <si>
    <t xml:space="preserve">ՀԱՅԱՍՏԱՆԻ ՀԱՆՐԱՊԵՏՈՒԹՅԱՆ ԿԱՌԱՎԱՐՈՒԹՅԱՆ 2018ԹՎԱԿԱՆԻ ԴԵԿՏԵՄԲԵՐԻ 27-Ի N 1515-Ն ՈՐՈՇՄԱՆ N 11.1 ՀԱՎԵԼՎԱԾԻ  11.1.50 ԱՂՅՈՒՍԱԿՈՒՄ ԿԱՏԱՐՎՈՂ ՓՈՓՈԽՈՒԹՅՈՒՆՆԵՐԸ ԵՎ ԼՐԱՑՈՒՄՆԵՐԸ </t>
  </si>
  <si>
    <t xml:space="preserve">ՀՀ  արդարադատության նախարարության քրեակատարողական ծառայություն </t>
  </si>
  <si>
    <t xml:space="preserve"> Դեղորայքով ապահովում կալանավայրերում պահվող ազատազրկվածներին </t>
  </si>
  <si>
    <t xml:space="preserve"> Կենտրոնացված կարգով դեղորայքի ձեռք բերում ամբուլատոր¬պոլիկլինիկական և հոսպիտալային բուժօգնություն ստացողներին տրամադրելու նպատակով </t>
  </si>
  <si>
    <t xml:space="preserve"> «Գնումների մասին» ՀՀ օրենքի համաձայն ընտրված կազմակերպություն </t>
  </si>
  <si>
    <t xml:space="preserve"> Ձեռք բերված դեղերի անվանատեսակ, քանակ </t>
  </si>
  <si>
    <t xml:space="preserve"> 1157 </t>
  </si>
  <si>
    <t xml:space="preserve"> 2327 </t>
  </si>
  <si>
    <t xml:space="preserve">ՀԱՅԱՍՏԱՆԻ ՀԱՆՐԱՊԵՏՈՒԹՅԱՆ ԿԱՌԱՎԱՐՈՒԹՅԱՆ 2018ԹՎԱԿԱՆԻ ԴԵԿՏԵՄԲԵՐԻ 27-Ի N 1515-Ն ՈՐՈՇՄԱՆ N 11.1 ՀԱՎԵԼՎԱԾԻ  11.1.10 ԱՂՅՈՒՍԱԿՈՒՄ ԿԱՏԱՐՎՈՂ ՓՈՓՈԽՈՒԹՅՈՒՆՆԵՐԸ ԵՎ ԼՐԱՑՈՒՄՆԵՐԸ </t>
  </si>
  <si>
    <t>ՀՀ  արդարադատության նախարարություն</t>
  </si>
  <si>
    <t>ՀՀ կառավարության 2019 թվականի</t>
  </si>
  <si>
    <t xml:space="preserve"> -ի N       -Ն որոշման</t>
  </si>
  <si>
    <t>ՀԱՅԱՍՏԱՆԻ ՀԱՆՐԱՊԵՏՈՒԹՅԱՆ ԿԱՌԱՎԱՐՈՒԹՅԱՆ 2018 ԹՎԱԿԱՆԻ ԴԵԿՏԵՄԲԵՐԻ 27-Ի N 1515-Ն ՈՐՈՇՄԱՆ N 12 ՀԱՎԵԼՎԱԾՈՒՄ ԿԱՏԱՐՎՈՂ  ԼՐԱՑՈՒՄՆԵՐԸ</t>
  </si>
  <si>
    <t>Կոդը</t>
  </si>
  <si>
    <t>Անվանումը</t>
  </si>
  <si>
    <t>Գնման ձևը</t>
  </si>
  <si>
    <t>Չափի միավորը</t>
  </si>
  <si>
    <t>Միավորի գինը</t>
  </si>
  <si>
    <t>քանակը</t>
  </si>
  <si>
    <t xml:space="preserve">գումարը (հազ. դրամ)
   </t>
  </si>
  <si>
    <t>4111, 4112</t>
  </si>
  <si>
    <t>Հավելված 6</t>
  </si>
  <si>
    <t>18421150/1</t>
  </si>
  <si>
    <t>18441100/1</t>
  </si>
  <si>
    <t>24311530/1</t>
  </si>
  <si>
    <t>24321590/1</t>
  </si>
  <si>
    <t>24321590/2</t>
  </si>
  <si>
    <t>24321600/1</t>
  </si>
  <si>
    <t>24321610/1</t>
  </si>
  <si>
    <t>24451150/1</t>
  </si>
  <si>
    <t>32351230/1</t>
  </si>
  <si>
    <t>32351230/2</t>
  </si>
  <si>
    <t>32351230/3</t>
  </si>
  <si>
    <t>32351230/4</t>
  </si>
  <si>
    <t>33121180/1</t>
  </si>
  <si>
    <t>33141110/1</t>
  </si>
  <si>
    <t>33141110/2</t>
  </si>
  <si>
    <t>33141110/3</t>
  </si>
  <si>
    <t>33141112/1</t>
  </si>
  <si>
    <t>33141114/1</t>
  </si>
  <si>
    <t>33141115/1</t>
  </si>
  <si>
    <t>33141121/1</t>
  </si>
  <si>
    <t>33141121/3</t>
  </si>
  <si>
    <t>33141128/1</t>
  </si>
  <si>
    <t>33141129/1</t>
  </si>
  <si>
    <t>33141136/2</t>
  </si>
  <si>
    <t>33141136/3</t>
  </si>
  <si>
    <t>33141142/4</t>
  </si>
  <si>
    <t>33141142/5</t>
  </si>
  <si>
    <t>33141143/1</t>
  </si>
  <si>
    <t>33141144/1</t>
  </si>
  <si>
    <t>33141160/1</t>
  </si>
  <si>
    <t>33141165/1</t>
  </si>
  <si>
    <t>33141178/1</t>
  </si>
  <si>
    <t>33141179/5</t>
  </si>
  <si>
    <t>33141179/6</t>
  </si>
  <si>
    <t>33141182/1</t>
  </si>
  <si>
    <t>33141183/1</t>
  </si>
  <si>
    <t>33141183/2</t>
  </si>
  <si>
    <t>33141193/3</t>
  </si>
  <si>
    <t>33141193/4</t>
  </si>
  <si>
    <t>33141194/8</t>
  </si>
  <si>
    <t>33141211/2</t>
  </si>
  <si>
    <t>33161220/1</t>
  </si>
  <si>
    <t>33191310/1</t>
  </si>
  <si>
    <t>33191310/2</t>
  </si>
  <si>
    <t>33191310/3</t>
  </si>
  <si>
    <t>33191320/1</t>
  </si>
  <si>
    <t>33211140/1</t>
  </si>
  <si>
    <t>33211190/1</t>
  </si>
  <si>
    <t>33211200/1</t>
  </si>
  <si>
    <t>33211210/1</t>
  </si>
  <si>
    <t>33211220/1</t>
  </si>
  <si>
    <t>33211240/1</t>
  </si>
  <si>
    <t>33211250/1</t>
  </si>
  <si>
    <t>33211310/1</t>
  </si>
  <si>
    <t>33211320/1</t>
  </si>
  <si>
    <t>33411100/1</t>
  </si>
  <si>
    <t>33411120/1</t>
  </si>
  <si>
    <t>33611120/1</t>
  </si>
  <si>
    <t>33611120/3</t>
  </si>
  <si>
    <t>33611150/2</t>
  </si>
  <si>
    <t>33611160/1</t>
  </si>
  <si>
    <t>33611160/2</t>
  </si>
  <si>
    <t>33611170/1</t>
  </si>
  <si>
    <t>33611200/1</t>
  </si>
  <si>
    <t>33611220/1</t>
  </si>
  <si>
    <t>33611240/1</t>
  </si>
  <si>
    <t>33611250/1</t>
  </si>
  <si>
    <t>33611260/1</t>
  </si>
  <si>
    <t>33611300/1</t>
  </si>
  <si>
    <t>33611350/1</t>
  </si>
  <si>
    <t>33611350/2</t>
  </si>
  <si>
    <t>33611380/1</t>
  </si>
  <si>
    <t>33611390/1</t>
  </si>
  <si>
    <t>33611420/1</t>
  </si>
  <si>
    <t>33611440/1</t>
  </si>
  <si>
    <t>33611440/2</t>
  </si>
  <si>
    <t>33611460/1</t>
  </si>
  <si>
    <t>33621100/1</t>
  </si>
  <si>
    <t>33621100/2</t>
  </si>
  <si>
    <t>33621100/3</t>
  </si>
  <si>
    <t>33621110/1</t>
  </si>
  <si>
    <t>33621120/1</t>
  </si>
  <si>
    <t>33621140/1</t>
  </si>
  <si>
    <t>33621160/1</t>
  </si>
  <si>
    <t>33621190/1</t>
  </si>
  <si>
    <t>33621210/1</t>
  </si>
  <si>
    <t>33621210/2</t>
  </si>
  <si>
    <t>33621220/1</t>
  </si>
  <si>
    <t>33621230/1</t>
  </si>
  <si>
    <t>33621250/1</t>
  </si>
  <si>
    <t>33621250/2</t>
  </si>
  <si>
    <t>33621270/1</t>
  </si>
  <si>
    <t>33621280/1</t>
  </si>
  <si>
    <t>33621290/1</t>
  </si>
  <si>
    <t>33621310/1</t>
  </si>
  <si>
    <t>33621320/1</t>
  </si>
  <si>
    <t>33621330/1</t>
  </si>
  <si>
    <t>33621340/1</t>
  </si>
  <si>
    <t>33621360/1</t>
  </si>
  <si>
    <t>33621360/2</t>
  </si>
  <si>
    <t>33621370/1</t>
  </si>
  <si>
    <t>33621380/1</t>
  </si>
  <si>
    <t>33621390/1</t>
  </si>
  <si>
    <t>33621390/2</t>
  </si>
  <si>
    <t>33621400/1</t>
  </si>
  <si>
    <t>33621410/1</t>
  </si>
  <si>
    <t>33621420/1</t>
  </si>
  <si>
    <t>33621420/2</t>
  </si>
  <si>
    <t>33621450/1</t>
  </si>
  <si>
    <t>33621460/1</t>
  </si>
  <si>
    <t>33621460/2</t>
  </si>
  <si>
    <t>33621480/1</t>
  </si>
  <si>
    <t>33621480/2</t>
  </si>
  <si>
    <t>33621530/1</t>
  </si>
  <si>
    <t>33621530/2</t>
  </si>
  <si>
    <t>33621540/1</t>
  </si>
  <si>
    <t>33621540/2</t>
  </si>
  <si>
    <t>33621550/1</t>
  </si>
  <si>
    <t>33621550/2</t>
  </si>
  <si>
    <t>33621560/1</t>
  </si>
  <si>
    <t>33621580/1</t>
  </si>
  <si>
    <t>33621590/1</t>
  </si>
  <si>
    <t>33621600/1</t>
  </si>
  <si>
    <t>33621610/1</t>
  </si>
  <si>
    <t>33621620/1</t>
  </si>
  <si>
    <t>33621620/2</t>
  </si>
  <si>
    <t>33621640/1</t>
  </si>
  <si>
    <t>33621640/2</t>
  </si>
  <si>
    <t>33621660/1</t>
  </si>
  <si>
    <t>33621660/2</t>
  </si>
  <si>
    <t>33621680/1</t>
  </si>
  <si>
    <t>33621690/1</t>
  </si>
  <si>
    <t>33621700/1</t>
  </si>
  <si>
    <t>33621720/1</t>
  </si>
  <si>
    <t>33621720/2</t>
  </si>
  <si>
    <t>33621720/3</t>
  </si>
  <si>
    <t>33621730/1</t>
  </si>
  <si>
    <t>33621730/2</t>
  </si>
  <si>
    <t>33621740/1</t>
  </si>
  <si>
    <t>33621740/2</t>
  </si>
  <si>
    <t>33621750/1</t>
  </si>
  <si>
    <t>33621760/1</t>
  </si>
  <si>
    <t>33621760/2</t>
  </si>
  <si>
    <t>33621762/1</t>
  </si>
  <si>
    <t>33621763/1</t>
  </si>
  <si>
    <t>33631100/1</t>
  </si>
  <si>
    <t>33631120/1</t>
  </si>
  <si>
    <t>33631150/1</t>
  </si>
  <si>
    <t>33631170/1</t>
  </si>
  <si>
    <t>33631170/2</t>
  </si>
  <si>
    <t>33631170/3</t>
  </si>
  <si>
    <t>33631180/1</t>
  </si>
  <si>
    <t>33631200/1</t>
  </si>
  <si>
    <t>33631240/1</t>
  </si>
  <si>
    <t>33631260/1</t>
  </si>
  <si>
    <t>33631290/2</t>
  </si>
  <si>
    <t>33631300/1</t>
  </si>
  <si>
    <t>33631300/2</t>
  </si>
  <si>
    <t>33631300/3</t>
  </si>
  <si>
    <t>33631300/4</t>
  </si>
  <si>
    <t>33631300/5</t>
  </si>
  <si>
    <t>33631310/1</t>
  </si>
  <si>
    <t>33631310/2</t>
  </si>
  <si>
    <t>33631310/3</t>
  </si>
  <si>
    <t>33631310/4</t>
  </si>
  <si>
    <t>33631310/5</t>
  </si>
  <si>
    <t>33631310/6</t>
  </si>
  <si>
    <t>33631310/7</t>
  </si>
  <si>
    <t>33631310/8</t>
  </si>
  <si>
    <t>33631310/9</t>
  </si>
  <si>
    <t>33631370/1</t>
  </si>
  <si>
    <t>33631380/1</t>
  </si>
  <si>
    <t>33631380/2</t>
  </si>
  <si>
    <t>33631390/1</t>
  </si>
  <si>
    <t>33631420/1</t>
  </si>
  <si>
    <t>33642210/1</t>
  </si>
  <si>
    <t>33642210/2</t>
  </si>
  <si>
    <t>33642220/1</t>
  </si>
  <si>
    <t>33651110/1</t>
  </si>
  <si>
    <t>33651111/1</t>
  </si>
  <si>
    <t>33651114/1</t>
  </si>
  <si>
    <t>33651125/1</t>
  </si>
  <si>
    <t>33651126/1</t>
  </si>
  <si>
    <t>33651126/2</t>
  </si>
  <si>
    <t>33651129/1</t>
  </si>
  <si>
    <t>33651135/1</t>
  </si>
  <si>
    <t>33651135/2</t>
  </si>
  <si>
    <t>33651149/1</t>
  </si>
  <si>
    <t>33651150/1</t>
  </si>
  <si>
    <t>33651170/2</t>
  </si>
  <si>
    <t>33651261/1</t>
  </si>
  <si>
    <t>33661112/1</t>
  </si>
  <si>
    <t>33661115/1</t>
  </si>
  <si>
    <t>33661116/2</t>
  </si>
  <si>
    <t>33661116/3</t>
  </si>
  <si>
    <t>33661117/2</t>
  </si>
  <si>
    <t>33661125/2</t>
  </si>
  <si>
    <t>33661136/1</t>
  </si>
  <si>
    <t>33661136/2</t>
  </si>
  <si>
    <t>33661121/1</t>
  </si>
  <si>
    <t>33661136/3</t>
  </si>
  <si>
    <t>33661125/1</t>
  </si>
  <si>
    <t>33661139/1</t>
  </si>
  <si>
    <t>33661142/1</t>
  </si>
  <si>
    <t>33661149/1</t>
  </si>
  <si>
    <t>33661153/2</t>
  </si>
  <si>
    <t>33661137/1</t>
  </si>
  <si>
    <t>33661153/3</t>
  </si>
  <si>
    <t>33661153/4</t>
  </si>
  <si>
    <t>33661162/1</t>
  </si>
  <si>
    <t>33661162/2</t>
  </si>
  <si>
    <t>33661162/3</t>
  </si>
  <si>
    <t>33671114/1</t>
  </si>
  <si>
    <t>33671115/1</t>
  </si>
  <si>
    <t>33671116/1</t>
  </si>
  <si>
    <t>33671119/2</t>
  </si>
  <si>
    <t>33671119/1</t>
  </si>
  <si>
    <t>33671125/1</t>
  </si>
  <si>
    <t>33671128/1</t>
  </si>
  <si>
    <t>33671130/1</t>
  </si>
  <si>
    <t>33671130/2</t>
  </si>
  <si>
    <t>33671131/1</t>
  </si>
  <si>
    <t>33671131/2</t>
  </si>
  <si>
    <t>33671133/1</t>
  </si>
  <si>
    <t>33691112/1</t>
  </si>
  <si>
    <t>33691112/2</t>
  </si>
  <si>
    <t>33691127/1</t>
  </si>
  <si>
    <t>33691127/2</t>
  </si>
  <si>
    <t>33691129/1</t>
  </si>
  <si>
    <t>33691129/2</t>
  </si>
  <si>
    <t>33691133/1</t>
  </si>
  <si>
    <t>33691136/1</t>
  </si>
  <si>
    <t>33691136/2</t>
  </si>
  <si>
    <t>33691136/3</t>
  </si>
  <si>
    <t>33691136/4</t>
  </si>
  <si>
    <t>33691138/1</t>
  </si>
  <si>
    <t>33691141/1</t>
  </si>
  <si>
    <t>33691145/1</t>
  </si>
  <si>
    <t>33691153/1</t>
  </si>
  <si>
    <t>33691159/1</t>
  </si>
  <si>
    <t>33691185/2</t>
  </si>
  <si>
    <t>33691185/3</t>
  </si>
  <si>
    <t>33691186/1</t>
  </si>
  <si>
    <t>33691186/2</t>
  </si>
  <si>
    <t>33691187/2</t>
  </si>
  <si>
    <t>33691187/3</t>
  </si>
  <si>
    <t>33691191/1</t>
  </si>
  <si>
    <t>33691194/1</t>
  </si>
  <si>
    <t>33691195/1</t>
  </si>
  <si>
    <t>33691196/1</t>
  </si>
  <si>
    <t>33691197/1</t>
  </si>
  <si>
    <t>33691199/1</t>
  </si>
  <si>
    <t>33691198/1</t>
  </si>
  <si>
    <t>33691198/2</t>
  </si>
  <si>
    <t>33691200/1</t>
  </si>
  <si>
    <t>33691202/1</t>
  </si>
  <si>
    <t>33691202/2</t>
  </si>
  <si>
    <t>33691203/1</t>
  </si>
  <si>
    <t>33691203/2</t>
  </si>
  <si>
    <t>33691205/1</t>
  </si>
  <si>
    <t>33691209/1</t>
  </si>
  <si>
    <t>33691211/1</t>
  </si>
  <si>
    <t>33691214/1</t>
  </si>
  <si>
    <t>33691217/1</t>
  </si>
  <si>
    <t>33691219/1</t>
  </si>
  <si>
    <t>33691224/1</t>
  </si>
  <si>
    <t>33691225/1</t>
  </si>
  <si>
    <t>33691226/1</t>
  </si>
  <si>
    <t>33691236/1</t>
  </si>
  <si>
    <t>33691227/2</t>
  </si>
  <si>
    <t>33691230/1</t>
  </si>
  <si>
    <t>33691232/1</t>
  </si>
  <si>
    <t>33691233/1</t>
  </si>
  <si>
    <t>33711210/1</t>
  </si>
  <si>
    <t>33141121/2</t>
  </si>
  <si>
    <t>33141211/4</t>
  </si>
  <si>
    <t>33411560/1</t>
  </si>
  <si>
    <t>33611420/2</t>
  </si>
  <si>
    <t>33621240/1</t>
  </si>
  <si>
    <t>33621510/1</t>
  </si>
  <si>
    <t>33621510/2</t>
  </si>
  <si>
    <t>33621520/1</t>
  </si>
  <si>
    <t>33621760/3</t>
  </si>
  <si>
    <t>33621761/1</t>
  </si>
  <si>
    <t>33661122/1</t>
  </si>
  <si>
    <t>33661126/2</t>
  </si>
  <si>
    <t>33661127/1</t>
  </si>
  <si>
    <t>33661128/1</t>
  </si>
  <si>
    <t>33671126/1</t>
  </si>
  <si>
    <t>33671127/1</t>
  </si>
  <si>
    <t>33671128/2</t>
  </si>
  <si>
    <t>33691227/1</t>
  </si>
  <si>
    <t>33751100/1</t>
  </si>
  <si>
    <t>33751100/2</t>
  </si>
  <si>
    <t>33791300/1</t>
  </si>
  <si>
    <t>38411200/1</t>
  </si>
  <si>
    <t>38431710/1</t>
  </si>
  <si>
    <t>39518300/1</t>
  </si>
  <si>
    <t>33611310/2</t>
  </si>
  <si>
    <t>33141194/4</t>
  </si>
  <si>
    <t>33141194/7</t>
  </si>
  <si>
    <t>31651200/1</t>
  </si>
  <si>
    <t>33131410/1</t>
  </si>
  <si>
    <t>33141110/4</t>
  </si>
  <si>
    <t>33141111/1</t>
  </si>
  <si>
    <t>33141112/2</t>
  </si>
  <si>
    <t>33141142/1</t>
  </si>
  <si>
    <t>33141142/2</t>
  </si>
  <si>
    <t>33141142/3</t>
  </si>
  <si>
    <t>33141159/1</t>
  </si>
  <si>
    <t>33141179/1</t>
  </si>
  <si>
    <t>33141179/2</t>
  </si>
  <si>
    <t>33141179/3</t>
  </si>
  <si>
    <t>33141179/4</t>
  </si>
  <si>
    <t>33141194/1</t>
  </si>
  <si>
    <t>33141194/2</t>
  </si>
  <si>
    <t>33141194/3</t>
  </si>
  <si>
    <t>33211120/1</t>
  </si>
  <si>
    <t>33211150/1</t>
  </si>
  <si>
    <t>33211160/1</t>
  </si>
  <si>
    <t>33211230/1</t>
  </si>
  <si>
    <t>33411380/1</t>
  </si>
  <si>
    <t>33411420/1</t>
  </si>
  <si>
    <t>33411430/1</t>
  </si>
  <si>
    <t>33411580/1</t>
  </si>
  <si>
    <t>33141194/12</t>
  </si>
  <si>
    <t>33141194/13</t>
  </si>
  <si>
    <t>33141194/15</t>
  </si>
  <si>
    <t>33141111/2</t>
  </si>
  <si>
    <t>33131410/2</t>
  </si>
  <si>
    <t>33141118/2</t>
  </si>
  <si>
    <t>33141179/10</t>
  </si>
  <si>
    <t>33611110/1</t>
  </si>
  <si>
    <t>33611120/2</t>
  </si>
  <si>
    <t>33611170/2</t>
  </si>
  <si>
    <t>33611180/1</t>
  </si>
  <si>
    <t>33611190/1</t>
  </si>
  <si>
    <t>33611320/2</t>
  </si>
  <si>
    <t>33621300/1</t>
  </si>
  <si>
    <t>33621650/1</t>
  </si>
  <si>
    <t>33631250/1</t>
  </si>
  <si>
    <t>33631330/1</t>
  </si>
  <si>
    <t>33651112/1</t>
  </si>
  <si>
    <t>33651117/1</t>
  </si>
  <si>
    <t>33651127/1</t>
  </si>
  <si>
    <t>33651131/1</t>
  </si>
  <si>
    <t>33651135/3</t>
  </si>
  <si>
    <t>33651138/1</t>
  </si>
  <si>
    <t>33651144/1</t>
  </si>
  <si>
    <t>33651148/1</t>
  </si>
  <si>
    <t>33651170/1</t>
  </si>
  <si>
    <t>33661116/1</t>
  </si>
  <si>
    <t>33661117/1</t>
  </si>
  <si>
    <t>33661126/1</t>
  </si>
  <si>
    <t>33661137/2</t>
  </si>
  <si>
    <t>33661143/1</t>
  </si>
  <si>
    <t>33661153/1</t>
  </si>
  <si>
    <t>33661161/1</t>
  </si>
  <si>
    <t>33671113/1</t>
  </si>
  <si>
    <t>33671113/2</t>
  </si>
  <si>
    <t>33671117/1</t>
  </si>
  <si>
    <t>33671123/1</t>
  </si>
  <si>
    <t>33671124/2</t>
  </si>
  <si>
    <t>33671134/1</t>
  </si>
  <si>
    <t>33671138/1</t>
  </si>
  <si>
    <t>33691121/1</t>
  </si>
  <si>
    <t>33691140/1</t>
  </si>
  <si>
    <t>33691176/1</t>
  </si>
  <si>
    <t>33691176/2</t>
  </si>
  <si>
    <t>33691185/1</t>
  </si>
  <si>
    <t>33691188/1</t>
  </si>
  <si>
    <t>33691190/1</t>
  </si>
  <si>
    <t>33691190/2</t>
  </si>
  <si>
    <t>33691191/2</t>
  </si>
  <si>
    <t>33691208/1</t>
  </si>
  <si>
    <t>33691212/1</t>
  </si>
  <si>
    <t>33691213/1</t>
  </si>
  <si>
    <t>33691215/1</t>
  </si>
  <si>
    <t>33691220/1</t>
  </si>
  <si>
    <t>33691222/1</t>
  </si>
  <si>
    <t>33631210/1</t>
  </si>
  <si>
    <t>33691231/3</t>
  </si>
  <si>
    <t>33621650/2</t>
  </si>
  <si>
    <t>33671140/4</t>
  </si>
  <si>
    <t>33671136/3</t>
  </si>
  <si>
    <t>33651144/2</t>
  </si>
  <si>
    <t>33611120/4</t>
  </si>
  <si>
    <t>33691190/3</t>
  </si>
  <si>
    <t>33691215/2</t>
  </si>
  <si>
    <t>33621300/2</t>
  </si>
  <si>
    <t>33611190/2</t>
  </si>
  <si>
    <t>33691185/4</t>
  </si>
  <si>
    <t>33691112/3</t>
  </si>
  <si>
    <t>33631270/2</t>
  </si>
  <si>
    <t>33651139/2</t>
  </si>
  <si>
    <t>33631210/4</t>
  </si>
  <si>
    <t>33611290/3</t>
  </si>
  <si>
    <t>33691240/5</t>
  </si>
  <si>
    <t>33691240/4</t>
  </si>
  <si>
    <t>33691233/2</t>
  </si>
  <si>
    <t>33691220/2</t>
  </si>
  <si>
    <t>33691213/2</t>
  </si>
  <si>
    <t>33691208/2</t>
  </si>
  <si>
    <t>33691190/6</t>
  </si>
  <si>
    <t>33691188/2</t>
  </si>
  <si>
    <t>33691187/4</t>
  </si>
  <si>
    <t>33671140/3</t>
  </si>
  <si>
    <t>33671138/2</t>
  </si>
  <si>
    <t>33671134/2</t>
  </si>
  <si>
    <t>33671127/2</t>
  </si>
  <si>
    <t>33671121/2</t>
  </si>
  <si>
    <t>33671113/4</t>
  </si>
  <si>
    <t>33661126/3</t>
  </si>
  <si>
    <t>33651145/2</t>
  </si>
  <si>
    <t>33651135/4</t>
  </si>
  <si>
    <t>33651127/2</t>
  </si>
  <si>
    <t>33651117/2</t>
  </si>
  <si>
    <t>ՀՀ արդարադատության նախարարություն  քրեակատարողական ծառայություն</t>
  </si>
  <si>
    <t>Բաժին N 07 խումբ N 01, դաս N 01  Դեղագործական ապրանքներ</t>
  </si>
  <si>
    <t>1120  11004</t>
  </si>
  <si>
    <r>
      <t xml:space="preserve">ՄԱՍ I. </t>
    </r>
    <r>
      <rPr>
        <sz val="10"/>
        <rFont val="GHEA Grapalat"/>
        <family val="3"/>
      </rPr>
      <t>ԱՊՐԱՆՔՆԵՐ</t>
    </r>
  </si>
  <si>
    <t>թաթմաններ</t>
  </si>
  <si>
    <t>գլխարկներ</t>
  </si>
  <si>
    <t>ջրածնի պերօքսիդ</t>
  </si>
  <si>
    <t>սուլֆացիլ նատրիում (Ալբուցիդ)</t>
  </si>
  <si>
    <t>բենզիդին հիմնային</t>
  </si>
  <si>
    <t>սախարոզա</t>
  </si>
  <si>
    <t>քլորոմին Բ</t>
  </si>
  <si>
    <t>ռենտգեն նկարների ժապավեններ</t>
  </si>
  <si>
    <t>արյան ճնշման չափման սարք (տոնոմետր)</t>
  </si>
  <si>
    <t>վիրակապեր</t>
  </si>
  <si>
    <t>սպեղանիներ (պլաստիր)</t>
  </si>
  <si>
    <t>բժշկական թանզիֆ (մարլյա) լայնությունը՝ 90սմ</t>
  </si>
  <si>
    <t>բժշկական բամբակ</t>
  </si>
  <si>
    <t>վիրաբուժական թելեր</t>
  </si>
  <si>
    <t>վիրաբուժական ասեղներ</t>
  </si>
  <si>
    <t>դիմակ</t>
  </si>
  <si>
    <t>կաթետերներ</t>
  </si>
  <si>
    <t>ներարկիչներ</t>
  </si>
  <si>
    <t>սկարիֆիկատոր</t>
  </si>
  <si>
    <t>բժշկական ասեղներ</t>
  </si>
  <si>
    <t>սոնոգել 250,0</t>
  </si>
  <si>
    <t>ալբումին</t>
  </si>
  <si>
    <t>դեղերի ներարկման համակարգեր</t>
  </si>
  <si>
    <t>ախտորոշման բժշկական հավաքածուներ</t>
  </si>
  <si>
    <t>վիրափողեր (դրենաժներ)</t>
  </si>
  <si>
    <t>զոնդեր</t>
  </si>
  <si>
    <t>ատամնաբուժական սպառման պարագաներ</t>
  </si>
  <si>
    <t>ատամնալիցքի նյութեր</t>
  </si>
  <si>
    <t>բժշկական այլ գործիքներ ― պարագաներ</t>
  </si>
  <si>
    <t>շպատել փայտե</t>
  </si>
  <si>
    <t>փորձանոթներ</t>
  </si>
  <si>
    <t>մեկանգամյա օգտագործման լաբարատոր տարաներ</t>
  </si>
  <si>
    <t>Բիլիռուբին  Bilirubin /Ընդհանուր ― ուղիղ բիլիռուբինի որոշման թեսթ-հավաքածու</t>
  </si>
  <si>
    <t>Ցոլիկլոն անտի-A /արյան խմբի II որոշման  թեսթ/</t>
  </si>
  <si>
    <t>Ցոլիկլոն անտի-B/արյան խմբի III որոշման  թեսթ/</t>
  </si>
  <si>
    <t>Ցոլիկլոն անտի- Սուպեր /rh C ռեզուս համակարգի անտիգենի որոշման  թեսթ</t>
  </si>
  <si>
    <t>Ցոլիկլոն անտի- Սուպեր / rh D ռեզուս համակարգի անտիգենի որոշման  թեսթ</t>
  </si>
  <si>
    <t>Ռ―մատոիդ ֆակտոր Լատեքս Rematuoid factor-lex /Ռ―մատոիդային ֆակտորների որոշման թեսթ-հավաքածու/</t>
  </si>
  <si>
    <t>U-ռեակտիվ պրոտեին-լատեքս C-Reactiv Protein-lex /C-ռեակտիվ սպիտակուցի որոշման թեսթ-հավաքածու/</t>
  </si>
  <si>
    <t>Թրոմբոպլաստինի որոշման թեսթ-հավաքածու</t>
  </si>
  <si>
    <t>Հեպատիտ B վիրուսի անտիգենի որակական հայտնաբերման թեսթ-հավաքածու</t>
  </si>
  <si>
    <t>Քարփուլ նիդլ 30 գ 03</t>
  </si>
  <si>
    <t>Փայնթ 4 եվրոսիրինջ կրթ</t>
  </si>
  <si>
    <t>ֆամոտիդին  A02BA03</t>
  </si>
  <si>
    <t>պանկրեատին a09a</t>
  </si>
  <si>
    <t>մետոկլոպրամիդ a03fa01</t>
  </si>
  <si>
    <t>դրոտավերին a03ad02</t>
  </si>
  <si>
    <t>լոպերամիդ a07da03</t>
  </si>
  <si>
    <t>ներքին ընդունման ջրավերականգնիչ աղեր a07ca</t>
  </si>
  <si>
    <t>ակտիվացված ածուխ a07ba01</t>
  </si>
  <si>
    <t>գլիբենկլամիդ a10bb01</t>
  </si>
  <si>
    <t>մետֆորմին a10ba02</t>
  </si>
  <si>
    <t>գլիբենկլամիդ, մետֆորմին (մետֆորմինի հիդրոքլորիդ) A10BD02</t>
  </si>
  <si>
    <t>ասկորբինաթթու g01ad03, s01xa15, a11ga01</t>
  </si>
  <si>
    <t>նիկոտինաթթու c04ac01, c10ad02</t>
  </si>
  <si>
    <t>պիրիդօքսին a11ha02</t>
  </si>
  <si>
    <t>կալցիումի գլյուկոնատ a12aa03, d11ax03</t>
  </si>
  <si>
    <t>թիամին (թիամինի հիդրոքլորիդ), ռիբոֆլավին (ռիբոֆլավինի նատրիումական ֆոսֆատ), պիրիդօքսին (պիրիդօքսինի հիդրոքլորիդ), նիկոտինամիդ   A11EX</t>
  </si>
  <si>
    <t>Մեբ―երին (մեբ―երինի հիդրոքլորիդ) A03AA04</t>
  </si>
  <si>
    <t>հեպարին նատրիում b01ab01, c05ba03, s01xa14</t>
  </si>
  <si>
    <t>վարֆարին b01aa03</t>
  </si>
  <si>
    <t>էնօքսապարին b01ab05</t>
  </si>
  <si>
    <t>կլոպիդոգրելb01ac04</t>
  </si>
  <si>
    <t>ամինակապրոնաթթու b02aa01</t>
  </si>
  <si>
    <t>մենադիոն (մենադիոնի նատրիումական բիսուլֆիտ) B02BA02</t>
  </si>
  <si>
    <t>երկաթ պարունակող համակցություն b03a</t>
  </si>
  <si>
    <t>երկաթի աղ + ֆոլաթթու b03ad</t>
  </si>
  <si>
    <t>ֆոլաթթու b03bb01</t>
  </si>
  <si>
    <t>դեքստրան b05aa05</t>
  </si>
  <si>
    <t>մենթոլի լուծույթ մենթիլ իզովալերաթթվում C01EX</t>
  </si>
  <si>
    <t>ֆենոբարբիտալ, էթիլբրոմիզովալերիանաթթու N05CB02</t>
  </si>
  <si>
    <t>էպինեֆրին (ադրենալին) a01ad01, b02bc09, c01ca24, r01aa14, r03aa01, s01ea01</t>
  </si>
  <si>
    <t>տրիմետազիդին (տրիմետազիդինի դիհիդրոքլորիդ) C01EB15</t>
  </si>
  <si>
    <t>կատվախոտ դեղատու, պատրինջ դեղատու, անանուխ պղպեղային  HN05CM</t>
  </si>
  <si>
    <t>նիկեթամիդ   R07AB02</t>
  </si>
  <si>
    <t>կոֆեին նատրիումի բենզոատ N06BC01</t>
  </si>
  <si>
    <t>գլիցերիլ եռնիտրատ (նիտրոգլիցերին) c01da02, c05ae01</t>
  </si>
  <si>
    <t>իզոսորբիդի դինիտրատ c01da08, c05ae02</t>
  </si>
  <si>
    <t>դիգօքսին c01aa05</t>
  </si>
  <si>
    <t>ամիոդարոն c01bd01</t>
  </si>
  <si>
    <t>դօպամին c01ca04</t>
  </si>
  <si>
    <t>սիմվաստատին c10aa01</t>
  </si>
  <si>
    <t>ատորվաստատին c10aa05</t>
  </si>
  <si>
    <t>ամլոդիպին (ամլոդիպինի բեզիլատ), լիզինոպրիլ (լիզինոպրիլի դիհիդրատ)   C09BB03</t>
  </si>
  <si>
    <t>պերինդոպրիլ (պերինդոպրիլի արգինին), ամլոդիպին (ամլոդիպին բեզիլատ)  C09BB04</t>
  </si>
  <si>
    <t>պերինդոպրիլ (պերինդոպրիլի արգինին)  C09AA04</t>
  </si>
  <si>
    <t>պերինդոպրիլ արգինին, ինդապամիդ C09BA04</t>
  </si>
  <si>
    <t>պապավերին (պապավերինի հիդրոքլորիդ)  A03AD01</t>
  </si>
  <si>
    <t>ռամիպրիլ  C09AA02</t>
  </si>
  <si>
    <t>ռամիպրիլ, հիդրոքլորոթիազիդ  C09BA05</t>
  </si>
  <si>
    <t>հիդրոքլորոթիազիդ c03aa03</t>
  </si>
  <si>
    <t>ֆուրոսեմիդ c03ca01</t>
  </si>
  <si>
    <t>ինդապամիդ c03ba11</t>
  </si>
  <si>
    <t>մանիտոլ a06ad16, b05bc01, b05cx04, r05cb16</t>
  </si>
  <si>
    <t>սպիրոնոլակտոն c03da01</t>
  </si>
  <si>
    <t>հիդրոկորտիզոն a01ac03, a07ea02, c05aa01, d07aa02, d07xa01, h02ab09, s01ba02, s01cb03, s02ba01</t>
  </si>
  <si>
    <t>շնաձկան լյարդի յուղ, ֆենիլէֆրին (ֆենիլէֆրինի հիդրոքլորիդ)   C05AX03</t>
  </si>
  <si>
    <t>պրոպրանոլոլ c07aa05</t>
  </si>
  <si>
    <t>կարվեդիլոլ c07ag02</t>
  </si>
  <si>
    <t>մետոպրոլոլ c07ab02</t>
  </si>
  <si>
    <t>բիսոպրոլոլ c07ab07</t>
  </si>
  <si>
    <t>վերապամիլ c08da01</t>
  </si>
  <si>
    <t>ամլոդիպին c08ca01</t>
  </si>
  <si>
    <t>նիֆեդիպին c08ca05</t>
  </si>
  <si>
    <t>էնալապրիլ c09aa02</t>
  </si>
  <si>
    <t>ամլոդիպին /ամլոդիպինի բեզիլատ/ վալասատան C09DB01</t>
  </si>
  <si>
    <t>Նեբիվոլոլ /նեբիվոլոլի հիդրոքլորիդ/ C07AB12</t>
  </si>
  <si>
    <t>միկոնազոլ a01ab09, a07ac01, d01ac02, g01af04, j02ab01, s02aa13</t>
  </si>
  <si>
    <t>տերբինաֆին d01ae15, d01ba02</t>
  </si>
  <si>
    <t>ցինկի օքսիդ  D02AB</t>
  </si>
  <si>
    <t>տետրացիկլին a01ab13, d06aa04, j01aa07, s01aa09, s02aa08, s03aa02</t>
  </si>
  <si>
    <t>արծաթի սուլֆադիազինd06ba01</t>
  </si>
  <si>
    <t>քլորամֆենիկոլ, մեթիլուրացիլ  D06C</t>
  </si>
  <si>
    <t>քլորհեքսիդին a01ab03, b05ca02, d08ac02, d09aa12, r02aa05, s01ax09, s02aa09, s03aa04</t>
  </si>
  <si>
    <t>յոդ D08AG03</t>
  </si>
  <si>
    <t>իբուպրոֆեն c01eb16, g02cc01, m01ae01, m02aa13</t>
  </si>
  <si>
    <t>կետոպրոֆեն m01ae03, m02aa10</t>
  </si>
  <si>
    <t>դիկլոֆենակ d11ax18, m01ab05, m02aa15, s01bc03</t>
  </si>
  <si>
    <t>ատրակուրիում բեզիլատ m03ac04</t>
  </si>
  <si>
    <t>տոլպերիզոնի հիդրոքլորիդ  M03BX04</t>
  </si>
  <si>
    <t>նոնիվամիդ,նիկոբօքսիլ  M02AX10</t>
  </si>
  <si>
    <t>կոլխիցին m04ac01</t>
  </si>
  <si>
    <t>պրեդնիզոլոն a07ea01, c05aa04, d07aa03, d07xa02, h02ab06, r01ad02, s01ba04, s01cb02, s02ba03, s03ba02</t>
  </si>
  <si>
    <t>մեթիլպրեդնիզոլոն d07aa01, d10aa02, h02ab04</t>
  </si>
  <si>
    <t>ամպիցիլին j01ca01, s01aa19</t>
  </si>
  <si>
    <t>ամօքսիցիլին j01ca04</t>
  </si>
  <si>
    <t>բենզիլպենիցիլինի աղեր j01ce01</t>
  </si>
  <si>
    <t>ազիթրոմիցին j01fa10, s01aa26</t>
  </si>
  <si>
    <t>գենտամիցին d06ax07, j01gb03, s01aa11, s02aa14, s03aa06</t>
  </si>
  <si>
    <t>կլարիթրոմիցին j01fa09</t>
  </si>
  <si>
    <t>քլորամֆենիկոլ d06ax02, d10af03, g01aa05, j01ba01, s01aa01, s02aa01, s03aa08</t>
  </si>
  <si>
    <t>նիստատին a07aa02, d01aa01, g01aa01</t>
  </si>
  <si>
    <t>ֆլյուկոնազոլ d01ac15, j02ac01, j02ac01</t>
  </si>
  <si>
    <t>ացիկլովիրd06bb03, j05ab01, s01ad03</t>
  </si>
  <si>
    <t>նալիդիքսաթթու JO1MB02</t>
  </si>
  <si>
    <t>պրոպոֆոլ n01ax10</t>
  </si>
  <si>
    <t>բուպիվակային n01bb01</t>
  </si>
  <si>
    <t>լիդոկային c01bb01, c05ad01, d04ab01, n01bb02, r02ad02, s01ha07, s02da01</t>
  </si>
  <si>
    <t>կատվախոտի հանուկ N05CM09</t>
  </si>
  <si>
    <t>մետամիզոլ (մետամիզոլ նատրիում), պիտոֆենոն (պիտոֆենոնի հիդրոքլորիդ), ֆենպիվերինիումի բրոմիդ   N02BB52 , A03DA02 , N02BB52</t>
  </si>
  <si>
    <t>դիազեպամ n05ba01</t>
  </si>
  <si>
    <t>ացետիլսալիցիլաթթու a01ad05, b01ac06, n02ba01</t>
  </si>
  <si>
    <t>հալոպերիդոլ n05ad01</t>
  </si>
  <si>
    <t>ամիտրիպտիլին n06aa09</t>
  </si>
  <si>
    <t>ացետազոլամիդs01ec01</t>
  </si>
  <si>
    <t>դեքսամեթազոն a01ac02, c05aa09, d07ab19, d07xb05, d10aa03, h02ab02, r01ad03, s01ba01, s01cb01, s02ba06, s03ba01</t>
  </si>
  <si>
    <t>լորազեպամ n05ba06</t>
  </si>
  <si>
    <t>մեթադոնի հիդրոքլորիդ N07BC02</t>
  </si>
  <si>
    <t>ամինոֆիլին r03da05</t>
  </si>
  <si>
    <t>սուլֆոկամֆորաթթու, նովոկայինի հիմք   R07AB</t>
  </si>
  <si>
    <t>քսիլոմետազոլին r01aa07, r01ab06, s01ga03</t>
  </si>
  <si>
    <t>պարացետամոլ, ֆենիլէֆրին (ֆենիլէֆրինի հիդրոքլորիդ), ասկորբինաթթու   N02BE51, N02B</t>
  </si>
  <si>
    <t>ամբրօքսոլ (ամբրօքսոլի հիդրոքլորիդ)    R05CB06, R05CB</t>
  </si>
  <si>
    <t>ադատոդա անոթային, մատուտակ հարթ, պղպեղ երկարավուն, մանուշակ բուրավետ, զոպա դեղատու, խոլնջան R05CA10</t>
  </si>
  <si>
    <t>դիֆենհիդրամին d04aa32, d04aa32</t>
  </si>
  <si>
    <t>լորատադին r06ax13</t>
  </si>
  <si>
    <t>էբաստին R06AX22</t>
  </si>
  <si>
    <t>մետրոնիդազոլ a01ab17, d06bx01, g01af01, j01xd01, p01ab01</t>
  </si>
  <si>
    <t>բենզիլ բենզոատ p03ax01</t>
  </si>
  <si>
    <t>նատրիումի քլորիդ, կալիումի քլորիդ, կալցիումի քլորիդ (ռինգերի լուծույթ)</t>
  </si>
  <si>
    <t>ներարկման ջուր v07ab</t>
  </si>
  <si>
    <t>նատրիումի քլորիդ a12ca01, b05cb01, b05xa03</t>
  </si>
  <si>
    <t>գլյուկոզ b05cx01, v04ca02, v06dc01</t>
  </si>
  <si>
    <t>թթվածին v03an01</t>
  </si>
  <si>
    <t>մագնեզիումի սուլֆատ a06ad04, a12cc02, b05xa05, d11ax05, v04cc02</t>
  </si>
  <si>
    <t>բարիումի սուլֆատ v08ba, v08ba01, v08ba02</t>
  </si>
  <si>
    <t>արյան անալիզի ազդանյութեր (ռեագենտներ)</t>
  </si>
  <si>
    <t>հորթի արյան սպիտակուցազերծ ածանցյալ B06AB</t>
  </si>
  <si>
    <t>պիրացետամ  N06BX03</t>
  </si>
  <si>
    <t>վինպոցետին N06BX18</t>
  </si>
  <si>
    <t>ֆոսֆոլիպիդներ (էսենցիալ)-ԷՖԼ  A05C</t>
  </si>
  <si>
    <t>տրիֆլուոպերազին (տրիֆլուոպերազինի հիդրոքլորիդ) - N05AB06</t>
  </si>
  <si>
    <t>կլոզապին - N05AH02</t>
  </si>
  <si>
    <t>ռիսպերիդոն - N05AX08</t>
  </si>
  <si>
    <t>լ―ոմեպրոմազին - N05AA02</t>
  </si>
  <si>
    <t>սիլիմարին - A05BA03</t>
  </si>
  <si>
    <t>ադեմետիոնին - A16AA02</t>
  </si>
  <si>
    <t>սենոզիդներ A,B – A06AB06 բուսական ծագման դեղ</t>
  </si>
  <si>
    <t>էտամզիլատ - B02BX01</t>
  </si>
  <si>
    <t>լոզարտան (լոզարտանի կալիում) - C09CA01</t>
  </si>
  <si>
    <t>նեբիվոլոլ (նեբիվոլոլի հիդրոքլորիդ), հիդրոքլորոթիազիդ  - C07BB</t>
  </si>
  <si>
    <t>տամսուլոզին (տամսուլոզինի հիդրոքլորիդ) - G04CA02</t>
  </si>
  <si>
    <t>կորգլիկոն  -C01AX04</t>
  </si>
  <si>
    <t>ռանիտիդին (ռանիտիդինի հիդրոքլորիդ)-A02BA02</t>
  </si>
  <si>
    <t>իվաբրադին-C01EB17</t>
  </si>
  <si>
    <t>մագնեզիում (մագնեզիում ասպարտատի տետրահիդրատ), կալիում (կալիում ասպարտատի հեմիհիդրատ)-A12CC30</t>
  </si>
  <si>
    <t>մելդոնիում  -C01EB</t>
  </si>
  <si>
    <t>բենզոբարբիտալ  -N03AA</t>
  </si>
  <si>
    <t>տրամադոլ (տրամադոլի հիդրոքլորիդ)-N02AX02</t>
  </si>
  <si>
    <t>քլորոպիրամին /քլորոպիրամինի հիդրոքլորիդ/ R06AC03, D04AA09</t>
  </si>
  <si>
    <t>պոլիվինիլպիրոլիդոն, նատրիումի քլորիդ, կալիումի քլորիդ, կալցիումի քլորիդ, մագնեզիումի քլորիդ, նատրիումի հիդրոկարբոնատ   B05AA</t>
  </si>
  <si>
    <t>տրօքսերուտին C05CA04</t>
  </si>
  <si>
    <t>նիմեսուլիդ MO1AX17, MO2AA26</t>
  </si>
  <si>
    <t>կարբոմեր 974Պ S01XA20</t>
  </si>
  <si>
    <t>մեկանգամյա օգտագործման անձեռոցիկներ</t>
  </si>
  <si>
    <t>պուպլէքստրակտոր</t>
  </si>
  <si>
    <t>ցիանոկոբալամին b03ba01</t>
  </si>
  <si>
    <t>կապտոպրիլ c09aa01</t>
  </si>
  <si>
    <t>Էնալապրիլ (էնալապրիլի մալեատ), հիդրոքլորոթիազիդ C09BA02</t>
  </si>
  <si>
    <t>ացետիլսալիցիլաթթու, մագնեզիումի հիդրօքսիդ B01AC30</t>
  </si>
  <si>
    <t>պարացետամոլ n02be01</t>
  </si>
  <si>
    <t>ացետիլսալիցիլաթթու, պարացետամոլ, կոֆեին  N02BA51, N02BA71</t>
  </si>
  <si>
    <t>մետամիզոլ (մետամիզոլի նատրիում) N02BB02</t>
  </si>
  <si>
    <t>կարբամազեպին n03af01</t>
  </si>
  <si>
    <t>բրոմհեքսին (բրոմհեքսինի հիդրոքլորիդ)   R05CB02</t>
  </si>
  <si>
    <t>նաֆազոլին (նաֆազոլինի նիտրատ) R01AA08</t>
  </si>
  <si>
    <t>մեկանգամյա օգտագործման տակդիրներ</t>
  </si>
  <si>
    <t>լաբորատոր ապակյա արտադրանք</t>
  </si>
  <si>
    <t>ջերմաչափեր</t>
  </si>
  <si>
    <t>կաթոցիկներ</t>
  </si>
  <si>
    <t>վիրաբուժական բաժանմունքի սավաններ</t>
  </si>
  <si>
    <t>ինսուլին</t>
  </si>
  <si>
    <t>ԷԿԳ ժապավեն թուղթ</t>
  </si>
  <si>
    <t>էնդոդոնտիկ պարագաներ</t>
  </si>
  <si>
    <t>կպչուն սպեղանիներ</t>
  </si>
  <si>
    <t>ձեռնոցներ բժշկան ոչ ստերիլ</t>
  </si>
  <si>
    <t>գլյուկոզ G-col /գլյուկոզի որոշման թեսթ-հավաքածու</t>
  </si>
  <si>
    <t>Միզանյութ Urea-Col/Միզանյութի որոշման թեսթ-հաավաքածու</t>
  </si>
  <si>
    <t>Կրեատինին CREA-Col /Կրեատինինի որոշման թեսթ-հավաքածու</t>
  </si>
  <si>
    <t>ՌՊՌ-Կարբոն RPR CARBON /Սիֆիլիսի որոշման թեսթ- հավաքածու/</t>
  </si>
  <si>
    <t>Լիզոֆորմին 3000 1000մլ</t>
  </si>
  <si>
    <t>Կանալոլցիչներ N4</t>
  </si>
  <si>
    <t>Կ-ֆայլ 15-40 N4</t>
  </si>
  <si>
    <t>Պանա սպրեյ ծայրակալի յուղման համար 500մլ</t>
  </si>
  <si>
    <t>անձեռոցիկներ</t>
  </si>
  <si>
    <t>ալյումինիումի հիդրօքսիդ + մագնեզիումի հիդրօքսիդ a02aa04  a02ab01 g04bx01</t>
  </si>
  <si>
    <t>լակտուլոզ a06ad11</t>
  </si>
  <si>
    <t>աճալ a06ab06</t>
  </si>
  <si>
    <t>ներարկման ինսուլին (լուծվող) a10ab</t>
  </si>
  <si>
    <t>էթիլբրոմիզովալերիանատ, ֆենոբարբիտալ, պղպեղային անանուխի յուղ   N05CM</t>
  </si>
  <si>
    <t>քսերոֆորմ, շիկատակի հանուկ, ցինկ (ցինկի սուլֆատ)    C05AX03</t>
  </si>
  <si>
    <t>էթանոլ d08ax08, v03ab16, v03az01</t>
  </si>
  <si>
    <t>ձյութ, քսերոֆորմ D08AX</t>
  </si>
  <si>
    <t>ամօքսիցիլին+քլավու֊լանաթթու j01cr02</t>
  </si>
  <si>
    <t>ցեֆիքսիմ j01dd08</t>
  </si>
  <si>
    <t>դoքսիցիկլին a01ab22, j01aa02</t>
  </si>
  <si>
    <t>սուլֆամեթօքսազոլ + տրիմեթոպրիմ j01ee01, j01ee02, j01ee05, j01ee07</t>
  </si>
  <si>
    <t>լ―ոֆլօքսացին j01ma12, s01ae05</t>
  </si>
  <si>
    <t>նիտրօքսոլին  J01XX07</t>
  </si>
  <si>
    <t>կլոտրիմազոլ a01ab18, d01ac01, g01af02</t>
  </si>
  <si>
    <t>ֆլուօքսետին n06ab03</t>
  </si>
  <si>
    <t>օլանզապին -N05AH03</t>
  </si>
  <si>
    <t>սալբուտամոլ r03ac02</t>
  </si>
  <si>
    <t>տաուրին S01XA</t>
  </si>
  <si>
    <t>գլաուցին (գլաուցինի հիդրոբրոմիդ), էֆեդրին ( էֆեդրինի հիդրոքլորիդ)  R05DB20</t>
  </si>
  <si>
    <t>տոբրամիցին, դեքսամեթազոն   S01CA01</t>
  </si>
  <si>
    <t>մեբհիդրոլին R06AX15</t>
  </si>
  <si>
    <t>դիքլորոբենզիլ սպիրտ, ամիլմետակրեզոլ R02AA20</t>
  </si>
  <si>
    <t>ալբենդազոլp02ca03</t>
  </si>
  <si>
    <t>ացետիլցիստեին r05cb01, v03ab23, s01xa08</t>
  </si>
  <si>
    <t>այլ դեղորայք</t>
  </si>
  <si>
    <t>Էթիլմեթիլհիդրօքսիպիրիդինի սուկցինատ N07XX</t>
  </si>
  <si>
    <t>թիոկտաթթու (ալֆա- լիպոյաթթու)    A16AX01, A05BA</t>
  </si>
  <si>
    <t>գլյուկոզամին (գլյուկոզամինի սուլֆատ), քոնդրոիտինի սուլֆատ, իբուպրոֆեն – M09AX</t>
  </si>
  <si>
    <t>դիոսմին, հեսպերիդին-C05CA53</t>
  </si>
  <si>
    <t>լիոֆիլացված կենդանի կաթնաթթվային մանրէներ (լակտոբացիլուս    ացիդոֆիլուս, բիֆիդոբակտերիում անիմալիս)  -A07FA01</t>
  </si>
  <si>
    <t>պեպտիդներ խոզի գլխուղեղից    -N06BX</t>
  </si>
  <si>
    <t>ինոզին-C01EB</t>
  </si>
  <si>
    <t>ցինարիզին-N07CA02</t>
  </si>
  <si>
    <t>բետամեթազոն  a07ea04, c05aa05, d07ac01, d07xc01, h02ab01, r01ad06, r03ba04, s01ba06, s01cb04, s02ba07, s03ba03</t>
  </si>
  <si>
    <t>կալցիումի կարբոնատ, խոլեկալցիֆերոլ A12AX</t>
  </si>
  <si>
    <t>Բոգի արմատներ, գնարբուկի ծաղիկներ, ավելուկի խոտ, կտտկենու ծաղիկներ, աղավնիճի խոտ  R07AX</t>
  </si>
  <si>
    <t>դեղամիջոցներ` հազի ― մրսածության դեմ</t>
  </si>
  <si>
    <t>ադամանդյա կանաչ  D08AX</t>
  </si>
  <si>
    <t>մոքսիֆլօքսացին j01ma14, s01ae07</t>
  </si>
  <si>
    <t>գլիմեպիրիդ, մետֆորմին (մետֆորմինի հիդրոքլորիդ)  A10BD02, A10BB12, A10BA02</t>
  </si>
  <si>
    <t>արյունատրամալուծիչ սպիտակուցազերծ` հորթի արյունից B05ZA, S01XA, D11AX</t>
  </si>
  <si>
    <t>արծաթի պրոտեինատ D08AL01</t>
  </si>
  <si>
    <t>դեքսամեթազոն, նեոմիցին (նեոմիցինի սուլֆատ), պոլիմիքսին B (պոլիմիքսին B-ի սուլֆատ)    S01CA01</t>
  </si>
  <si>
    <t>ԷԱՃ</t>
  </si>
  <si>
    <t>ԳՀ</t>
  </si>
  <si>
    <t>զույգ</t>
  </si>
  <si>
    <t>հատ</t>
  </si>
  <si>
    <t>լիտր</t>
  </si>
  <si>
    <t>մետր</t>
  </si>
  <si>
    <t>Ցուցանիշների փոփոխությունները (ավելացումները նշված են դրական նշանով, իսկ նվազեցումները` փակագծերում)</t>
  </si>
  <si>
    <t xml:space="preserve"> Կապիտալ  դրամաշնորհներ պետական հատվածի այլ մակարդակներին</t>
  </si>
  <si>
    <t xml:space="preserve"> - Կապիտալ  դրամաշնորհներ պետական և համայնքային ոչ առևտրային կազմակերպություններին</t>
  </si>
  <si>
    <t>Դեղորայքով ապահովում կալանավայրերում պահվող ազատազրկվածներին</t>
  </si>
  <si>
    <t xml:space="preserve"> - Կենցաղային և հանրային սննդի նյութեր</t>
  </si>
  <si>
    <t>Բաժին N 03 խումբ N 05 դաս N 01  Կալանավայրեր</t>
  </si>
  <si>
    <t>1120  11001</t>
  </si>
  <si>
    <t>03142510/2</t>
  </si>
  <si>
    <t>15541100/2</t>
  </si>
  <si>
    <t>15111110/2</t>
  </si>
  <si>
    <t>15131631/2</t>
  </si>
  <si>
    <t>15311100/2</t>
  </si>
  <si>
    <t>03222128/2</t>
  </si>
  <si>
    <t>15321000/2</t>
  </si>
  <si>
    <t>15112180/2</t>
  </si>
  <si>
    <t>15531100/2</t>
  </si>
  <si>
    <t>ձու, 01 կարգ</t>
  </si>
  <si>
    <t>պանիր, լոռի</t>
  </si>
  <si>
    <t>տավարի միս ոսկրոտ</t>
  </si>
  <si>
    <t>մսի պահածո</t>
  </si>
  <si>
    <t>կարտոֆիլ</t>
  </si>
  <si>
    <t>խնձոր</t>
  </si>
  <si>
    <t>մրգահյութ, պատրաստի օգտագործման բնական հյութ</t>
  </si>
  <si>
    <t>հավի ազդրամիս</t>
  </si>
  <si>
    <t>կարագ</t>
  </si>
  <si>
    <t>կգ</t>
  </si>
  <si>
    <t>ՀԱՅԱՍՏԱՆԻ ՀԱՆՐԱՊԵՏՈՒԹՅԱՆ ԿԱՌԱՎԱՐՈՒԹՅԱՆ 2018ԹՎԱԿԱՆԻ ԴԵԿՏԵՄԲԵՐԻ 27-Ի ԹԻՎ 1515-Ն ՈՐՈՇՄԱՆ N 5  ՀԱՎԵԼՎԱԾԻ  N 8  ԱՂՅՈՒՍԱԿՈՒՄ ԿԱՏԱՐՎՈՂ  ԼՐԱՑՈՒՄՆԵՐԸ</t>
  </si>
  <si>
    <t>Առաջնային և մասնագիտացված բնույթի բուժօգնություն ստացողների թիվ« դեպք</t>
  </si>
  <si>
    <t xml:space="preserve">Հոսպիտալային բուժօգնություն ստացողների թիվ </t>
  </si>
  <si>
    <t>Հոսպիտալների մեկ մահճակալի տարեկան զբաղվածություն« օր</t>
  </si>
  <si>
    <t>Կալանավորներին/դատապարտյալին տրամադրվող բժշկական ծառայության մատուցման դեպքերի աճ ,տոկոս</t>
  </si>
  <si>
    <t>07</t>
  </si>
  <si>
    <t>Առաջնային և մասնագիտացված բնույթի բուժօգնություն ստացողների թիվ դեպք</t>
  </si>
  <si>
    <t>ՄԱՍ 1. ՊԵՏԱԿԱՆ ՄԱՐՄՆԻ ԳԾՈՎ ԱՐԴՅՈՒՆՔԱՅԻՆ (ԿԱՏԱՐՈՂԱԿԱՆ) ՑՈՒՑԱՆԻՇՆԵՐԸ</t>
  </si>
  <si>
    <t>Քրեակատարողական բժշկության կենտրոնի կարողությունների զարգացում և տեխնիկական հագեցվածության ապահովում</t>
  </si>
  <si>
    <t xml:space="preserve"> Քրեակատարողական բժշկության կենտրոնի նկարողությունների զարգացում և տեխնիկական հագեցվածության ապահովում</t>
  </si>
  <si>
    <t>Քրեակատարողական բժշկության կենտրոնի աշխատանքային պայմանների բարելավման համար վարչական սարքավորումների ձեռք բերում</t>
  </si>
  <si>
    <t>Հոսպիտալների մեկ մահճակալի տարեկան զբաղվածություն, օր</t>
  </si>
  <si>
    <t xml:space="preserve"> Քրեակատարողական բժշկության կենտրոնի կարողությունների զարգացում և տեխնիկական հագեցվածության ապահովում</t>
  </si>
  <si>
    <t xml:space="preserve"> Քրեակատարողական բժշկության կենտրոն</t>
  </si>
  <si>
    <t>Քրեակատարողական բժշկության կենտրոն</t>
  </si>
  <si>
    <t>Ցուցանիշների փոփոխությունները (նվազեցումները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</si>
</sst>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֏_-;\-* #,##0.00\ _֏_-;_-* &quot;-&quot;??\ _֏_-;_-@_-"/>
    <numFmt numFmtId="164" formatCode="_(* #,##0.00_);_(* \(#,##0.00\);_(* &quot;-&quot;??_);_(@_)"/>
    <numFmt numFmtId="165" formatCode="##,##0.0;\(##,##0.0\);\-"/>
    <numFmt numFmtId="166" formatCode="0.0"/>
    <numFmt numFmtId="167" formatCode="0.0_);\(0.0\)"/>
    <numFmt numFmtId="168" formatCode="_(* #,##0.0_);_(* \(#,##0.0\);_(* &quot;-&quot;??_);_(@_)"/>
    <numFmt numFmtId="169" formatCode="_-* #,##0.0\ _֏_-;\-* #,##0.0\ _֏_-;_-* &quot;-&quot;?\ _֏_-;_-@_-"/>
    <numFmt numFmtId="170" formatCode="#,##0.0"/>
    <numFmt numFmtId="171" formatCode="_-* #,##0.00_р_._-;\-* #,##0.00_р_._-;_-* &quot;-&quot;??_р_._-;_-@_-"/>
    <numFmt numFmtId="172" formatCode="0_);\(0\)"/>
  </numFmts>
  <fonts count="30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b/>
      <i/>
      <sz val="10"/>
      <color theme="1"/>
      <name val="GHEA Grapalat"/>
      <family val="3"/>
    </font>
    <font>
      <sz val="10"/>
      <name val="GHEA Grapalat"/>
      <family val="3"/>
    </font>
    <font>
      <b/>
      <sz val="8"/>
      <name val="GHEA Grapalat"/>
      <family val="2"/>
    </font>
    <font>
      <i/>
      <sz val="8"/>
      <name val="GHEA Grapalat"/>
      <family val="2"/>
    </font>
    <font>
      <i/>
      <sz val="8"/>
      <color theme="1"/>
      <name val="GHEA Grapalat"/>
      <family val="3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0"/>
      <name val="Arial Armenian"/>
      <family val="2"/>
    </font>
    <font>
      <sz val="10"/>
      <color indexed="8"/>
      <name val="GHEA Grapalat"/>
      <family val="3"/>
    </font>
    <font>
      <sz val="12"/>
      <color indexed="8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sz val="10"/>
      <color rgb="FF000000"/>
      <name val="GHEA Grapalat"/>
      <family val="3"/>
    </font>
    <font>
      <i/>
      <sz val="10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3" fillId="0" borderId="0" applyFill="0" applyBorder="0" applyProtection="0">
      <alignment horizontal="right" vertical="top"/>
    </xf>
    <xf numFmtId="164" fontId="5" fillId="0" borderId="0" applyFont="0" applyFill="0" applyBorder="0" applyAlignment="0" applyProtection="0"/>
    <xf numFmtId="165" fontId="16" fillId="0" borderId="0" applyFill="0" applyBorder="0" applyProtection="0">
      <alignment horizontal="right" vertical="top"/>
    </xf>
    <xf numFmtId="165" fontId="17" fillId="0" borderId="0" applyFill="0" applyBorder="0" applyProtection="0">
      <alignment horizontal="right" vertical="top"/>
    </xf>
    <xf numFmtId="0" fontId="19" fillId="0" borderId="0"/>
    <xf numFmtId="0" fontId="21" fillId="0" borderId="0"/>
    <xf numFmtId="0" fontId="21" fillId="0" borderId="0"/>
    <xf numFmtId="171" fontId="26" fillId="0" borderId="0" applyFont="0" applyFill="0" applyBorder="0" applyAlignment="0" applyProtection="0"/>
  </cellStyleXfs>
  <cellXfs count="236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/>
    <xf numFmtId="0" fontId="10" fillId="0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wrapText="1"/>
    </xf>
    <xf numFmtId="0" fontId="0" fillId="0" borderId="0" xfId="0" applyAlignment="1">
      <alignment horizontal="left" vertical="top"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justify" wrapText="1"/>
    </xf>
    <xf numFmtId="0" fontId="6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0" borderId="9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horizontal="left" vertical="top" wrapText="1"/>
    </xf>
    <xf numFmtId="167" fontId="11" fillId="0" borderId="1" xfId="7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vertical="top" wrapText="1"/>
    </xf>
    <xf numFmtId="49" fontId="10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165" fontId="11" fillId="0" borderId="1" xfId="9" applyNumberFormat="1" applyFont="1" applyBorder="1" applyAlignment="1">
      <alignment horizontal="right" vertical="top"/>
    </xf>
    <xf numFmtId="165" fontId="15" fillId="0" borderId="1" xfId="6" applyNumberFormat="1" applyFont="1" applyBorder="1" applyAlignment="1">
      <alignment horizontal="right" vertical="top"/>
    </xf>
    <xf numFmtId="164" fontId="8" fillId="0" borderId="1" xfId="7" applyFont="1" applyBorder="1"/>
    <xf numFmtId="164" fontId="11" fillId="0" borderId="3" xfId="7" applyFont="1" applyFill="1" applyBorder="1" applyAlignment="1">
      <alignment horizontal="right"/>
    </xf>
    <xf numFmtId="164" fontId="8" fillId="2" borderId="1" xfId="7" applyFont="1" applyFill="1" applyBorder="1" applyAlignment="1">
      <alignment horizontal="center" vertical="top" wrapText="1"/>
    </xf>
    <xf numFmtId="164" fontId="8" fillId="2" borderId="1" xfId="7" applyFont="1" applyFill="1" applyBorder="1" applyAlignment="1">
      <alignment vertical="top" wrapText="1"/>
    </xf>
    <xf numFmtId="168" fontId="9" fillId="2" borderId="1" xfId="7" applyNumberFormat="1" applyFont="1" applyFill="1" applyBorder="1" applyAlignment="1">
      <alignment horizontal="right" wrapText="1"/>
    </xf>
    <xf numFmtId="168" fontId="11" fillId="0" borderId="3" xfId="7" applyNumberFormat="1" applyFont="1" applyFill="1" applyBorder="1" applyAlignment="1">
      <alignment horizontal="right"/>
    </xf>
    <xf numFmtId="168" fontId="8" fillId="0" borderId="1" xfId="7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 vertical="top" wrapText="1"/>
    </xf>
    <xf numFmtId="165" fontId="11" fillId="0" borderId="1" xfId="6" applyNumberFormat="1" applyFont="1" applyBorder="1" applyAlignment="1">
      <alignment horizontal="right" vertical="top"/>
    </xf>
    <xf numFmtId="168" fontId="9" fillId="2" borderId="1" xfId="7" applyNumberFormat="1" applyFont="1" applyFill="1" applyBorder="1" applyAlignment="1">
      <alignment wrapText="1"/>
    </xf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0" fontId="15" fillId="0" borderId="3" xfId="0" applyNumberFormat="1" applyFont="1" applyFill="1" applyBorder="1" applyAlignment="1">
      <alignment horizontal="center" vertical="center"/>
    </xf>
    <xf numFmtId="0" fontId="15" fillId="0" borderId="1" xfId="10" applyFont="1" applyBorder="1" applyAlignment="1">
      <alignment horizontal="center" vertical="center" wrapText="1"/>
    </xf>
    <xf numFmtId="0" fontId="15" fillId="0" borderId="5" xfId="10" applyFont="1" applyBorder="1" applyAlignment="1">
      <alignment horizontal="center" vertical="center" wrapText="1"/>
    </xf>
    <xf numFmtId="0" fontId="6" fillId="2" borderId="4" xfId="0" applyFont="1" applyFill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10" fillId="0" borderId="12" xfId="0" applyFont="1" applyBorder="1" applyAlignment="1">
      <alignment horizontal="left" vertical="top" wrapText="1"/>
    </xf>
    <xf numFmtId="165" fontId="10" fillId="0" borderId="12" xfId="8" applyNumberFormat="1" applyFont="1" applyBorder="1" applyAlignment="1">
      <alignment horizontal="right" vertical="top"/>
    </xf>
    <xf numFmtId="169" fontId="9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68" fontId="11" fillId="0" borderId="0" xfId="7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vertical="top" wrapText="1"/>
    </xf>
    <xf numFmtId="0" fontId="12" fillId="0" borderId="1" xfId="0" applyFont="1" applyBorder="1" applyAlignment="1">
      <alignment horizontal="right" vertical="top" wrapText="1"/>
    </xf>
    <xf numFmtId="0" fontId="20" fillId="0" borderId="0" xfId="0" applyFont="1"/>
    <xf numFmtId="0" fontId="22" fillId="0" borderId="0" xfId="11" applyFont="1"/>
    <xf numFmtId="0" fontId="23" fillId="0" borderId="0" xfId="11" applyFont="1"/>
    <xf numFmtId="0" fontId="11" fillId="0" borderId="0" xfId="11" applyFont="1" applyFill="1" applyAlignment="1">
      <alignment horizontal="center" wrapText="1"/>
    </xf>
    <xf numFmtId="0" fontId="25" fillId="0" borderId="0" xfId="11" applyFont="1" applyBorder="1" applyAlignment="1">
      <alignment horizontal="center" vertical="center" wrapText="1"/>
    </xf>
    <xf numFmtId="0" fontId="25" fillId="0" borderId="0" xfId="12" applyFont="1" applyFill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 wrapText="1"/>
    </xf>
    <xf numFmtId="3" fontId="23" fillId="0" borderId="0" xfId="11" applyNumberFormat="1" applyFont="1"/>
    <xf numFmtId="171" fontId="23" fillId="0" borderId="0" xfId="13" applyFont="1"/>
    <xf numFmtId="0" fontId="15" fillId="0" borderId="1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 wrapText="1"/>
    </xf>
    <xf numFmtId="0" fontId="6" fillId="0" borderId="1" xfId="11" applyFont="1" applyFill="1" applyBorder="1" applyAlignment="1">
      <alignment horizontal="center" vertical="center" wrapText="1"/>
    </xf>
    <xf numFmtId="2" fontId="6" fillId="0" borderId="1" xfId="11" applyNumberFormat="1" applyFont="1" applyFill="1" applyBorder="1" applyAlignment="1">
      <alignment horizontal="center" vertical="center" wrapText="1"/>
    </xf>
    <xf numFmtId="166" fontId="10" fillId="0" borderId="1" xfId="11" applyNumberFormat="1" applyFont="1" applyFill="1" applyBorder="1" applyAlignment="1">
      <alignment horizontal="center" vertical="center"/>
    </xf>
    <xf numFmtId="0" fontId="23" fillId="3" borderId="0" xfId="11" applyFont="1" applyFill="1"/>
    <xf numFmtId="171" fontId="23" fillId="3" borderId="0" xfId="13" applyFont="1" applyFill="1"/>
    <xf numFmtId="0" fontId="23" fillId="0" borderId="0" xfId="11" applyFont="1" applyFill="1"/>
    <xf numFmtId="0" fontId="15" fillId="0" borderId="1" xfId="0" applyFont="1" applyBorder="1" applyAlignment="1">
      <alignment horizontal="center" vertical="center"/>
    </xf>
    <xf numFmtId="0" fontId="11" fillId="0" borderId="1" xfId="1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7" fontId="23" fillId="0" borderId="0" xfId="11" applyNumberFormat="1" applyFont="1"/>
    <xf numFmtId="167" fontId="15" fillId="0" borderId="8" xfId="11" applyNumberFormat="1" applyFont="1" applyFill="1" applyBorder="1" applyAlignment="1" applyProtection="1">
      <alignment vertical="center" wrapText="1"/>
    </xf>
    <xf numFmtId="167" fontId="22" fillId="0" borderId="1" xfId="11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1" fillId="0" borderId="7" xfId="11" applyFont="1" applyFill="1" applyBorder="1" applyAlignment="1">
      <alignment horizontal="left" vertical="center" wrapText="1"/>
    </xf>
    <xf numFmtId="0" fontId="15" fillId="0" borderId="7" xfId="11" applyFont="1" applyFill="1" applyBorder="1" applyAlignment="1">
      <alignment horizontal="left" vertical="center" wrapText="1"/>
    </xf>
    <xf numFmtId="43" fontId="6" fillId="0" borderId="0" xfId="0" applyNumberFormat="1" applyFont="1"/>
    <xf numFmtId="166" fontId="6" fillId="0" borderId="0" xfId="0" applyNumberFormat="1" applyFont="1"/>
    <xf numFmtId="0" fontId="22" fillId="0" borderId="1" xfId="11" applyFont="1" applyBorder="1"/>
    <xf numFmtId="164" fontId="6" fillId="0" borderId="0" xfId="0" applyNumberFormat="1" applyFont="1"/>
    <xf numFmtId="0" fontId="15" fillId="0" borderId="1" xfId="1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11" applyFont="1" applyFill="1" applyBorder="1" applyAlignment="1">
      <alignment horizontal="center" vertical="center" wrapText="1"/>
    </xf>
    <xf numFmtId="0" fontId="15" fillId="0" borderId="10" xfId="11" applyFont="1" applyFill="1" applyBorder="1" applyAlignment="1">
      <alignment horizontal="center" vertical="center" wrapText="1"/>
    </xf>
    <xf numFmtId="0" fontId="23" fillId="0" borderId="1" xfId="11" applyFont="1" applyBorder="1"/>
    <xf numFmtId="172" fontId="11" fillId="0" borderId="1" xfId="7" applyNumberFormat="1" applyFont="1" applyFill="1" applyBorder="1" applyAlignment="1">
      <alignment horizontal="right"/>
    </xf>
    <xf numFmtId="0" fontId="27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23" fillId="0" borderId="4" xfId="11" applyFont="1" applyBorder="1"/>
    <xf numFmtId="0" fontId="15" fillId="0" borderId="3" xfId="11" applyFont="1" applyFill="1" applyBorder="1" applyAlignment="1">
      <alignment horizontal="left" vertical="center" wrapText="1"/>
    </xf>
    <xf numFmtId="0" fontId="15" fillId="0" borderId="3" xfId="1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vertical="center"/>
    </xf>
    <xf numFmtId="170" fontId="15" fillId="0" borderId="1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top" wrapText="1"/>
    </xf>
    <xf numFmtId="49" fontId="10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1" fontId="18" fillId="0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5" fillId="0" borderId="4" xfId="12" applyFont="1" applyFill="1" applyBorder="1" applyAlignment="1">
      <alignment horizontal="center" vertical="center" wrapText="1"/>
    </xf>
    <xf numFmtId="0" fontId="15" fillId="0" borderId="7" xfId="12" applyFont="1" applyFill="1" applyBorder="1" applyAlignment="1">
      <alignment horizontal="center" vertical="center" wrapText="1"/>
    </xf>
    <xf numFmtId="0" fontId="15" fillId="0" borderId="5" xfId="12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10" fillId="0" borderId="8" xfId="12" applyFont="1" applyFill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 wrapText="1"/>
    </xf>
    <xf numFmtId="0" fontId="22" fillId="0" borderId="0" xfId="11" applyFont="1" applyAlignment="1">
      <alignment horizontal="center"/>
    </xf>
    <xf numFmtId="0" fontId="15" fillId="0" borderId="0" xfId="5" applyFont="1" applyAlignment="1">
      <alignment horizontal="right" wrapText="1"/>
    </xf>
    <xf numFmtId="0" fontId="24" fillId="0" borderId="0" xfId="12" applyFont="1" applyFill="1" applyAlignment="1">
      <alignment horizontal="center" vertical="center" wrapText="1"/>
    </xf>
    <xf numFmtId="0" fontId="10" fillId="0" borderId="8" xfId="11" applyFont="1" applyBorder="1" applyAlignment="1">
      <alignment horizontal="center" vertical="center" wrapText="1"/>
    </xf>
    <xf numFmtId="0" fontId="10" fillId="0" borderId="3" xfId="11" applyFont="1" applyBorder="1" applyAlignment="1">
      <alignment horizontal="center" vertical="center" wrapText="1"/>
    </xf>
    <xf numFmtId="0" fontId="11" fillId="0" borderId="4" xfId="11" applyFont="1" applyFill="1" applyBorder="1" applyAlignment="1">
      <alignment horizontal="left" vertical="center" wrapText="1"/>
    </xf>
    <xf numFmtId="0" fontId="11" fillId="0" borderId="7" xfId="11" applyFont="1" applyFill="1" applyBorder="1" applyAlignment="1">
      <alignment horizontal="left" vertical="center" wrapText="1"/>
    </xf>
    <xf numFmtId="0" fontId="10" fillId="0" borderId="4" xfId="11" applyFont="1" applyFill="1" applyBorder="1" applyAlignment="1">
      <alignment horizontal="left" vertical="center"/>
    </xf>
    <xf numFmtId="0" fontId="10" fillId="0" borderId="5" xfId="11" applyFont="1" applyFill="1" applyBorder="1" applyAlignment="1">
      <alignment horizontal="left" vertical="center"/>
    </xf>
    <xf numFmtId="0" fontId="15" fillId="0" borderId="4" xfId="11" applyFont="1" applyFill="1" applyBorder="1" applyAlignment="1">
      <alignment horizontal="left" vertical="center" wrapText="1"/>
    </xf>
    <xf numFmtId="0" fontId="15" fillId="0" borderId="7" xfId="11" applyFont="1" applyFill="1" applyBorder="1" applyAlignment="1">
      <alignment horizontal="left" vertical="center" wrapText="1"/>
    </xf>
  </cellXfs>
  <cellStyles count="14">
    <cellStyle name="Comma" xfId="7" builtinId="3"/>
    <cellStyle name="Normal" xfId="0" builtinId="0"/>
    <cellStyle name="Normal 10" xfId="4"/>
    <cellStyle name="Normal 2" xfId="1"/>
    <cellStyle name="Normal 3" xfId="3"/>
    <cellStyle name="Normal 4" xfId="5"/>
    <cellStyle name="Normal 5" xfId="10"/>
    <cellStyle name="Normal_General 17.02.04 2" xfId="12"/>
    <cellStyle name="Percent 2" xfId="2"/>
    <cellStyle name="SN_241" xfId="6"/>
    <cellStyle name="SN_b" xfId="8"/>
    <cellStyle name="SN_it" xfId="9"/>
    <cellStyle name="Обычный 2" xfId="11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46" zoomScale="82" zoomScaleNormal="82" workbookViewId="0">
      <selection activeCell="D11" sqref="D11:F11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3.42578125" style="1" customWidth="1"/>
    <col min="5" max="5" width="14.5703125" style="1" customWidth="1"/>
    <col min="6" max="6" width="18" style="1" customWidth="1"/>
    <col min="7" max="7" width="9.140625" style="1"/>
    <col min="8" max="8" width="49.85546875" style="1" customWidth="1"/>
    <col min="9" max="9" width="9.140625" style="1"/>
    <col min="10" max="10" width="13.85546875" style="1" bestFit="1" customWidth="1"/>
    <col min="11" max="11" width="16.5703125" style="1" customWidth="1"/>
    <col min="12" max="12" width="14.42578125" style="1" customWidth="1"/>
    <col min="13" max="16384" width="9.140625" style="1"/>
  </cols>
  <sheetData>
    <row r="1" spans="1:6" x14ac:dyDescent="0.25">
      <c r="E1" s="1" t="s">
        <v>17</v>
      </c>
    </row>
    <row r="2" spans="1:6" x14ac:dyDescent="0.25">
      <c r="D2" s="1" t="s">
        <v>5</v>
      </c>
    </row>
    <row r="3" spans="1:6" x14ac:dyDescent="0.25">
      <c r="D3" s="1" t="s">
        <v>11</v>
      </c>
    </row>
    <row r="8" spans="1:6" ht="67.5" customHeight="1" x14ac:dyDescent="0.3">
      <c r="A8" s="161" t="s">
        <v>55</v>
      </c>
      <c r="B8" s="161"/>
      <c r="C8" s="161"/>
      <c r="D8" s="161"/>
      <c r="E8" s="161"/>
      <c r="F8" s="161"/>
    </row>
    <row r="10" spans="1:6" x14ac:dyDescent="0.25">
      <c r="E10" s="1" t="s">
        <v>42</v>
      </c>
    </row>
    <row r="11" spans="1:6" s="19" customFormat="1" ht="39.75" customHeight="1" x14ac:dyDescent="0.25">
      <c r="A11" s="165" t="s">
        <v>19</v>
      </c>
      <c r="B11" s="165"/>
      <c r="C11" s="165" t="s">
        <v>20</v>
      </c>
      <c r="D11" s="169" t="s">
        <v>44</v>
      </c>
      <c r="E11" s="170"/>
      <c r="F11" s="171"/>
    </row>
    <row r="12" spans="1:6" s="19" customFormat="1" ht="30" customHeight="1" x14ac:dyDescent="0.25">
      <c r="A12" s="28" t="s">
        <v>24</v>
      </c>
      <c r="B12" s="28" t="s">
        <v>25</v>
      </c>
      <c r="C12" s="165"/>
      <c r="D12" s="109" t="s">
        <v>21</v>
      </c>
      <c r="E12" s="109" t="s">
        <v>22</v>
      </c>
      <c r="F12" s="109" t="s">
        <v>23</v>
      </c>
    </row>
    <row r="13" spans="1:6" ht="17.25" x14ac:dyDescent="0.3">
      <c r="A13" s="23"/>
      <c r="B13" s="172" t="s">
        <v>6</v>
      </c>
      <c r="C13" s="173"/>
      <c r="D13" s="173"/>
      <c r="E13" s="173"/>
      <c r="F13" s="174"/>
    </row>
    <row r="14" spans="1:6" x14ac:dyDescent="0.25">
      <c r="A14" s="158">
        <v>1120</v>
      </c>
      <c r="B14" s="162"/>
      <c r="C14" s="23" t="s">
        <v>26</v>
      </c>
      <c r="D14" s="23"/>
      <c r="E14" s="23"/>
      <c r="F14" s="23"/>
    </row>
    <row r="15" spans="1:6" x14ac:dyDescent="0.25">
      <c r="A15" s="159"/>
      <c r="B15" s="163"/>
      <c r="C15" s="39" t="s">
        <v>57</v>
      </c>
      <c r="D15" s="51">
        <f>D22+D28+D34</f>
        <v>0</v>
      </c>
      <c r="E15" s="51">
        <f t="shared" ref="E15:F15" si="0">E22+E28+E34</f>
        <v>0</v>
      </c>
      <c r="F15" s="51">
        <f t="shared" si="0"/>
        <v>0</v>
      </c>
    </row>
    <row r="16" spans="1:6" ht="14.25" x14ac:dyDescent="0.25">
      <c r="A16" s="159"/>
      <c r="B16" s="163"/>
      <c r="C16" s="23" t="s">
        <v>27</v>
      </c>
      <c r="D16" s="24"/>
      <c r="E16" s="24"/>
      <c r="F16" s="24"/>
    </row>
    <row r="17" spans="1:13" ht="34.5" customHeight="1" x14ac:dyDescent="0.25">
      <c r="A17" s="159"/>
      <c r="B17" s="163"/>
      <c r="C17" s="39" t="s">
        <v>58</v>
      </c>
      <c r="D17" s="24"/>
      <c r="E17" s="24"/>
      <c r="F17" s="24"/>
    </row>
    <row r="18" spans="1:13" ht="14.25" x14ac:dyDescent="0.25">
      <c r="A18" s="159"/>
      <c r="B18" s="163"/>
      <c r="C18" s="16" t="s">
        <v>28</v>
      </c>
      <c r="D18" s="24"/>
      <c r="E18" s="24"/>
      <c r="F18" s="24"/>
    </row>
    <row r="19" spans="1:13" ht="35.25" customHeight="1" x14ac:dyDescent="0.25">
      <c r="A19" s="160"/>
      <c r="B19" s="164"/>
      <c r="C19" s="39" t="s">
        <v>59</v>
      </c>
      <c r="D19" s="24"/>
      <c r="E19" s="24"/>
      <c r="F19" s="24"/>
    </row>
    <row r="20" spans="1:13" ht="14.25" x14ac:dyDescent="0.25">
      <c r="A20" s="175"/>
      <c r="B20" s="176"/>
      <c r="C20" s="166" t="s">
        <v>29</v>
      </c>
      <c r="D20" s="167"/>
      <c r="E20" s="167"/>
      <c r="F20" s="168"/>
    </row>
    <row r="21" spans="1:13" ht="14.25" x14ac:dyDescent="0.25">
      <c r="A21" s="110"/>
      <c r="B21" s="113">
        <v>11001</v>
      </c>
      <c r="C21" s="7" t="s">
        <v>8</v>
      </c>
      <c r="D21" s="50"/>
      <c r="E21" s="50"/>
      <c r="F21" s="50"/>
    </row>
    <row r="22" spans="1:13" ht="13.5" customHeight="1" x14ac:dyDescent="0.25">
      <c r="A22" s="111"/>
      <c r="B22" s="114"/>
      <c r="C22" s="39" t="s">
        <v>57</v>
      </c>
      <c r="D22" s="55">
        <v>-93822</v>
      </c>
      <c r="E22" s="55">
        <v>-235812</v>
      </c>
      <c r="F22" s="55">
        <v>-360710</v>
      </c>
    </row>
    <row r="23" spans="1:13" ht="14.25" customHeight="1" x14ac:dyDescent="0.25">
      <c r="A23" s="111"/>
      <c r="B23" s="114"/>
      <c r="C23" s="7" t="s">
        <v>30</v>
      </c>
      <c r="D23" s="52"/>
      <c r="E23" s="52"/>
      <c r="F23" s="52"/>
    </row>
    <row r="24" spans="1:13" ht="57.75" customHeight="1" x14ac:dyDescent="0.25">
      <c r="A24" s="111"/>
      <c r="B24" s="114"/>
      <c r="C24" s="39" t="s">
        <v>60</v>
      </c>
      <c r="D24" s="53"/>
      <c r="E24" s="53"/>
      <c r="F24" s="53"/>
    </row>
    <row r="25" spans="1:13" ht="14.25" x14ac:dyDescent="0.25">
      <c r="A25" s="111"/>
      <c r="B25" s="114"/>
      <c r="C25" s="7" t="s">
        <v>9</v>
      </c>
      <c r="D25" s="53"/>
      <c r="E25" s="53"/>
      <c r="F25" s="53"/>
    </row>
    <row r="26" spans="1:13" ht="14.25" x14ac:dyDescent="0.25">
      <c r="A26" s="112"/>
      <c r="B26" s="115"/>
      <c r="C26" s="39" t="s">
        <v>51</v>
      </c>
      <c r="D26" s="53"/>
      <c r="E26" s="53"/>
      <c r="F26" s="53"/>
    </row>
    <row r="27" spans="1:13" ht="14.25" x14ac:dyDescent="0.25">
      <c r="A27" s="155"/>
      <c r="B27" s="158">
        <v>11006</v>
      </c>
      <c r="C27" s="7" t="s">
        <v>8</v>
      </c>
      <c r="D27" s="50"/>
      <c r="E27" s="50"/>
      <c r="F27" s="50"/>
      <c r="J27" s="118"/>
      <c r="K27" s="118"/>
      <c r="L27" s="118"/>
      <c r="M27" s="118"/>
    </row>
    <row r="28" spans="1:13" ht="27" x14ac:dyDescent="0.25">
      <c r="A28" s="156"/>
      <c r="B28" s="159"/>
      <c r="C28" s="39" t="s">
        <v>68</v>
      </c>
      <c r="D28" s="59">
        <v>89842</v>
      </c>
      <c r="E28" s="54">
        <v>231832</v>
      </c>
      <c r="F28" s="59">
        <v>356730</v>
      </c>
    </row>
    <row r="29" spans="1:13" ht="14.25" customHeight="1" x14ac:dyDescent="0.25">
      <c r="A29" s="156"/>
      <c r="B29" s="159"/>
      <c r="C29" s="7" t="s">
        <v>30</v>
      </c>
      <c r="D29" s="52"/>
      <c r="E29" s="52"/>
      <c r="F29" s="52"/>
    </row>
    <row r="30" spans="1:13" ht="53.25" customHeight="1" x14ac:dyDescent="0.25">
      <c r="A30" s="156"/>
      <c r="B30" s="159"/>
      <c r="C30" s="39" t="s">
        <v>61</v>
      </c>
      <c r="D30" s="53"/>
      <c r="E30" s="53"/>
      <c r="F30" s="53"/>
    </row>
    <row r="31" spans="1:13" ht="14.25" x14ac:dyDescent="0.25">
      <c r="A31" s="156"/>
      <c r="B31" s="159"/>
      <c r="C31" s="7" t="s">
        <v>9</v>
      </c>
      <c r="D31" s="53"/>
      <c r="E31" s="53"/>
      <c r="F31" s="53"/>
    </row>
    <row r="32" spans="1:13" ht="14.25" x14ac:dyDescent="0.25">
      <c r="A32" s="157"/>
      <c r="B32" s="160"/>
      <c r="C32" s="39" t="s">
        <v>51</v>
      </c>
      <c r="D32" s="53"/>
      <c r="E32" s="53"/>
      <c r="F32" s="53"/>
    </row>
    <row r="33" spans="1:13" ht="14.25" x14ac:dyDescent="0.25">
      <c r="A33" s="155"/>
      <c r="B33" s="158">
        <v>32001</v>
      </c>
      <c r="C33" s="7" t="s">
        <v>8</v>
      </c>
      <c r="D33" s="50"/>
      <c r="E33" s="50"/>
      <c r="F33" s="50"/>
      <c r="J33" s="118"/>
      <c r="K33" s="118"/>
      <c r="L33" s="118"/>
      <c r="M33" s="118"/>
    </row>
    <row r="34" spans="1:13" ht="36.75" customHeight="1" x14ac:dyDescent="0.25">
      <c r="A34" s="156"/>
      <c r="B34" s="159"/>
      <c r="C34" s="39" t="s">
        <v>852</v>
      </c>
      <c r="D34" s="59">
        <v>3980</v>
      </c>
      <c r="E34" s="54">
        <v>3980</v>
      </c>
      <c r="F34" s="59">
        <v>3980</v>
      </c>
    </row>
    <row r="35" spans="1:13" ht="14.25" customHeight="1" x14ac:dyDescent="0.25">
      <c r="A35" s="156"/>
      <c r="B35" s="159"/>
      <c r="C35" s="7" t="s">
        <v>30</v>
      </c>
      <c r="D35" s="52"/>
      <c r="E35" s="52"/>
      <c r="F35" s="52"/>
    </row>
    <row r="36" spans="1:13" ht="51.75" customHeight="1" x14ac:dyDescent="0.25">
      <c r="A36" s="156"/>
      <c r="B36" s="159"/>
      <c r="C36" s="39" t="s">
        <v>854</v>
      </c>
      <c r="D36" s="53"/>
      <c r="E36" s="53"/>
      <c r="F36" s="53"/>
    </row>
    <row r="37" spans="1:13" ht="14.25" x14ac:dyDescent="0.25">
      <c r="A37" s="156"/>
      <c r="B37" s="159"/>
      <c r="C37" s="7" t="s">
        <v>9</v>
      </c>
      <c r="D37" s="53"/>
      <c r="E37" s="53"/>
      <c r="F37" s="53"/>
    </row>
    <row r="38" spans="1:13" ht="14.25" x14ac:dyDescent="0.25">
      <c r="A38" s="157"/>
      <c r="B38" s="160"/>
      <c r="C38" s="39" t="s">
        <v>51</v>
      </c>
      <c r="D38" s="53"/>
      <c r="E38" s="53"/>
      <c r="F38" s="53"/>
    </row>
    <row r="39" spans="1:13" ht="14.25" x14ac:dyDescent="0.25">
      <c r="A39" s="155"/>
      <c r="B39" s="158">
        <v>11004</v>
      </c>
      <c r="C39" s="7" t="s">
        <v>8</v>
      </c>
      <c r="D39" s="50"/>
      <c r="E39" s="50"/>
      <c r="F39" s="50"/>
      <c r="J39" s="118"/>
      <c r="K39" s="118"/>
      <c r="L39" s="118"/>
      <c r="M39" s="118"/>
    </row>
    <row r="40" spans="1:13" ht="39" customHeight="1" x14ac:dyDescent="0.25">
      <c r="A40" s="156"/>
      <c r="B40" s="159"/>
      <c r="C40" s="154" t="s">
        <v>102</v>
      </c>
      <c r="D40" s="37">
        <v>-24008.2</v>
      </c>
      <c r="E40" s="37">
        <v>-69008.2</v>
      </c>
      <c r="F40" s="37">
        <v>-129008.2</v>
      </c>
    </row>
    <row r="41" spans="1:13" ht="14.25" customHeight="1" x14ac:dyDescent="0.25">
      <c r="A41" s="156"/>
      <c r="B41" s="159"/>
      <c r="C41" s="7" t="s">
        <v>30</v>
      </c>
      <c r="D41" s="52"/>
      <c r="E41" s="52"/>
      <c r="F41" s="52"/>
    </row>
    <row r="42" spans="1:13" ht="53.25" customHeight="1" x14ac:dyDescent="0.25">
      <c r="A42" s="156"/>
      <c r="B42" s="159"/>
      <c r="C42" s="154" t="s">
        <v>103</v>
      </c>
      <c r="D42" s="53"/>
      <c r="E42" s="53"/>
      <c r="F42" s="53"/>
    </row>
    <row r="43" spans="1:13" ht="14.25" x14ac:dyDescent="0.25">
      <c r="A43" s="156"/>
      <c r="B43" s="159"/>
      <c r="C43" s="7" t="s">
        <v>9</v>
      </c>
      <c r="D43" s="53"/>
      <c r="E43" s="53"/>
      <c r="F43" s="53"/>
    </row>
    <row r="44" spans="1:13" ht="14.25" x14ac:dyDescent="0.25">
      <c r="A44" s="157"/>
      <c r="B44" s="160"/>
      <c r="C44" s="39" t="s">
        <v>51</v>
      </c>
      <c r="D44" s="53"/>
      <c r="E44" s="53"/>
      <c r="F44" s="53"/>
    </row>
    <row r="45" spans="1:13" ht="14.25" x14ac:dyDescent="0.25">
      <c r="A45" s="155"/>
      <c r="B45" s="158">
        <v>11007</v>
      </c>
      <c r="C45" s="7" t="s">
        <v>8</v>
      </c>
      <c r="D45" s="50"/>
      <c r="E45" s="50"/>
      <c r="F45" s="50"/>
      <c r="J45" s="118"/>
      <c r="K45" s="118"/>
      <c r="L45" s="118"/>
      <c r="M45" s="118"/>
    </row>
    <row r="46" spans="1:13" ht="27" x14ac:dyDescent="0.25">
      <c r="A46" s="156"/>
      <c r="B46" s="159"/>
      <c r="C46" s="154" t="s">
        <v>102</v>
      </c>
      <c r="D46" s="37">
        <v>24008.2</v>
      </c>
      <c r="E46" s="37">
        <v>69008.2</v>
      </c>
      <c r="F46" s="37">
        <v>129008.2</v>
      </c>
    </row>
    <row r="47" spans="1:13" ht="14.25" customHeight="1" x14ac:dyDescent="0.25">
      <c r="A47" s="156"/>
      <c r="B47" s="159"/>
      <c r="C47" s="7" t="s">
        <v>30</v>
      </c>
      <c r="D47" s="52"/>
      <c r="E47" s="52"/>
      <c r="F47" s="52"/>
    </row>
    <row r="48" spans="1:13" ht="54" customHeight="1" x14ac:dyDescent="0.25">
      <c r="A48" s="156"/>
      <c r="B48" s="159"/>
      <c r="C48" s="154" t="s">
        <v>103</v>
      </c>
      <c r="D48" s="53"/>
      <c r="E48" s="53"/>
      <c r="F48" s="53"/>
    </row>
    <row r="49" spans="1:6" ht="14.25" x14ac:dyDescent="0.25">
      <c r="A49" s="156"/>
      <c r="B49" s="159"/>
      <c r="C49" s="7" t="s">
        <v>9</v>
      </c>
      <c r="D49" s="53"/>
      <c r="E49" s="53"/>
      <c r="F49" s="53"/>
    </row>
    <row r="50" spans="1:6" ht="14.25" x14ac:dyDescent="0.25">
      <c r="A50" s="157"/>
      <c r="B50" s="160"/>
      <c r="C50" s="39" t="s">
        <v>51</v>
      </c>
      <c r="D50" s="53"/>
      <c r="E50" s="53"/>
      <c r="F50" s="53"/>
    </row>
  </sheetData>
  <mergeCells count="17">
    <mergeCell ref="C20:F20"/>
    <mergeCell ref="D11:F11"/>
    <mergeCell ref="B13:F13"/>
    <mergeCell ref="A27:A32"/>
    <mergeCell ref="B27:B32"/>
    <mergeCell ref="A20:B20"/>
    <mergeCell ref="A8:F8"/>
    <mergeCell ref="A14:A19"/>
    <mergeCell ref="B14:B19"/>
    <mergeCell ref="A11:B11"/>
    <mergeCell ref="C11:C12"/>
    <mergeCell ref="A39:A44"/>
    <mergeCell ref="B39:B44"/>
    <mergeCell ref="A45:A50"/>
    <mergeCell ref="B45:B50"/>
    <mergeCell ref="A33:A38"/>
    <mergeCell ref="B33:B38"/>
  </mergeCells>
  <pageMargins left="0" right="0" top="0" bottom="0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view="pageBreakPreview" topLeftCell="A37" zoomScale="60" zoomScaleNormal="80" workbookViewId="0">
      <selection activeCell="F66" sqref="F66"/>
    </sheetView>
  </sheetViews>
  <sheetFormatPr defaultColWidth="9.140625" defaultRowHeight="13.5" x14ac:dyDescent="0.25"/>
  <cols>
    <col min="1" max="1" width="5" style="1" customWidth="1"/>
    <col min="2" max="2" width="5.7109375" style="1" customWidth="1"/>
    <col min="3" max="3" width="5.140625" style="1" customWidth="1"/>
    <col min="4" max="4" width="7.140625" style="1" customWidth="1"/>
    <col min="5" max="5" width="8.85546875" style="1" customWidth="1"/>
    <col min="6" max="6" width="54.425781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140625" style="1"/>
    <col min="11" max="11" width="49.85546875" style="1" customWidth="1"/>
    <col min="12" max="12" width="11.28515625" style="1" bestFit="1" customWidth="1"/>
    <col min="13" max="14" width="10" style="1" bestFit="1" customWidth="1"/>
    <col min="15" max="16" width="9.140625" style="1"/>
    <col min="17" max="17" width="11" style="1" customWidth="1"/>
    <col min="18" max="16384" width="9.140625" style="1"/>
  </cols>
  <sheetData>
    <row r="1" spans="1:9" x14ac:dyDescent="0.25">
      <c r="H1" s="1" t="s">
        <v>18</v>
      </c>
    </row>
    <row r="2" spans="1:9" x14ac:dyDescent="0.25">
      <c r="G2" s="1" t="s">
        <v>5</v>
      </c>
    </row>
    <row r="3" spans="1:9" x14ac:dyDescent="0.25">
      <c r="G3" s="1" t="s">
        <v>11</v>
      </c>
    </row>
    <row r="8" spans="1:9" ht="45" customHeight="1" x14ac:dyDescent="0.25">
      <c r="A8" s="180" t="s">
        <v>54</v>
      </c>
      <c r="B8" s="180"/>
      <c r="C8" s="180"/>
      <c r="D8" s="180"/>
      <c r="E8" s="180"/>
      <c r="F8" s="180"/>
      <c r="G8" s="180"/>
      <c r="H8" s="180"/>
      <c r="I8" s="180"/>
    </row>
    <row r="10" spans="1:9" x14ac:dyDescent="0.25">
      <c r="H10" s="1" t="s">
        <v>42</v>
      </c>
    </row>
    <row r="11" spans="1:9" s="45" customFormat="1" ht="63" customHeight="1" x14ac:dyDescent="0.25">
      <c r="A11" s="181" t="s">
        <v>43</v>
      </c>
      <c r="B11" s="182"/>
      <c r="C11" s="183"/>
      <c r="D11" s="184" t="s">
        <v>19</v>
      </c>
      <c r="E11" s="184"/>
      <c r="F11" s="184" t="s">
        <v>33</v>
      </c>
      <c r="G11" s="169" t="s">
        <v>44</v>
      </c>
      <c r="H11" s="170"/>
      <c r="I11" s="171"/>
    </row>
    <row r="12" spans="1:9" s="45" customFormat="1" ht="63" customHeight="1" x14ac:dyDescent="0.25">
      <c r="A12" s="31" t="s">
        <v>45</v>
      </c>
      <c r="B12" s="31" t="s">
        <v>46</v>
      </c>
      <c r="C12" s="31" t="s">
        <v>47</v>
      </c>
      <c r="D12" s="32" t="s">
        <v>24</v>
      </c>
      <c r="E12" s="32" t="s">
        <v>25</v>
      </c>
      <c r="F12" s="184"/>
      <c r="G12" s="26" t="s">
        <v>21</v>
      </c>
      <c r="H12" s="26" t="s">
        <v>22</v>
      </c>
      <c r="I12" s="26" t="s">
        <v>23</v>
      </c>
    </row>
    <row r="13" spans="1:9" s="45" customFormat="1" ht="14.25" x14ac:dyDescent="0.25">
      <c r="A13" s="16"/>
      <c r="B13" s="16"/>
      <c r="C13" s="16"/>
      <c r="D13" s="32"/>
      <c r="E13" s="32"/>
      <c r="F13" s="25" t="s">
        <v>40</v>
      </c>
      <c r="G13" s="32"/>
      <c r="H13" s="32"/>
      <c r="I13" s="32"/>
    </row>
    <row r="14" spans="1:9" s="45" customFormat="1" ht="28.5" x14ac:dyDescent="0.25">
      <c r="A14" s="185" t="s">
        <v>49</v>
      </c>
      <c r="B14" s="188"/>
      <c r="C14" s="189"/>
      <c r="D14" s="165"/>
      <c r="E14" s="177"/>
      <c r="F14" s="27" t="s">
        <v>50</v>
      </c>
      <c r="G14" s="80">
        <f t="shared" ref="G14:I14" si="0">G16</f>
        <v>0</v>
      </c>
      <c r="H14" s="80">
        <f t="shared" si="0"/>
        <v>0</v>
      </c>
      <c r="I14" s="80">
        <f t="shared" si="0"/>
        <v>0</v>
      </c>
    </row>
    <row r="15" spans="1:9" s="45" customFormat="1" x14ac:dyDescent="0.25">
      <c r="A15" s="186"/>
      <c r="B15" s="188"/>
      <c r="C15" s="190"/>
      <c r="D15" s="165"/>
      <c r="E15" s="178"/>
      <c r="F15" s="16" t="s">
        <v>34</v>
      </c>
      <c r="G15" s="81"/>
      <c r="H15" s="81"/>
      <c r="I15" s="81"/>
    </row>
    <row r="16" spans="1:9" s="45" customFormat="1" ht="14.25" x14ac:dyDescent="0.25">
      <c r="A16" s="186"/>
      <c r="B16" s="185" t="s">
        <v>63</v>
      </c>
      <c r="C16" s="191"/>
      <c r="D16" s="165"/>
      <c r="E16" s="178"/>
      <c r="F16" s="27" t="s">
        <v>62</v>
      </c>
      <c r="G16" s="80">
        <f t="shared" ref="G16:I16" si="1">G18</f>
        <v>0</v>
      </c>
      <c r="H16" s="80">
        <f t="shared" si="1"/>
        <v>0</v>
      </c>
      <c r="I16" s="80">
        <f t="shared" si="1"/>
        <v>0</v>
      </c>
    </row>
    <row r="17" spans="1:9" s="45" customFormat="1" x14ac:dyDescent="0.25">
      <c r="A17" s="186"/>
      <c r="B17" s="186"/>
      <c r="C17" s="192"/>
      <c r="D17" s="165"/>
      <c r="E17" s="178"/>
      <c r="F17" s="16" t="s">
        <v>34</v>
      </c>
      <c r="G17" s="81"/>
      <c r="H17" s="81"/>
      <c r="I17" s="81"/>
    </row>
    <row r="18" spans="1:9" s="45" customFormat="1" ht="14.25" x14ac:dyDescent="0.25">
      <c r="A18" s="186"/>
      <c r="B18" s="186"/>
      <c r="C18" s="40" t="s">
        <v>64</v>
      </c>
      <c r="D18" s="165"/>
      <c r="E18" s="178"/>
      <c r="F18" s="27" t="s">
        <v>62</v>
      </c>
      <c r="G18" s="80">
        <f t="shared" ref="G18:I18" si="2">G20</f>
        <v>0</v>
      </c>
      <c r="H18" s="80">
        <f t="shared" si="2"/>
        <v>0</v>
      </c>
      <c r="I18" s="80">
        <f t="shared" si="2"/>
        <v>0</v>
      </c>
    </row>
    <row r="19" spans="1:9" s="45" customFormat="1" x14ac:dyDescent="0.25">
      <c r="A19" s="186"/>
      <c r="B19" s="186"/>
      <c r="C19" s="187"/>
      <c r="D19" s="165"/>
      <c r="E19" s="179"/>
      <c r="F19" s="16" t="s">
        <v>34</v>
      </c>
      <c r="G19" s="81"/>
      <c r="H19" s="81"/>
      <c r="I19" s="81"/>
    </row>
    <row r="20" spans="1:9" x14ac:dyDescent="0.25">
      <c r="A20" s="186"/>
      <c r="B20" s="186"/>
      <c r="C20" s="187"/>
      <c r="D20" s="158">
        <v>1120</v>
      </c>
      <c r="E20" s="34"/>
      <c r="F20" s="39" t="s">
        <v>57</v>
      </c>
      <c r="G20" s="80">
        <f>G22+G33+G42</f>
        <v>0</v>
      </c>
      <c r="H20" s="80">
        <f>H22+H33+H42</f>
        <v>0</v>
      </c>
      <c r="I20" s="80">
        <f>I22+I33+I42</f>
        <v>0</v>
      </c>
    </row>
    <row r="21" spans="1:9" x14ac:dyDescent="0.25">
      <c r="A21" s="186"/>
      <c r="B21" s="186"/>
      <c r="C21" s="187"/>
      <c r="D21" s="159"/>
      <c r="E21" s="35"/>
      <c r="F21" s="16" t="s">
        <v>34</v>
      </c>
      <c r="G21" s="18"/>
      <c r="H21" s="18"/>
      <c r="I21" s="18"/>
    </row>
    <row r="22" spans="1:9" x14ac:dyDescent="0.25">
      <c r="A22" s="186"/>
      <c r="B22" s="186"/>
      <c r="C22" s="187"/>
      <c r="D22" s="159"/>
      <c r="E22" s="158">
        <v>11001</v>
      </c>
      <c r="F22" s="46" t="s">
        <v>57</v>
      </c>
      <c r="G22" s="54">
        <f t="shared" ref="G22:I22" si="3">G24</f>
        <v>-93822</v>
      </c>
      <c r="H22" s="54">
        <f t="shared" si="3"/>
        <v>-235812</v>
      </c>
      <c r="I22" s="54">
        <f t="shared" si="3"/>
        <v>-360710</v>
      </c>
    </row>
    <row r="23" spans="1:9" ht="14.25" x14ac:dyDescent="0.25">
      <c r="A23" s="186"/>
      <c r="B23" s="186"/>
      <c r="C23" s="187"/>
      <c r="D23" s="159"/>
      <c r="E23" s="159"/>
      <c r="F23" s="36" t="s">
        <v>35</v>
      </c>
      <c r="G23" s="56"/>
      <c r="H23" s="56"/>
      <c r="I23" s="56"/>
    </row>
    <row r="24" spans="1:9" ht="27" x14ac:dyDescent="0.25">
      <c r="A24" s="186"/>
      <c r="B24" s="186"/>
      <c r="C24" s="187"/>
      <c r="D24" s="159"/>
      <c r="E24" s="159"/>
      <c r="F24" s="47" t="s">
        <v>65</v>
      </c>
      <c r="G24" s="54">
        <f t="shared" ref="G24:I24" si="4">G26</f>
        <v>-93822</v>
      </c>
      <c r="H24" s="54">
        <f t="shared" si="4"/>
        <v>-235812</v>
      </c>
      <c r="I24" s="54">
        <f t="shared" si="4"/>
        <v>-360710</v>
      </c>
    </row>
    <row r="25" spans="1:9" ht="27" x14ac:dyDescent="0.25">
      <c r="A25" s="186"/>
      <c r="B25" s="186"/>
      <c r="C25" s="187"/>
      <c r="D25" s="159"/>
      <c r="E25" s="159"/>
      <c r="F25" s="36" t="s">
        <v>36</v>
      </c>
      <c r="G25" s="56"/>
      <c r="H25" s="56"/>
      <c r="I25" s="56"/>
    </row>
    <row r="26" spans="1:9" x14ac:dyDescent="0.25">
      <c r="A26" s="186"/>
      <c r="B26" s="186"/>
      <c r="C26" s="187"/>
      <c r="D26" s="159"/>
      <c r="E26" s="159"/>
      <c r="F26" s="36" t="s">
        <v>37</v>
      </c>
      <c r="G26" s="54">
        <f t="shared" ref="G26:I26" si="5">G27</f>
        <v>-93822</v>
      </c>
      <c r="H26" s="54">
        <f t="shared" si="5"/>
        <v>-235812</v>
      </c>
      <c r="I26" s="54">
        <f t="shared" si="5"/>
        <v>-360710</v>
      </c>
    </row>
    <row r="27" spans="1:9" x14ac:dyDescent="0.25">
      <c r="A27" s="186"/>
      <c r="B27" s="186"/>
      <c r="C27" s="187"/>
      <c r="D27" s="159"/>
      <c r="E27" s="159"/>
      <c r="F27" s="36" t="s">
        <v>38</v>
      </c>
      <c r="G27" s="54">
        <f>+G28+G31</f>
        <v>-93822</v>
      </c>
      <c r="H27" s="54">
        <f t="shared" ref="H27:I27" si="6">+H28+H31</f>
        <v>-235812</v>
      </c>
      <c r="I27" s="54">
        <f t="shared" si="6"/>
        <v>-360710</v>
      </c>
    </row>
    <row r="28" spans="1:9" ht="33" x14ac:dyDescent="0.25">
      <c r="A28" s="186"/>
      <c r="B28" s="186"/>
      <c r="C28" s="187"/>
      <c r="D28" s="159"/>
      <c r="E28" s="159"/>
      <c r="F28" s="128" t="s">
        <v>70</v>
      </c>
      <c r="G28" s="54">
        <f>G29</f>
        <v>0</v>
      </c>
      <c r="H28" s="54">
        <f t="shared" ref="H28:I28" si="7">H29</f>
        <v>0</v>
      </c>
      <c r="I28" s="54">
        <f t="shared" si="7"/>
        <v>-73126.3</v>
      </c>
    </row>
    <row r="29" spans="1:9" ht="16.5" x14ac:dyDescent="0.25">
      <c r="A29" s="186"/>
      <c r="B29" s="186"/>
      <c r="C29" s="187"/>
      <c r="D29" s="159"/>
      <c r="E29" s="159"/>
      <c r="F29" s="128" t="s">
        <v>71</v>
      </c>
      <c r="G29" s="54">
        <f>G30</f>
        <v>0</v>
      </c>
      <c r="H29" s="54">
        <f t="shared" ref="H29:I29" si="8">H30</f>
        <v>0</v>
      </c>
      <c r="I29" s="54">
        <f t="shared" si="8"/>
        <v>-73126.3</v>
      </c>
    </row>
    <row r="30" spans="1:9" ht="16.5" x14ac:dyDescent="0.25">
      <c r="A30" s="186"/>
      <c r="B30" s="186"/>
      <c r="C30" s="187"/>
      <c r="D30" s="159"/>
      <c r="E30" s="159"/>
      <c r="F30" s="128" t="s">
        <v>822</v>
      </c>
      <c r="G30" s="54">
        <v>0</v>
      </c>
      <c r="H30" s="54">
        <v>0</v>
      </c>
      <c r="I30" s="54">
        <v>-73126.3</v>
      </c>
    </row>
    <row r="31" spans="1:9" x14ac:dyDescent="0.25">
      <c r="A31" s="186"/>
      <c r="B31" s="186"/>
      <c r="C31" s="187"/>
      <c r="D31" s="159"/>
      <c r="E31" s="159"/>
      <c r="F31" s="36" t="s">
        <v>39</v>
      </c>
      <c r="G31" s="54">
        <f t="shared" ref="G31:I31" si="9">G32</f>
        <v>-93822</v>
      </c>
      <c r="H31" s="54">
        <f t="shared" si="9"/>
        <v>-235812</v>
      </c>
      <c r="I31" s="54">
        <f t="shared" si="9"/>
        <v>-287583.7</v>
      </c>
    </row>
    <row r="32" spans="1:9" x14ac:dyDescent="0.25">
      <c r="A32" s="186"/>
      <c r="B32" s="186"/>
      <c r="C32" s="187"/>
      <c r="D32" s="159"/>
      <c r="E32" s="160"/>
      <c r="F32" s="38" t="s">
        <v>67</v>
      </c>
      <c r="G32" s="55">
        <v>-93822</v>
      </c>
      <c r="H32" s="55">
        <v>-235812</v>
      </c>
      <c r="I32" s="51">
        <v>-287583.7</v>
      </c>
    </row>
    <row r="33" spans="1:11" ht="40.5" x14ac:dyDescent="0.25">
      <c r="A33" s="41"/>
      <c r="B33" s="41"/>
      <c r="C33" s="42"/>
      <c r="D33" s="159"/>
      <c r="E33" s="158">
        <v>11006</v>
      </c>
      <c r="F33" s="16" t="s">
        <v>68</v>
      </c>
      <c r="G33" s="57">
        <f t="shared" ref="G33:H33" si="10">G35</f>
        <v>89842</v>
      </c>
      <c r="H33" s="57">
        <f t="shared" si="10"/>
        <v>231832</v>
      </c>
      <c r="I33" s="57">
        <f>I35</f>
        <v>356730</v>
      </c>
    </row>
    <row r="34" spans="1:11" ht="14.25" x14ac:dyDescent="0.25">
      <c r="A34" s="41"/>
      <c r="B34" s="41"/>
      <c r="C34" s="42"/>
      <c r="D34" s="159"/>
      <c r="E34" s="159"/>
      <c r="F34" s="16" t="s">
        <v>35</v>
      </c>
      <c r="G34" s="48"/>
      <c r="H34" s="48"/>
      <c r="I34" s="48"/>
    </row>
    <row r="35" spans="1:11" ht="14.25" x14ac:dyDescent="0.25">
      <c r="A35" s="41"/>
      <c r="B35" s="41"/>
      <c r="C35" s="42"/>
      <c r="D35" s="159"/>
      <c r="E35" s="159"/>
      <c r="F35" s="17" t="s">
        <v>73</v>
      </c>
      <c r="G35" s="57">
        <f t="shared" ref="G35:I35" si="11">G37</f>
        <v>89842</v>
      </c>
      <c r="H35" s="57">
        <f t="shared" si="11"/>
        <v>231832</v>
      </c>
      <c r="I35" s="57">
        <f t="shared" si="11"/>
        <v>356730</v>
      </c>
    </row>
    <row r="36" spans="1:11" ht="27" x14ac:dyDescent="0.25">
      <c r="A36" s="41"/>
      <c r="B36" s="41"/>
      <c r="C36" s="42"/>
      <c r="D36" s="159"/>
      <c r="E36" s="159"/>
      <c r="F36" s="16" t="s">
        <v>36</v>
      </c>
      <c r="G36" s="58"/>
      <c r="H36" s="58"/>
      <c r="I36" s="58"/>
    </row>
    <row r="37" spans="1:11" ht="14.25" x14ac:dyDescent="0.25">
      <c r="A37" s="41"/>
      <c r="B37" s="41"/>
      <c r="C37" s="42"/>
      <c r="D37" s="159"/>
      <c r="E37" s="159"/>
      <c r="F37" s="16" t="s">
        <v>37</v>
      </c>
      <c r="G37" s="58">
        <f t="shared" ref="G37:G38" si="12">G38</f>
        <v>89842</v>
      </c>
      <c r="H37" s="58">
        <f t="shared" ref="H37:H38" si="13">H38</f>
        <v>231832</v>
      </c>
      <c r="I37" s="58">
        <f t="shared" ref="I37:I38" si="14">I38</f>
        <v>356730</v>
      </c>
    </row>
    <row r="38" spans="1:11" ht="14.25" x14ac:dyDescent="0.25">
      <c r="A38" s="41"/>
      <c r="B38" s="41"/>
      <c r="C38" s="42"/>
      <c r="D38" s="159"/>
      <c r="E38" s="159"/>
      <c r="F38" s="16" t="s">
        <v>38</v>
      </c>
      <c r="G38" s="58">
        <f t="shared" si="12"/>
        <v>89842</v>
      </c>
      <c r="H38" s="58">
        <f t="shared" si="13"/>
        <v>231832</v>
      </c>
      <c r="I38" s="58">
        <f t="shared" si="14"/>
        <v>356730</v>
      </c>
      <c r="K38" s="121"/>
    </row>
    <row r="39" spans="1:11" ht="14.25" x14ac:dyDescent="0.25">
      <c r="A39" s="41"/>
      <c r="B39" s="41"/>
      <c r="C39" s="42"/>
      <c r="D39" s="159"/>
      <c r="E39" s="159"/>
      <c r="F39" s="16" t="s">
        <v>74</v>
      </c>
      <c r="G39" s="59">
        <v>89842</v>
      </c>
      <c r="H39" s="54">
        <v>231832</v>
      </c>
      <c r="I39" s="59">
        <v>356730</v>
      </c>
    </row>
    <row r="40" spans="1:11" ht="27" x14ac:dyDescent="0.25">
      <c r="A40" s="41"/>
      <c r="B40" s="41"/>
      <c r="C40" s="42"/>
      <c r="D40" s="159"/>
      <c r="E40" s="159"/>
      <c r="F40" s="16" t="s">
        <v>75</v>
      </c>
      <c r="G40" s="49"/>
      <c r="H40" s="49"/>
      <c r="I40" s="49"/>
    </row>
    <row r="41" spans="1:11" ht="27" x14ac:dyDescent="0.25">
      <c r="A41" s="41"/>
      <c r="B41" s="41"/>
      <c r="C41" s="42"/>
      <c r="D41" s="159"/>
      <c r="E41" s="160"/>
      <c r="F41" s="16" t="s">
        <v>76</v>
      </c>
      <c r="G41" s="59">
        <v>89842</v>
      </c>
      <c r="H41" s="54">
        <v>231832</v>
      </c>
      <c r="I41" s="59">
        <v>356730</v>
      </c>
    </row>
    <row r="42" spans="1:11" ht="40.5" x14ac:dyDescent="0.25">
      <c r="A42" s="41"/>
      <c r="B42" s="41"/>
      <c r="C42" s="42"/>
      <c r="D42" s="159"/>
      <c r="E42" s="193">
        <v>32001</v>
      </c>
      <c r="F42" s="39" t="s">
        <v>852</v>
      </c>
      <c r="G42" s="57">
        <f t="shared" ref="G42:I42" si="15">G44</f>
        <v>3980</v>
      </c>
      <c r="H42" s="57">
        <f t="shared" si="15"/>
        <v>3980</v>
      </c>
      <c r="I42" s="57">
        <f t="shared" si="15"/>
        <v>3980</v>
      </c>
    </row>
    <row r="43" spans="1:11" ht="14.25" x14ac:dyDescent="0.25">
      <c r="A43" s="41"/>
      <c r="B43" s="41"/>
      <c r="C43" s="42"/>
      <c r="D43" s="159"/>
      <c r="E43" s="193"/>
      <c r="F43" s="16" t="s">
        <v>35</v>
      </c>
      <c r="G43" s="48"/>
      <c r="H43" s="48"/>
      <c r="I43" s="48"/>
    </row>
    <row r="44" spans="1:11" ht="14.25" x14ac:dyDescent="0.25">
      <c r="A44" s="41"/>
      <c r="B44" s="41"/>
      <c r="C44" s="42"/>
      <c r="D44" s="159"/>
      <c r="E44" s="193"/>
      <c r="F44" s="17" t="s">
        <v>73</v>
      </c>
      <c r="G44" s="57">
        <f t="shared" ref="G44:I44" si="16">G46</f>
        <v>3980</v>
      </c>
      <c r="H44" s="57">
        <f t="shared" si="16"/>
        <v>3980</v>
      </c>
      <c r="I44" s="57">
        <f t="shared" si="16"/>
        <v>3980</v>
      </c>
    </row>
    <row r="45" spans="1:11" ht="27" x14ac:dyDescent="0.25">
      <c r="A45" s="41"/>
      <c r="B45" s="41"/>
      <c r="C45" s="42"/>
      <c r="D45" s="159"/>
      <c r="E45" s="193"/>
      <c r="F45" s="16" t="s">
        <v>36</v>
      </c>
      <c r="G45" s="58"/>
      <c r="H45" s="58"/>
      <c r="I45" s="58"/>
    </row>
    <row r="46" spans="1:11" ht="14.25" x14ac:dyDescent="0.25">
      <c r="A46" s="41"/>
      <c r="B46" s="41"/>
      <c r="C46" s="42"/>
      <c r="D46" s="159"/>
      <c r="E46" s="193"/>
      <c r="F46" s="16" t="s">
        <v>37</v>
      </c>
      <c r="G46" s="58">
        <f t="shared" ref="G46:G47" si="17">G47</f>
        <v>3980</v>
      </c>
      <c r="H46" s="58">
        <f t="shared" ref="H46:H47" si="18">H47</f>
        <v>3980</v>
      </c>
      <c r="I46" s="58">
        <f t="shared" ref="I46:I47" si="19">I47</f>
        <v>3980</v>
      </c>
    </row>
    <row r="47" spans="1:11" ht="14.25" x14ac:dyDescent="0.25">
      <c r="A47" s="41"/>
      <c r="B47" s="41"/>
      <c r="C47" s="42"/>
      <c r="D47" s="159"/>
      <c r="E47" s="193"/>
      <c r="F47" s="16" t="s">
        <v>38</v>
      </c>
      <c r="G47" s="58">
        <f t="shared" si="17"/>
        <v>3980</v>
      </c>
      <c r="H47" s="58">
        <f t="shared" si="18"/>
        <v>3980</v>
      </c>
      <c r="I47" s="58">
        <f t="shared" si="19"/>
        <v>3980</v>
      </c>
    </row>
    <row r="48" spans="1:11" ht="14.25" x14ac:dyDescent="0.25">
      <c r="A48" s="41"/>
      <c r="B48" s="41"/>
      <c r="C48" s="42"/>
      <c r="D48" s="159"/>
      <c r="E48" s="193"/>
      <c r="F48" s="16" t="s">
        <v>74</v>
      </c>
      <c r="G48" s="58">
        <f>G50</f>
        <v>3980</v>
      </c>
      <c r="H48" s="58">
        <f>H50</f>
        <v>3980</v>
      </c>
      <c r="I48" s="58">
        <f>I50</f>
        <v>3980</v>
      </c>
    </row>
    <row r="49" spans="1:9" ht="27" x14ac:dyDescent="0.25">
      <c r="A49" s="41"/>
      <c r="B49" s="41"/>
      <c r="C49" s="42"/>
      <c r="D49" s="159"/>
      <c r="E49" s="193"/>
      <c r="F49" s="16" t="s">
        <v>819</v>
      </c>
      <c r="G49" s="58"/>
      <c r="H49" s="58"/>
      <c r="I49" s="58"/>
    </row>
    <row r="50" spans="1:9" ht="27" x14ac:dyDescent="0.25">
      <c r="A50" s="43"/>
      <c r="B50" s="43"/>
      <c r="C50" s="44"/>
      <c r="D50" s="160"/>
      <c r="E50" s="193"/>
      <c r="F50" s="16" t="s">
        <v>820</v>
      </c>
      <c r="G50" s="59">
        <v>3980</v>
      </c>
      <c r="H50" s="54">
        <v>3980</v>
      </c>
      <c r="I50" s="59">
        <v>3980</v>
      </c>
    </row>
    <row r="51" spans="1:9" s="19" customFormat="1" ht="15" x14ac:dyDescent="0.25">
      <c r="A51" s="137" t="s">
        <v>849</v>
      </c>
      <c r="B51" s="138"/>
      <c r="C51" s="139"/>
      <c r="D51" s="194"/>
      <c r="E51" s="196"/>
      <c r="F51" s="78" t="s">
        <v>97</v>
      </c>
      <c r="G51" s="79">
        <v>0</v>
      </c>
      <c r="H51" s="79">
        <v>0</v>
      </c>
      <c r="I51" s="79">
        <v>0</v>
      </c>
    </row>
    <row r="52" spans="1:9" s="19" customFormat="1" ht="15" x14ac:dyDescent="0.25">
      <c r="A52" s="140"/>
      <c r="B52" s="141"/>
      <c r="C52" s="142"/>
      <c r="D52" s="195"/>
      <c r="E52" s="197"/>
      <c r="F52" s="39" t="s">
        <v>34</v>
      </c>
      <c r="G52" s="39"/>
      <c r="H52" s="39"/>
      <c r="I52" s="39"/>
    </row>
    <row r="53" spans="1:9" s="19" customFormat="1" ht="15" x14ac:dyDescent="0.25">
      <c r="A53" s="140"/>
      <c r="B53" s="143" t="s">
        <v>48</v>
      </c>
      <c r="C53" s="142"/>
      <c r="D53" s="195"/>
      <c r="E53" s="197"/>
      <c r="F53" s="78" t="s">
        <v>98</v>
      </c>
      <c r="G53" s="79">
        <v>0</v>
      </c>
      <c r="H53" s="79">
        <v>0</v>
      </c>
      <c r="I53" s="79">
        <v>0</v>
      </c>
    </row>
    <row r="54" spans="1:9" s="19" customFormat="1" ht="15" x14ac:dyDescent="0.25">
      <c r="A54" s="140"/>
      <c r="B54" s="144"/>
      <c r="C54" s="145"/>
      <c r="D54" s="195"/>
      <c r="E54" s="197"/>
      <c r="F54" s="39" t="s">
        <v>34</v>
      </c>
      <c r="G54" s="39"/>
      <c r="H54" s="39"/>
      <c r="I54" s="39"/>
    </row>
    <row r="55" spans="1:9" s="19" customFormat="1" ht="15" x14ac:dyDescent="0.25">
      <c r="A55" s="140"/>
      <c r="B55" s="144"/>
      <c r="C55" s="143" t="s">
        <v>48</v>
      </c>
      <c r="D55" s="195"/>
      <c r="E55" s="197"/>
      <c r="F55" s="78" t="s">
        <v>99</v>
      </c>
      <c r="G55" s="79">
        <v>0</v>
      </c>
      <c r="H55" s="79">
        <v>0</v>
      </c>
      <c r="I55" s="79">
        <v>0</v>
      </c>
    </row>
    <row r="56" spans="1:9" s="19" customFormat="1" ht="15" x14ac:dyDescent="0.25">
      <c r="A56" s="140"/>
      <c r="B56" s="144"/>
      <c r="C56" s="144"/>
      <c r="D56" s="195"/>
      <c r="E56" s="197"/>
      <c r="F56" s="39" t="s">
        <v>34</v>
      </c>
      <c r="G56" s="39"/>
      <c r="H56" s="39"/>
      <c r="I56" s="39"/>
    </row>
    <row r="57" spans="1:9" ht="27" x14ac:dyDescent="0.25">
      <c r="A57" s="140"/>
      <c r="B57" s="144"/>
      <c r="C57" s="144"/>
      <c r="D57" s="148">
        <v>1120</v>
      </c>
      <c r="E57" s="149">
        <v>11004</v>
      </c>
      <c r="F57" s="16" t="s">
        <v>69</v>
      </c>
      <c r="G57" s="57">
        <f t="shared" ref="G57:I57" si="20">G59</f>
        <v>-24008.2</v>
      </c>
      <c r="H57" s="57">
        <f t="shared" si="20"/>
        <v>-69008.2</v>
      </c>
      <c r="I57" s="57">
        <f t="shared" si="20"/>
        <v>-129008.2</v>
      </c>
    </row>
    <row r="58" spans="1:9" ht="15" customHeight="1" x14ac:dyDescent="0.25">
      <c r="A58" s="140"/>
      <c r="B58" s="144"/>
      <c r="C58" s="144"/>
      <c r="D58" s="150"/>
      <c r="E58" s="151"/>
      <c r="F58" s="16" t="s">
        <v>35</v>
      </c>
      <c r="G58" s="48"/>
      <c r="H58" s="48"/>
      <c r="I58" s="48"/>
    </row>
    <row r="59" spans="1:9" ht="27" x14ac:dyDescent="0.25">
      <c r="A59" s="140"/>
      <c r="B59" s="144"/>
      <c r="C59" s="144"/>
      <c r="D59" s="150"/>
      <c r="E59" s="151"/>
      <c r="F59" s="17" t="s">
        <v>65</v>
      </c>
      <c r="G59" s="57">
        <f t="shared" ref="G59:I59" si="21">G61</f>
        <v>-24008.2</v>
      </c>
      <c r="H59" s="57">
        <f t="shared" si="21"/>
        <v>-69008.2</v>
      </c>
      <c r="I59" s="57">
        <f t="shared" si="21"/>
        <v>-129008.2</v>
      </c>
    </row>
    <row r="60" spans="1:9" ht="27" x14ac:dyDescent="0.25">
      <c r="A60" s="140"/>
      <c r="B60" s="144"/>
      <c r="C60" s="144"/>
      <c r="D60" s="150"/>
      <c r="E60" s="151"/>
      <c r="F60" s="16" t="s">
        <v>36</v>
      </c>
      <c r="G60" s="58"/>
      <c r="H60" s="58"/>
      <c r="I60" s="58"/>
    </row>
    <row r="61" spans="1:9" ht="15" customHeight="1" x14ac:dyDescent="0.25">
      <c r="A61" s="140"/>
      <c r="B61" s="144"/>
      <c r="C61" s="144"/>
      <c r="D61" s="150"/>
      <c r="E61" s="151"/>
      <c r="F61" s="16" t="s">
        <v>37</v>
      </c>
      <c r="G61" s="58">
        <f t="shared" ref="G61:G63" si="22">G62</f>
        <v>-24008.2</v>
      </c>
      <c r="H61" s="58">
        <f t="shared" ref="H61:H63" si="23">H62</f>
        <v>-69008.2</v>
      </c>
      <c r="I61" s="58">
        <f t="shared" ref="I61:I63" si="24">I62</f>
        <v>-129008.2</v>
      </c>
    </row>
    <row r="62" spans="1:9" ht="15" customHeight="1" x14ac:dyDescent="0.25">
      <c r="A62" s="140"/>
      <c r="B62" s="144"/>
      <c r="C62" s="144"/>
      <c r="D62" s="150"/>
      <c r="E62" s="151"/>
      <c r="F62" s="16" t="s">
        <v>38</v>
      </c>
      <c r="G62" s="58">
        <f t="shared" si="22"/>
        <v>-24008.2</v>
      </c>
      <c r="H62" s="58">
        <f t="shared" si="23"/>
        <v>-69008.2</v>
      </c>
      <c r="I62" s="58">
        <f t="shared" si="24"/>
        <v>-129008.2</v>
      </c>
    </row>
    <row r="63" spans="1:9" ht="15" customHeight="1" x14ac:dyDescent="0.25">
      <c r="A63" s="140"/>
      <c r="B63" s="144"/>
      <c r="C63" s="144"/>
      <c r="D63" s="150"/>
      <c r="E63" s="151"/>
      <c r="F63" s="16" t="s">
        <v>70</v>
      </c>
      <c r="G63" s="58">
        <f t="shared" si="22"/>
        <v>-24008.2</v>
      </c>
      <c r="H63" s="58">
        <f t="shared" si="23"/>
        <v>-69008.2</v>
      </c>
      <c r="I63" s="58">
        <f t="shared" si="24"/>
        <v>-129008.2</v>
      </c>
    </row>
    <row r="64" spans="1:9" ht="15" customHeight="1" x14ac:dyDescent="0.25">
      <c r="A64" s="140"/>
      <c r="B64" s="144"/>
      <c r="C64" s="144"/>
      <c r="D64" s="150"/>
      <c r="E64" s="151"/>
      <c r="F64" s="16" t="s">
        <v>71</v>
      </c>
      <c r="G64" s="37">
        <f>G65</f>
        <v>-24008.2</v>
      </c>
      <c r="H64" s="37">
        <f>H65</f>
        <v>-69008.2</v>
      </c>
      <c r="I64" s="37">
        <f>I65</f>
        <v>-129008.2</v>
      </c>
    </row>
    <row r="65" spans="1:17" ht="15" customHeight="1" x14ac:dyDescent="0.25">
      <c r="A65" s="140"/>
      <c r="B65" s="144"/>
      <c r="C65" s="144"/>
      <c r="D65" s="150"/>
      <c r="E65" s="152"/>
      <c r="F65" s="16" t="s">
        <v>72</v>
      </c>
      <c r="G65" s="37">
        <v>-24008.2</v>
      </c>
      <c r="H65" s="37">
        <v>-69008.2</v>
      </c>
      <c r="I65" s="37">
        <v>-129008.2</v>
      </c>
    </row>
    <row r="66" spans="1:17" ht="27" x14ac:dyDescent="0.25">
      <c r="A66" s="140"/>
      <c r="B66" s="144"/>
      <c r="C66" s="144"/>
      <c r="D66" s="150"/>
      <c r="E66" s="149">
        <v>11007</v>
      </c>
      <c r="F66" s="16" t="s">
        <v>69</v>
      </c>
      <c r="G66" s="57">
        <f t="shared" ref="G66:I66" si="25">G68</f>
        <v>24008.2</v>
      </c>
      <c r="H66" s="57">
        <f t="shared" si="25"/>
        <v>69008.2</v>
      </c>
      <c r="I66" s="57">
        <f t="shared" si="25"/>
        <v>129008.2</v>
      </c>
      <c r="O66" s="119"/>
      <c r="P66" s="119"/>
      <c r="Q66" s="119"/>
    </row>
    <row r="67" spans="1:17" ht="15" customHeight="1" x14ac:dyDescent="0.25">
      <c r="A67" s="140"/>
      <c r="B67" s="144"/>
      <c r="C67" s="144"/>
      <c r="D67" s="150"/>
      <c r="E67" s="151"/>
      <c r="F67" s="16" t="s">
        <v>35</v>
      </c>
      <c r="G67" s="48"/>
      <c r="H67" s="48"/>
      <c r="I67" s="48"/>
    </row>
    <row r="68" spans="1:17" ht="19.5" customHeight="1" x14ac:dyDescent="0.25">
      <c r="A68" s="140"/>
      <c r="B68" s="144"/>
      <c r="C68" s="144"/>
      <c r="D68" s="150"/>
      <c r="E68" s="151"/>
      <c r="F68" s="17" t="s">
        <v>73</v>
      </c>
      <c r="G68" s="57">
        <f t="shared" ref="G68:I68" si="26">G70</f>
        <v>24008.2</v>
      </c>
      <c r="H68" s="57">
        <f t="shared" si="26"/>
        <v>69008.2</v>
      </c>
      <c r="I68" s="57">
        <f t="shared" si="26"/>
        <v>129008.2</v>
      </c>
    </row>
    <row r="69" spans="1:17" ht="27" x14ac:dyDescent="0.25">
      <c r="A69" s="140"/>
      <c r="B69" s="144"/>
      <c r="C69" s="144"/>
      <c r="D69" s="150"/>
      <c r="E69" s="151"/>
      <c r="F69" s="16" t="s">
        <v>36</v>
      </c>
      <c r="G69" s="58"/>
      <c r="H69" s="58"/>
      <c r="I69" s="58"/>
    </row>
    <row r="70" spans="1:17" ht="15" customHeight="1" x14ac:dyDescent="0.25">
      <c r="A70" s="140"/>
      <c r="B70" s="144"/>
      <c r="C70" s="144"/>
      <c r="D70" s="150"/>
      <c r="E70" s="151"/>
      <c r="F70" s="16" t="s">
        <v>37</v>
      </c>
      <c r="G70" s="58">
        <f t="shared" ref="G70:G71" si="27">G71</f>
        <v>24008.2</v>
      </c>
      <c r="H70" s="58">
        <f t="shared" ref="H70:H71" si="28">H71</f>
        <v>69008.2</v>
      </c>
      <c r="I70" s="58">
        <f t="shared" ref="I70:I71" si="29">I71</f>
        <v>129008.2</v>
      </c>
    </row>
    <row r="71" spans="1:17" ht="15" customHeight="1" x14ac:dyDescent="0.25">
      <c r="A71" s="140"/>
      <c r="B71" s="144"/>
      <c r="C71" s="144"/>
      <c r="D71" s="150"/>
      <c r="E71" s="151"/>
      <c r="F71" s="16" t="s">
        <v>38</v>
      </c>
      <c r="G71" s="58">
        <f t="shared" si="27"/>
        <v>24008.2</v>
      </c>
      <c r="H71" s="58">
        <f t="shared" si="28"/>
        <v>69008.2</v>
      </c>
      <c r="I71" s="58">
        <f t="shared" si="29"/>
        <v>129008.2</v>
      </c>
    </row>
    <row r="72" spans="1:17" ht="15" customHeight="1" x14ac:dyDescent="0.25">
      <c r="A72" s="140"/>
      <c r="B72" s="144"/>
      <c r="C72" s="144"/>
      <c r="D72" s="150"/>
      <c r="E72" s="151"/>
      <c r="F72" s="16" t="s">
        <v>74</v>
      </c>
      <c r="G72" s="58">
        <f t="shared" ref="G72" si="30">G74</f>
        <v>24008.2</v>
      </c>
      <c r="H72" s="58">
        <f t="shared" ref="H72" si="31">H74</f>
        <v>69008.2</v>
      </c>
      <c r="I72" s="58">
        <f t="shared" ref="I72" si="32">I74</f>
        <v>129008.2</v>
      </c>
    </row>
    <row r="73" spans="1:17" ht="15" customHeight="1" x14ac:dyDescent="0.25">
      <c r="A73" s="140"/>
      <c r="B73" s="144"/>
      <c r="C73" s="144"/>
      <c r="D73" s="150"/>
      <c r="E73" s="151"/>
      <c r="F73" s="16" t="s">
        <v>75</v>
      </c>
      <c r="G73" s="58"/>
      <c r="H73" s="58"/>
      <c r="I73" s="58"/>
    </row>
    <row r="74" spans="1:17" ht="39.75" customHeight="1" x14ac:dyDescent="0.25">
      <c r="A74" s="146"/>
      <c r="B74" s="147"/>
      <c r="C74" s="147"/>
      <c r="D74" s="153"/>
      <c r="E74" s="152"/>
      <c r="F74" s="16" t="s">
        <v>76</v>
      </c>
      <c r="G74" s="37">
        <v>24008.2</v>
      </c>
      <c r="H74" s="37">
        <v>69008.2</v>
      </c>
      <c r="I74" s="37">
        <v>129008.2</v>
      </c>
    </row>
  </sheetData>
  <mergeCells count="18">
    <mergeCell ref="E33:E41"/>
    <mergeCell ref="E42:E50"/>
    <mergeCell ref="D20:D50"/>
    <mergeCell ref="E22:E32"/>
    <mergeCell ref="D51:D56"/>
    <mergeCell ref="E51:E56"/>
    <mergeCell ref="D14:D19"/>
    <mergeCell ref="E14:E19"/>
    <mergeCell ref="A8:I8"/>
    <mergeCell ref="A11:C11"/>
    <mergeCell ref="D11:E11"/>
    <mergeCell ref="F11:F12"/>
    <mergeCell ref="G11:I11"/>
    <mergeCell ref="A14:A32"/>
    <mergeCell ref="B16:B32"/>
    <mergeCell ref="C19:C32"/>
    <mergeCell ref="B14:B15"/>
    <mergeCell ref="C14:C17"/>
  </mergeCells>
  <pageMargins left="0.7" right="0.7" top="0.75" bottom="0.75" header="0.3" footer="0.3"/>
  <pageSetup paperSize="9" scale="61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BreakPreview" topLeftCell="B1" zoomScale="60" zoomScaleNormal="80" workbookViewId="0">
      <selection activeCell="D18" sqref="D18:F18"/>
    </sheetView>
  </sheetViews>
  <sheetFormatPr defaultRowHeight="15" x14ac:dyDescent="0.25"/>
  <cols>
    <col min="1" max="1" width="0" hidden="1" customWidth="1"/>
    <col min="2" max="2" width="6.28515625" customWidth="1"/>
    <col min="3" max="3" width="10.85546875" customWidth="1"/>
    <col min="6" max="6" width="36.85546875" customWidth="1"/>
    <col min="7" max="7" width="46.7109375" customWidth="1"/>
    <col min="8" max="8" width="20.85546875" customWidth="1"/>
  </cols>
  <sheetData>
    <row r="1" spans="1:9" x14ac:dyDescent="0.25">
      <c r="G1" s="1"/>
      <c r="H1" s="1" t="s">
        <v>31</v>
      </c>
      <c r="I1" s="1"/>
    </row>
    <row r="2" spans="1:9" x14ac:dyDescent="0.25">
      <c r="G2" s="198" t="s">
        <v>5</v>
      </c>
      <c r="H2" s="198"/>
      <c r="I2" s="1"/>
    </row>
    <row r="3" spans="1:9" x14ac:dyDescent="0.25">
      <c r="G3" s="198" t="s">
        <v>11</v>
      </c>
      <c r="H3" s="198"/>
      <c r="I3" s="1"/>
    </row>
    <row r="6" spans="1:9" ht="39" customHeight="1" x14ac:dyDescent="0.3">
      <c r="A6" s="207" t="s">
        <v>844</v>
      </c>
      <c r="B6" s="207"/>
      <c r="C6" s="207"/>
      <c r="D6" s="207"/>
      <c r="E6" s="207"/>
      <c r="F6" s="207"/>
      <c r="G6" s="207"/>
      <c r="H6" s="207"/>
    </row>
    <row r="7" spans="1:9" ht="17.25" x14ac:dyDescent="0.3">
      <c r="A7" s="33"/>
      <c r="B7" s="33"/>
      <c r="C7" s="33"/>
      <c r="D7" s="33"/>
      <c r="E7" s="33"/>
      <c r="F7" s="33"/>
    </row>
    <row r="8" spans="1:9" x14ac:dyDescent="0.25">
      <c r="H8" s="1" t="s">
        <v>42</v>
      </c>
    </row>
    <row r="9" spans="1:9" s="60" customFormat="1" ht="65.25" customHeight="1" x14ac:dyDescent="0.25">
      <c r="B9" s="199" t="s">
        <v>77</v>
      </c>
      <c r="C9" s="200"/>
      <c r="D9" s="201" t="s">
        <v>78</v>
      </c>
      <c r="E9" s="201"/>
      <c r="F9" s="201"/>
      <c r="G9" s="201" t="s">
        <v>79</v>
      </c>
      <c r="H9" s="69" t="s">
        <v>84</v>
      </c>
    </row>
    <row r="10" spans="1:9" s="60" customFormat="1" ht="49.5" customHeight="1" x14ac:dyDescent="0.25">
      <c r="B10" s="61" t="s">
        <v>81</v>
      </c>
      <c r="C10" s="61" t="s">
        <v>82</v>
      </c>
      <c r="D10" s="201"/>
      <c r="E10" s="201"/>
      <c r="F10" s="201"/>
      <c r="G10" s="201"/>
      <c r="H10" s="70" t="s">
        <v>80</v>
      </c>
    </row>
    <row r="11" spans="1:9" s="60" customFormat="1" ht="12.75" customHeight="1" x14ac:dyDescent="0.25">
      <c r="B11" s="62">
        <v>1</v>
      </c>
      <c r="C11" s="62">
        <v>2</v>
      </c>
      <c r="D11" s="208">
        <v>3</v>
      </c>
      <c r="E11" s="208"/>
      <c r="F11" s="208"/>
      <c r="G11" s="62">
        <v>4</v>
      </c>
      <c r="H11" s="63">
        <v>5</v>
      </c>
    </row>
    <row r="12" spans="1:9" x14ac:dyDescent="0.25">
      <c r="B12" s="64"/>
      <c r="C12" s="202" t="s">
        <v>41</v>
      </c>
      <c r="D12" s="203"/>
      <c r="E12" s="203"/>
      <c r="F12" s="203"/>
      <c r="G12" s="204"/>
      <c r="H12" s="65">
        <f>H13+H20+H23</f>
        <v>489718.2</v>
      </c>
    </row>
    <row r="13" spans="1:9" x14ac:dyDescent="0.25">
      <c r="B13" s="66">
        <v>1120</v>
      </c>
      <c r="C13" s="199" t="s">
        <v>83</v>
      </c>
      <c r="D13" s="205"/>
      <c r="E13" s="205"/>
      <c r="F13" s="200"/>
      <c r="G13" s="64"/>
      <c r="H13" s="65">
        <f>H14+H18+H16</f>
        <v>489718.2</v>
      </c>
    </row>
    <row r="14" spans="1:9" ht="49.5" customHeight="1" x14ac:dyDescent="0.25">
      <c r="B14" s="66"/>
      <c r="C14" s="66">
        <v>11006</v>
      </c>
      <c r="D14" s="206" t="s">
        <v>68</v>
      </c>
      <c r="E14" s="206"/>
      <c r="F14" s="206"/>
      <c r="G14" s="61" t="s">
        <v>41</v>
      </c>
      <c r="H14" s="65">
        <f t="shared" ref="H14:H18" si="0">H15</f>
        <v>356730</v>
      </c>
    </row>
    <row r="15" spans="1:9" ht="27" x14ac:dyDescent="0.25">
      <c r="B15" s="64"/>
      <c r="C15" s="64"/>
      <c r="D15" s="67"/>
      <c r="E15" s="67"/>
      <c r="F15" s="67"/>
      <c r="G15" s="15" t="s">
        <v>95</v>
      </c>
      <c r="H15" s="68">
        <v>356730</v>
      </c>
    </row>
    <row r="16" spans="1:9" ht="49.5" customHeight="1" x14ac:dyDescent="0.25">
      <c r="B16" s="66"/>
      <c r="C16" s="66">
        <v>11007</v>
      </c>
      <c r="D16" s="206" t="s">
        <v>69</v>
      </c>
      <c r="E16" s="206"/>
      <c r="F16" s="206"/>
      <c r="G16" s="129" t="s">
        <v>41</v>
      </c>
      <c r="H16" s="65">
        <v>129008.2</v>
      </c>
    </row>
    <row r="17" spans="2:8" ht="42" customHeight="1" x14ac:dyDescent="0.25">
      <c r="B17" s="64"/>
      <c r="C17" s="64"/>
      <c r="D17" s="67"/>
      <c r="E17" s="67"/>
      <c r="F17" s="67"/>
      <c r="G17" s="15" t="s">
        <v>95</v>
      </c>
      <c r="H17" s="68">
        <v>129008.2</v>
      </c>
    </row>
    <row r="18" spans="2:8" ht="60" customHeight="1" x14ac:dyDescent="0.25">
      <c r="B18" s="66"/>
      <c r="C18" s="66">
        <v>32001</v>
      </c>
      <c r="D18" s="206" t="s">
        <v>853</v>
      </c>
      <c r="E18" s="206"/>
      <c r="F18" s="206"/>
      <c r="G18" s="136" t="s">
        <v>41</v>
      </c>
      <c r="H18" s="65">
        <f t="shared" si="0"/>
        <v>3980</v>
      </c>
    </row>
    <row r="19" spans="2:8" ht="27" x14ac:dyDescent="0.25">
      <c r="B19" s="64"/>
      <c r="C19" s="64"/>
      <c r="D19" s="67"/>
      <c r="E19" s="67"/>
      <c r="F19" s="134"/>
      <c r="G19" s="29" t="s">
        <v>95</v>
      </c>
      <c r="H19" s="135">
        <v>3980</v>
      </c>
    </row>
  </sheetData>
  <mergeCells count="12">
    <mergeCell ref="C12:G12"/>
    <mergeCell ref="C13:F13"/>
    <mergeCell ref="D14:F14"/>
    <mergeCell ref="D18:F18"/>
    <mergeCell ref="A6:H6"/>
    <mergeCell ref="D11:F11"/>
    <mergeCell ref="D16:F16"/>
    <mergeCell ref="G2:H2"/>
    <mergeCell ref="G3:H3"/>
    <mergeCell ref="B9:C9"/>
    <mergeCell ref="D9:F10"/>
    <mergeCell ref="G9:G10"/>
  </mergeCells>
  <pageMargins left="0" right="0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BreakPreview" topLeftCell="A55" zoomScaleNormal="82" zoomScaleSheetLayoutView="100" workbookViewId="0">
      <selection activeCell="D61" sqref="D61"/>
    </sheetView>
  </sheetViews>
  <sheetFormatPr defaultColWidth="9.140625" defaultRowHeight="13.5" x14ac:dyDescent="0.25"/>
  <cols>
    <col min="1" max="1" width="5.140625" style="1" customWidth="1"/>
    <col min="2" max="2" width="19.85546875" style="1" customWidth="1"/>
    <col min="3" max="3" width="62.140625" style="1" customWidth="1"/>
    <col min="4" max="4" width="12.140625" style="1" customWidth="1"/>
    <col min="5" max="5" width="13.28515625" style="1" customWidth="1"/>
    <col min="6" max="6" width="12.5703125" style="1" customWidth="1"/>
    <col min="7" max="7" width="9.140625" style="1"/>
    <col min="8" max="8" width="49.85546875" style="1" customWidth="1"/>
    <col min="9" max="16384" width="9.140625" style="1"/>
  </cols>
  <sheetData>
    <row r="1" spans="1:6" ht="14.25" x14ac:dyDescent="0.25">
      <c r="A1" s="20"/>
      <c r="B1" s="21"/>
      <c r="C1" s="21"/>
      <c r="D1" s="22"/>
      <c r="E1" s="22"/>
      <c r="F1" s="22"/>
    </row>
    <row r="2" spans="1:6" x14ac:dyDescent="0.25">
      <c r="B2" s="3"/>
    </row>
    <row r="3" spans="1:6" x14ac:dyDescent="0.25">
      <c r="E3" s="1" t="s">
        <v>32</v>
      </c>
    </row>
    <row r="4" spans="1:6" x14ac:dyDescent="0.25">
      <c r="D4" s="1" t="s">
        <v>5</v>
      </c>
    </row>
    <row r="5" spans="1:6" x14ac:dyDescent="0.25">
      <c r="D5" s="1" t="s">
        <v>11</v>
      </c>
    </row>
    <row r="10" spans="1:6" ht="82.5" customHeight="1" x14ac:dyDescent="0.3">
      <c r="B10" s="207" t="s">
        <v>56</v>
      </c>
      <c r="C10" s="207"/>
      <c r="D10" s="207"/>
      <c r="E10" s="207"/>
      <c r="F10" s="207"/>
    </row>
    <row r="14" spans="1:6" ht="17.25" x14ac:dyDescent="0.3">
      <c r="B14" s="213" t="s">
        <v>6</v>
      </c>
      <c r="C14" s="213"/>
      <c r="D14" s="213"/>
      <c r="E14" s="213"/>
      <c r="F14" s="213"/>
    </row>
    <row r="16" spans="1:6" ht="14.25" x14ac:dyDescent="0.25">
      <c r="B16" s="4" t="s">
        <v>13</v>
      </c>
    </row>
    <row r="19" spans="2:6" ht="14.25" x14ac:dyDescent="0.25">
      <c r="B19" s="14" t="s">
        <v>1</v>
      </c>
      <c r="C19" s="14" t="s">
        <v>2</v>
      </c>
    </row>
    <row r="20" spans="2:6" x14ac:dyDescent="0.25">
      <c r="B20" s="2">
        <v>1120</v>
      </c>
      <c r="C20" s="72" t="s">
        <v>85</v>
      </c>
      <c r="D20" s="73"/>
      <c r="E20" s="73"/>
      <c r="F20" s="73"/>
    </row>
    <row r="21" spans="2:6" x14ac:dyDescent="0.25">
      <c r="B21" s="3"/>
    </row>
    <row r="22" spans="2:6" ht="28.5" x14ac:dyDescent="0.25">
      <c r="B22" s="5" t="s">
        <v>3</v>
      </c>
    </row>
    <row r="23" spans="2:6" x14ac:dyDescent="0.25">
      <c r="B23" s="3"/>
    </row>
    <row r="24" spans="2:6" ht="74.25" customHeight="1" x14ac:dyDescent="0.25">
      <c r="B24" s="8" t="s">
        <v>4</v>
      </c>
      <c r="C24" s="2">
        <v>1120</v>
      </c>
      <c r="D24" s="169" t="s">
        <v>859</v>
      </c>
      <c r="E24" s="170"/>
      <c r="F24" s="171"/>
    </row>
    <row r="25" spans="2:6" ht="27" x14ac:dyDescent="0.25">
      <c r="B25" s="8" t="s">
        <v>7</v>
      </c>
      <c r="C25" s="6">
        <v>11001</v>
      </c>
      <c r="D25" s="74" t="s">
        <v>14</v>
      </c>
      <c r="E25" s="74" t="s">
        <v>15</v>
      </c>
      <c r="F25" s="74" t="s">
        <v>16</v>
      </c>
    </row>
    <row r="26" spans="2:6" ht="27" x14ac:dyDescent="0.25">
      <c r="B26" s="71" t="s">
        <v>8</v>
      </c>
      <c r="C26" s="17" t="s">
        <v>85</v>
      </c>
      <c r="D26" s="12"/>
      <c r="E26" s="12"/>
      <c r="F26" s="12"/>
    </row>
    <row r="27" spans="2:6" ht="57.75" customHeight="1" x14ac:dyDescent="0.25">
      <c r="B27" s="71" t="s">
        <v>12</v>
      </c>
      <c r="C27" s="17" t="s">
        <v>86</v>
      </c>
      <c r="D27" s="12"/>
      <c r="E27" s="12"/>
      <c r="F27" s="12"/>
    </row>
    <row r="28" spans="2:6" ht="27" x14ac:dyDescent="0.25">
      <c r="B28" s="71" t="s">
        <v>9</v>
      </c>
      <c r="C28" s="17" t="s">
        <v>52</v>
      </c>
      <c r="D28" s="12"/>
      <c r="E28" s="12"/>
      <c r="F28" s="12"/>
    </row>
    <row r="29" spans="2:6" ht="40.5" x14ac:dyDescent="0.25">
      <c r="B29" s="16" t="s">
        <v>53</v>
      </c>
      <c r="C29" s="17" t="s">
        <v>87</v>
      </c>
      <c r="D29" s="12"/>
      <c r="E29" s="12"/>
      <c r="F29" s="12"/>
    </row>
    <row r="30" spans="2:6" x14ac:dyDescent="0.25">
      <c r="B30" s="8"/>
      <c r="C30" s="9" t="s">
        <v>0</v>
      </c>
      <c r="D30" s="13"/>
      <c r="E30" s="13"/>
      <c r="F30" s="13"/>
    </row>
    <row r="31" spans="2:6" x14ac:dyDescent="0.25">
      <c r="B31" s="10" t="s">
        <v>10</v>
      </c>
      <c r="C31" s="11"/>
      <c r="D31" s="55">
        <v>-93822</v>
      </c>
      <c r="E31" s="55">
        <v>-235812</v>
      </c>
      <c r="F31" s="55">
        <v>-360710</v>
      </c>
    </row>
    <row r="32" spans="2:6" x14ac:dyDescent="0.25">
      <c r="B32" s="3"/>
    </row>
    <row r="34" spans="2:6" ht="14.25" x14ac:dyDescent="0.25">
      <c r="B34" s="14" t="s">
        <v>1</v>
      </c>
      <c r="C34" s="14" t="s">
        <v>2</v>
      </c>
    </row>
    <row r="35" spans="2:6" x14ac:dyDescent="0.25">
      <c r="B35" s="2">
        <v>1120</v>
      </c>
      <c r="C35" s="72" t="s">
        <v>85</v>
      </c>
      <c r="D35" s="73"/>
      <c r="E35" s="73"/>
      <c r="F35" s="73"/>
    </row>
    <row r="36" spans="2:6" x14ac:dyDescent="0.25">
      <c r="B36" s="3"/>
    </row>
    <row r="37" spans="2:6" ht="28.5" x14ac:dyDescent="0.25">
      <c r="B37" s="5" t="s">
        <v>3</v>
      </c>
    </row>
    <row r="38" spans="2:6" x14ac:dyDescent="0.25">
      <c r="B38" s="3"/>
    </row>
    <row r="39" spans="2:6" ht="80.25" customHeight="1" x14ac:dyDescent="0.25">
      <c r="B39" s="8" t="s">
        <v>4</v>
      </c>
      <c r="C39" s="2">
        <v>1120</v>
      </c>
      <c r="D39" s="214" t="s">
        <v>84</v>
      </c>
      <c r="E39" s="215"/>
      <c r="F39" s="216"/>
    </row>
    <row r="40" spans="2:6" ht="27" x14ac:dyDescent="0.25">
      <c r="B40" s="8" t="s">
        <v>7</v>
      </c>
      <c r="C40" s="6">
        <v>11006</v>
      </c>
      <c r="D40" s="74" t="s">
        <v>14</v>
      </c>
      <c r="E40" s="74" t="s">
        <v>15</v>
      </c>
      <c r="F40" s="74" t="s">
        <v>16</v>
      </c>
    </row>
    <row r="41" spans="2:6" ht="47.25" customHeight="1" x14ac:dyDescent="0.25">
      <c r="B41" s="71" t="s">
        <v>8</v>
      </c>
      <c r="C41" s="2" t="s">
        <v>68</v>
      </c>
      <c r="D41" s="12"/>
      <c r="E41" s="12"/>
      <c r="F41" s="12"/>
    </row>
    <row r="42" spans="2:6" ht="40.5" x14ac:dyDescent="0.25">
      <c r="B42" s="71" t="s">
        <v>12</v>
      </c>
      <c r="C42" s="75" t="s">
        <v>61</v>
      </c>
      <c r="D42" s="12"/>
      <c r="E42" s="12"/>
      <c r="F42" s="12"/>
    </row>
    <row r="43" spans="2:6" ht="27" x14ac:dyDescent="0.25">
      <c r="B43" s="71" t="s">
        <v>9</v>
      </c>
      <c r="C43" s="17" t="s">
        <v>52</v>
      </c>
      <c r="D43" s="12"/>
      <c r="E43" s="12"/>
      <c r="F43" s="12"/>
    </row>
    <row r="44" spans="2:6" ht="40.5" x14ac:dyDescent="0.25">
      <c r="B44" s="16" t="s">
        <v>88</v>
      </c>
      <c r="C44" s="15" t="s">
        <v>857</v>
      </c>
      <c r="D44" s="12"/>
      <c r="E44" s="12"/>
      <c r="F44" s="12"/>
    </row>
    <row r="45" spans="2:6" x14ac:dyDescent="0.25">
      <c r="B45" s="8"/>
      <c r="C45" s="9" t="s">
        <v>0</v>
      </c>
      <c r="D45" s="13"/>
      <c r="E45" s="13"/>
      <c r="F45" s="13"/>
    </row>
    <row r="46" spans="2:6" x14ac:dyDescent="0.25">
      <c r="B46" s="217" t="s">
        <v>850</v>
      </c>
      <c r="C46" s="218"/>
      <c r="D46" s="83">
        <v>23000</v>
      </c>
      <c r="E46" s="83">
        <v>55000</v>
      </c>
      <c r="F46" s="83">
        <v>75000</v>
      </c>
    </row>
    <row r="47" spans="2:6" x14ac:dyDescent="0.25">
      <c r="B47" s="217" t="s">
        <v>846</v>
      </c>
      <c r="C47" s="218"/>
      <c r="D47" s="133">
        <v>150</v>
      </c>
      <c r="E47" s="133">
        <v>250</v>
      </c>
      <c r="F47" s="133">
        <v>350</v>
      </c>
    </row>
    <row r="48" spans="2:6" x14ac:dyDescent="0.25">
      <c r="B48" s="217" t="s">
        <v>855</v>
      </c>
      <c r="C48" s="218"/>
      <c r="D48" s="83">
        <v>10</v>
      </c>
      <c r="E48" s="83">
        <v>10</v>
      </c>
      <c r="F48" s="83">
        <v>10</v>
      </c>
    </row>
    <row r="49" spans="2:6" x14ac:dyDescent="0.25">
      <c r="B49" s="217" t="s">
        <v>848</v>
      </c>
      <c r="C49" s="218"/>
      <c r="D49" s="83">
        <v>15</v>
      </c>
      <c r="E49" s="83">
        <v>15</v>
      </c>
      <c r="F49" s="83">
        <v>15</v>
      </c>
    </row>
    <row r="50" spans="2:6" x14ac:dyDescent="0.25">
      <c r="B50" s="10" t="s">
        <v>10</v>
      </c>
      <c r="C50" s="11"/>
      <c r="D50" s="59">
        <v>89842</v>
      </c>
      <c r="E50" s="54">
        <v>231832</v>
      </c>
      <c r="F50" s="59">
        <v>356730</v>
      </c>
    </row>
    <row r="53" spans="2:6" ht="14.25" x14ac:dyDescent="0.25">
      <c r="B53" s="14" t="s">
        <v>1</v>
      </c>
      <c r="C53" s="14" t="s">
        <v>2</v>
      </c>
    </row>
    <row r="54" spans="2:6" x14ac:dyDescent="0.25">
      <c r="B54" s="2">
        <v>1120</v>
      </c>
      <c r="C54" s="72" t="s">
        <v>85</v>
      </c>
      <c r="D54" s="73"/>
      <c r="E54" s="73"/>
      <c r="F54" s="73"/>
    </row>
    <row r="55" spans="2:6" x14ac:dyDescent="0.25">
      <c r="B55" s="3"/>
    </row>
    <row r="56" spans="2:6" ht="28.5" x14ac:dyDescent="0.25">
      <c r="B56" s="5" t="s">
        <v>3</v>
      </c>
    </row>
    <row r="57" spans="2:6" x14ac:dyDescent="0.25">
      <c r="B57" s="3"/>
    </row>
    <row r="58" spans="2:6" ht="57.75" customHeight="1" x14ac:dyDescent="0.25">
      <c r="B58" s="8" t="s">
        <v>4</v>
      </c>
      <c r="C58" s="2">
        <v>1120</v>
      </c>
      <c r="D58" s="214" t="s">
        <v>84</v>
      </c>
      <c r="E58" s="215"/>
      <c r="F58" s="216"/>
    </row>
    <row r="59" spans="2:6" ht="27" x14ac:dyDescent="0.25">
      <c r="B59" s="8" t="s">
        <v>7</v>
      </c>
      <c r="C59" s="6">
        <v>32001</v>
      </c>
      <c r="D59" s="74" t="s">
        <v>14</v>
      </c>
      <c r="E59" s="74" t="s">
        <v>15</v>
      </c>
      <c r="F59" s="74" t="s">
        <v>16</v>
      </c>
    </row>
    <row r="60" spans="2:6" ht="44.25" customHeight="1" x14ac:dyDescent="0.25">
      <c r="B60" s="71" t="s">
        <v>8</v>
      </c>
      <c r="C60" s="75" t="s">
        <v>852</v>
      </c>
      <c r="D60" s="12"/>
      <c r="E60" s="12"/>
      <c r="F60" s="12"/>
    </row>
    <row r="61" spans="2:6" ht="60.75" customHeight="1" x14ac:dyDescent="0.25">
      <c r="B61" s="71" t="s">
        <v>12</v>
      </c>
      <c r="C61" s="75" t="s">
        <v>854</v>
      </c>
      <c r="D61" s="12"/>
      <c r="E61" s="12"/>
      <c r="F61" s="12"/>
    </row>
    <row r="62" spans="2:6" ht="53.25" customHeight="1" x14ac:dyDescent="0.25">
      <c r="B62" s="71" t="s">
        <v>9</v>
      </c>
      <c r="C62" s="2" t="s">
        <v>66</v>
      </c>
      <c r="D62" s="12"/>
      <c r="E62" s="12"/>
      <c r="F62" s="12"/>
    </row>
    <row r="63" spans="2:6" ht="54" x14ac:dyDescent="0.25">
      <c r="B63" s="16" t="s">
        <v>94</v>
      </c>
      <c r="C63" s="15" t="s">
        <v>858</v>
      </c>
      <c r="D63" s="12"/>
      <c r="E63" s="12"/>
      <c r="F63" s="12"/>
    </row>
    <row r="64" spans="2:6" x14ac:dyDescent="0.25">
      <c r="B64" s="8"/>
      <c r="C64" s="9" t="s">
        <v>0</v>
      </c>
      <c r="D64" s="13"/>
      <c r="E64" s="13"/>
      <c r="F64" s="13"/>
    </row>
    <row r="65" spans="2:6" x14ac:dyDescent="0.25">
      <c r="B65" s="76" t="s">
        <v>89</v>
      </c>
      <c r="C65" s="77"/>
      <c r="D65" s="13">
        <v>10</v>
      </c>
      <c r="E65" s="13">
        <v>10</v>
      </c>
      <c r="F65" s="13">
        <v>10</v>
      </c>
    </row>
    <row r="66" spans="2:6" x14ac:dyDescent="0.25">
      <c r="B66" s="76" t="s">
        <v>90</v>
      </c>
      <c r="C66" s="77"/>
      <c r="D66" s="13">
        <v>10</v>
      </c>
      <c r="E66" s="13">
        <v>10</v>
      </c>
      <c r="F66" s="13">
        <v>10</v>
      </c>
    </row>
    <row r="67" spans="2:6" x14ac:dyDescent="0.25">
      <c r="B67" s="76" t="s">
        <v>91</v>
      </c>
      <c r="C67" s="77"/>
      <c r="D67" s="13">
        <v>3</v>
      </c>
      <c r="E67" s="13">
        <v>3</v>
      </c>
      <c r="F67" s="13">
        <v>3</v>
      </c>
    </row>
    <row r="68" spans="2:6" x14ac:dyDescent="0.25">
      <c r="B68" s="209" t="s">
        <v>92</v>
      </c>
      <c r="C68" s="210"/>
      <c r="D68" s="13"/>
      <c r="E68" s="13"/>
      <c r="F68" s="13">
        <v>5</v>
      </c>
    </row>
    <row r="69" spans="2:6" x14ac:dyDescent="0.25">
      <c r="B69" s="211" t="s">
        <v>93</v>
      </c>
      <c r="C69" s="212"/>
      <c r="D69" s="13"/>
      <c r="E69" s="13"/>
      <c r="F69" s="13">
        <v>5</v>
      </c>
    </row>
    <row r="70" spans="2:6" x14ac:dyDescent="0.25">
      <c r="B70" s="10" t="s">
        <v>10</v>
      </c>
      <c r="C70" s="11"/>
      <c r="D70" s="59">
        <v>3980</v>
      </c>
      <c r="E70" s="54">
        <v>3980</v>
      </c>
      <c r="F70" s="59">
        <v>3980</v>
      </c>
    </row>
  </sheetData>
  <mergeCells count="11">
    <mergeCell ref="B10:F10"/>
    <mergeCell ref="B68:C68"/>
    <mergeCell ref="B69:C69"/>
    <mergeCell ref="B14:F14"/>
    <mergeCell ref="D24:F24"/>
    <mergeCell ref="D39:F39"/>
    <mergeCell ref="D58:F58"/>
    <mergeCell ref="B46:C46"/>
    <mergeCell ref="B47:C47"/>
    <mergeCell ref="B48:C48"/>
    <mergeCell ref="B49:C49"/>
  </mergeCells>
  <pageMargins left="0" right="0" top="0.75" bottom="0.75" header="0.3" footer="0.3"/>
  <pageSetup paperSize="9" scale="71" orientation="landscape" r:id="rId1"/>
  <rowBreaks count="2" manualBreakCount="2">
    <brk id="33" max="16383" man="1"/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8"/>
  <sheetViews>
    <sheetView tabSelected="1" view="pageBreakPreview" topLeftCell="A97" zoomScaleNormal="81" zoomScaleSheetLayoutView="100" workbookViewId="0">
      <selection activeCell="F95" sqref="F95"/>
    </sheetView>
  </sheetViews>
  <sheetFormatPr defaultColWidth="9.140625" defaultRowHeight="13.5" x14ac:dyDescent="0.25"/>
  <cols>
    <col min="1" max="1" width="4.7109375" style="1" customWidth="1"/>
    <col min="2" max="2" width="19.85546875" style="1" customWidth="1"/>
    <col min="3" max="3" width="62.140625" style="1" customWidth="1"/>
    <col min="4" max="4" width="12.140625" style="1" customWidth="1"/>
    <col min="5" max="5" width="12.42578125" style="1" customWidth="1"/>
    <col min="6" max="6" width="12.5703125" style="1" customWidth="1"/>
    <col min="7" max="7" width="9.140625" style="1"/>
    <col min="8" max="8" width="49.85546875" style="1" customWidth="1"/>
    <col min="9" max="16384" width="9.140625" style="1"/>
  </cols>
  <sheetData>
    <row r="2" spans="2:6" x14ac:dyDescent="0.25">
      <c r="E2" s="1" t="s">
        <v>96</v>
      </c>
    </row>
    <row r="3" spans="2:6" x14ac:dyDescent="0.25">
      <c r="D3" s="1" t="s">
        <v>5</v>
      </c>
    </row>
    <row r="4" spans="2:6" x14ac:dyDescent="0.25">
      <c r="D4" s="1" t="s">
        <v>11</v>
      </c>
    </row>
    <row r="8" spans="2:6" ht="59.25" customHeight="1" x14ac:dyDescent="0.3">
      <c r="B8" s="207" t="s">
        <v>100</v>
      </c>
      <c r="C8" s="207"/>
      <c r="D8" s="207"/>
      <c r="E8" s="207"/>
      <c r="F8" s="207"/>
    </row>
    <row r="12" spans="2:6" ht="17.25" x14ac:dyDescent="0.3">
      <c r="B12" s="213" t="s">
        <v>101</v>
      </c>
      <c r="C12" s="213"/>
      <c r="D12" s="213"/>
      <c r="E12" s="213"/>
      <c r="F12" s="213"/>
    </row>
    <row r="14" spans="2:6" ht="14.25" x14ac:dyDescent="0.25">
      <c r="B14" s="4" t="s">
        <v>851</v>
      </c>
    </row>
    <row r="17" spans="2:6" ht="14.25" x14ac:dyDescent="0.25">
      <c r="B17" s="14" t="s">
        <v>1</v>
      </c>
      <c r="C17" s="14" t="s">
        <v>2</v>
      </c>
    </row>
    <row r="18" spans="2:6" x14ac:dyDescent="0.25">
      <c r="B18" s="2">
        <v>1120</v>
      </c>
      <c r="C18" s="72" t="s">
        <v>85</v>
      </c>
      <c r="D18" s="73"/>
      <c r="E18" s="73"/>
      <c r="F18" s="73"/>
    </row>
    <row r="19" spans="2:6" x14ac:dyDescent="0.25">
      <c r="B19" s="3"/>
    </row>
    <row r="20" spans="2:6" ht="28.5" x14ac:dyDescent="0.25">
      <c r="B20" s="5" t="s">
        <v>3</v>
      </c>
    </row>
    <row r="21" spans="2:6" x14ac:dyDescent="0.25">
      <c r="B21" s="3"/>
    </row>
    <row r="22" spans="2:6" ht="89.25" customHeight="1" x14ac:dyDescent="0.25">
      <c r="B22" s="8" t="s">
        <v>4</v>
      </c>
      <c r="C22" s="2">
        <v>1120</v>
      </c>
      <c r="D22" s="214" t="s">
        <v>859</v>
      </c>
      <c r="E22" s="215"/>
      <c r="F22" s="216"/>
    </row>
    <row r="23" spans="2:6" ht="27" x14ac:dyDescent="0.25">
      <c r="B23" s="8" t="s">
        <v>7</v>
      </c>
      <c r="C23" s="6">
        <v>11001</v>
      </c>
      <c r="D23" s="74" t="s">
        <v>14</v>
      </c>
      <c r="E23" s="74" t="s">
        <v>15</v>
      </c>
      <c r="F23" s="74" t="s">
        <v>16</v>
      </c>
    </row>
    <row r="24" spans="2:6" ht="27" x14ac:dyDescent="0.25">
      <c r="B24" s="71" t="s">
        <v>8</v>
      </c>
      <c r="C24" s="17" t="s">
        <v>85</v>
      </c>
      <c r="D24" s="12"/>
      <c r="E24" s="12"/>
      <c r="F24" s="12"/>
    </row>
    <row r="25" spans="2:6" ht="40.5" x14ac:dyDescent="0.25">
      <c r="B25" s="71" t="s">
        <v>12</v>
      </c>
      <c r="C25" s="17" t="s">
        <v>86</v>
      </c>
      <c r="D25" s="12"/>
      <c r="E25" s="12"/>
      <c r="F25" s="12"/>
    </row>
    <row r="26" spans="2:6" ht="27" x14ac:dyDescent="0.25">
      <c r="B26" s="71" t="s">
        <v>9</v>
      </c>
      <c r="C26" s="17" t="s">
        <v>52</v>
      </c>
      <c r="D26" s="12"/>
      <c r="E26" s="12"/>
      <c r="F26" s="12"/>
    </row>
    <row r="27" spans="2:6" ht="40.5" x14ac:dyDescent="0.25">
      <c r="B27" s="16" t="s">
        <v>53</v>
      </c>
      <c r="C27" s="17" t="s">
        <v>87</v>
      </c>
      <c r="D27" s="12"/>
      <c r="E27" s="12"/>
      <c r="F27" s="12"/>
    </row>
    <row r="28" spans="2:6" x14ac:dyDescent="0.25">
      <c r="B28" s="8"/>
      <c r="C28" s="9" t="s">
        <v>0</v>
      </c>
      <c r="D28" s="13"/>
      <c r="E28" s="13"/>
      <c r="F28" s="13"/>
    </row>
    <row r="29" spans="2:6" x14ac:dyDescent="0.25">
      <c r="B29" s="10" t="s">
        <v>10</v>
      </c>
      <c r="C29" s="11"/>
      <c r="D29" s="55">
        <v>-93822</v>
      </c>
      <c r="E29" s="55">
        <v>-235812</v>
      </c>
      <c r="F29" s="55">
        <v>-360710</v>
      </c>
    </row>
    <row r="30" spans="2:6" x14ac:dyDescent="0.25">
      <c r="B30" s="3"/>
    </row>
    <row r="32" spans="2:6" ht="14.25" x14ac:dyDescent="0.25">
      <c r="B32" s="14" t="s">
        <v>1</v>
      </c>
      <c r="C32" s="14" t="s">
        <v>2</v>
      </c>
    </row>
    <row r="33" spans="2:6" x14ac:dyDescent="0.25">
      <c r="B33" s="2">
        <v>1120</v>
      </c>
      <c r="C33" s="72" t="s">
        <v>85</v>
      </c>
      <c r="D33" s="73"/>
      <c r="E33" s="73"/>
      <c r="F33" s="73"/>
    </row>
    <row r="34" spans="2:6" x14ac:dyDescent="0.25">
      <c r="B34" s="3"/>
    </row>
    <row r="35" spans="2:6" ht="28.5" x14ac:dyDescent="0.25">
      <c r="B35" s="5" t="s">
        <v>3</v>
      </c>
    </row>
    <row r="36" spans="2:6" x14ac:dyDescent="0.25">
      <c r="B36" s="3"/>
    </row>
    <row r="37" spans="2:6" ht="54" customHeight="1" x14ac:dyDescent="0.25">
      <c r="B37" s="8" t="s">
        <v>4</v>
      </c>
      <c r="C37" s="2">
        <v>1120</v>
      </c>
      <c r="D37" s="214" t="s">
        <v>859</v>
      </c>
      <c r="E37" s="215"/>
      <c r="F37" s="216"/>
    </row>
    <row r="38" spans="2:6" ht="27" x14ac:dyDescent="0.25">
      <c r="B38" s="8" t="s">
        <v>7</v>
      </c>
      <c r="C38" s="6">
        <v>11004</v>
      </c>
      <c r="D38" s="74" t="s">
        <v>14</v>
      </c>
      <c r="E38" s="74" t="s">
        <v>15</v>
      </c>
      <c r="F38" s="74" t="s">
        <v>16</v>
      </c>
    </row>
    <row r="39" spans="2:6" ht="27" x14ac:dyDescent="0.25">
      <c r="B39" s="71" t="s">
        <v>8</v>
      </c>
      <c r="C39" s="29" t="s">
        <v>102</v>
      </c>
      <c r="D39" s="12"/>
      <c r="E39" s="12"/>
      <c r="F39" s="12"/>
    </row>
    <row r="40" spans="2:6" ht="40.5" x14ac:dyDescent="0.25">
      <c r="B40" s="71" t="s">
        <v>12</v>
      </c>
      <c r="C40" s="29" t="s">
        <v>103</v>
      </c>
      <c r="D40" s="12"/>
      <c r="E40" s="12"/>
      <c r="F40" s="12"/>
    </row>
    <row r="41" spans="2:6" ht="27" x14ac:dyDescent="0.25">
      <c r="B41" s="71" t="s">
        <v>9</v>
      </c>
      <c r="C41" s="29" t="s">
        <v>52</v>
      </c>
      <c r="D41" s="12"/>
      <c r="E41" s="12"/>
      <c r="F41" s="12"/>
    </row>
    <row r="42" spans="2:6" ht="40.5" x14ac:dyDescent="0.25">
      <c r="B42" s="16" t="s">
        <v>53</v>
      </c>
      <c r="C42" s="15" t="s">
        <v>104</v>
      </c>
      <c r="D42" s="12"/>
      <c r="E42" s="12"/>
      <c r="F42" s="12"/>
    </row>
    <row r="43" spans="2:6" x14ac:dyDescent="0.25">
      <c r="B43" s="8"/>
      <c r="C43" s="9" t="s">
        <v>0</v>
      </c>
      <c r="D43" s="13"/>
      <c r="E43" s="13"/>
      <c r="F43" s="13"/>
    </row>
    <row r="44" spans="2:6" x14ac:dyDescent="0.25">
      <c r="B44" s="219" t="s">
        <v>105</v>
      </c>
      <c r="C44" s="220"/>
      <c r="D44" s="127">
        <v>-1157</v>
      </c>
      <c r="E44" s="127">
        <v>-2327</v>
      </c>
      <c r="F44" s="127">
        <v>-2927</v>
      </c>
    </row>
    <row r="45" spans="2:6" x14ac:dyDescent="0.25">
      <c r="B45" s="10" t="s">
        <v>10</v>
      </c>
      <c r="C45" s="11"/>
      <c r="D45" s="37">
        <v>-24008.2</v>
      </c>
      <c r="E45" s="37">
        <v>-69008.2</v>
      </c>
      <c r="F45" s="37">
        <v>-129008.2</v>
      </c>
    </row>
    <row r="46" spans="2:6" x14ac:dyDescent="0.25">
      <c r="B46" s="30"/>
      <c r="C46" s="30"/>
      <c r="D46" s="82"/>
      <c r="E46" s="82"/>
      <c r="F46" s="82"/>
    </row>
    <row r="47" spans="2:6" x14ac:dyDescent="0.25">
      <c r="B47" s="30"/>
      <c r="C47" s="30"/>
      <c r="D47" s="82"/>
      <c r="E47" s="82"/>
      <c r="F47" s="82"/>
    </row>
    <row r="48" spans="2:6" ht="14.25" x14ac:dyDescent="0.25">
      <c r="B48" s="14" t="s">
        <v>1</v>
      </c>
      <c r="C48" s="14" t="s">
        <v>2</v>
      </c>
    </row>
    <row r="49" spans="2:6" x14ac:dyDescent="0.25">
      <c r="B49" s="2">
        <v>1120</v>
      </c>
      <c r="C49" s="72" t="s">
        <v>85</v>
      </c>
      <c r="D49" s="73"/>
      <c r="E49" s="73"/>
      <c r="F49" s="73"/>
    </row>
    <row r="50" spans="2:6" x14ac:dyDescent="0.25">
      <c r="B50" s="3"/>
    </row>
    <row r="51" spans="2:6" ht="28.5" x14ac:dyDescent="0.25">
      <c r="B51" s="5" t="s">
        <v>3</v>
      </c>
    </row>
    <row r="52" spans="2:6" x14ac:dyDescent="0.25">
      <c r="B52" s="3"/>
    </row>
    <row r="53" spans="2:6" ht="60" customHeight="1" x14ac:dyDescent="0.25">
      <c r="B53" s="8" t="s">
        <v>4</v>
      </c>
      <c r="C53" s="2">
        <v>1120</v>
      </c>
      <c r="D53" s="214" t="s">
        <v>84</v>
      </c>
      <c r="E53" s="215"/>
      <c r="F53" s="216"/>
    </row>
    <row r="54" spans="2:6" ht="27" x14ac:dyDescent="0.25">
      <c r="B54" s="8" t="s">
        <v>7</v>
      </c>
      <c r="C54" s="6">
        <v>11006</v>
      </c>
      <c r="D54" s="74" t="s">
        <v>14</v>
      </c>
      <c r="E54" s="74" t="s">
        <v>15</v>
      </c>
      <c r="F54" s="74" t="s">
        <v>16</v>
      </c>
    </row>
    <row r="55" spans="2:6" ht="27" x14ac:dyDescent="0.25">
      <c r="B55" s="71" t="s">
        <v>8</v>
      </c>
      <c r="C55" s="2" t="s">
        <v>68</v>
      </c>
      <c r="D55" s="12"/>
      <c r="E55" s="12"/>
      <c r="F55" s="12"/>
    </row>
    <row r="56" spans="2:6" ht="40.5" x14ac:dyDescent="0.25">
      <c r="B56" s="71" t="s">
        <v>12</v>
      </c>
      <c r="C56" s="75" t="s">
        <v>61</v>
      </c>
      <c r="D56" s="12"/>
      <c r="E56" s="12"/>
      <c r="F56" s="12"/>
    </row>
    <row r="57" spans="2:6" ht="27" x14ac:dyDescent="0.25">
      <c r="B57" s="71" t="s">
        <v>9</v>
      </c>
      <c r="C57" s="17" t="s">
        <v>52</v>
      </c>
      <c r="D57" s="12"/>
      <c r="E57" s="12"/>
      <c r="F57" s="12"/>
    </row>
    <row r="58" spans="2:6" ht="40.5" x14ac:dyDescent="0.25">
      <c r="B58" s="16" t="s">
        <v>88</v>
      </c>
      <c r="C58" s="15" t="s">
        <v>857</v>
      </c>
      <c r="D58" s="12"/>
      <c r="E58" s="12"/>
      <c r="F58" s="12"/>
    </row>
    <row r="59" spans="2:6" x14ac:dyDescent="0.25">
      <c r="B59" s="8"/>
      <c r="C59" s="9" t="s">
        <v>0</v>
      </c>
      <c r="D59" s="13"/>
      <c r="E59" s="13"/>
      <c r="F59" s="13"/>
    </row>
    <row r="60" spans="2:6" ht="13.5" customHeight="1" x14ac:dyDescent="0.25">
      <c r="B60" s="221" t="s">
        <v>845</v>
      </c>
      <c r="C60" s="222"/>
      <c r="D60" s="83">
        <v>23000</v>
      </c>
      <c r="E60" s="83">
        <v>55000</v>
      </c>
      <c r="F60" s="83">
        <v>75000</v>
      </c>
    </row>
    <row r="61" spans="2:6" ht="13.5" customHeight="1" x14ac:dyDescent="0.25">
      <c r="B61" s="221" t="s">
        <v>846</v>
      </c>
      <c r="C61" s="222"/>
      <c r="D61" s="133">
        <v>150</v>
      </c>
      <c r="E61" s="133">
        <v>250</v>
      </c>
      <c r="F61" s="133">
        <v>350</v>
      </c>
    </row>
    <row r="62" spans="2:6" ht="13.5" customHeight="1" x14ac:dyDescent="0.25">
      <c r="B62" s="221" t="s">
        <v>847</v>
      </c>
      <c r="C62" s="222"/>
      <c r="D62" s="83">
        <v>10</v>
      </c>
      <c r="E62" s="83">
        <v>10</v>
      </c>
      <c r="F62" s="83">
        <v>10</v>
      </c>
    </row>
    <row r="63" spans="2:6" ht="13.5" customHeight="1" x14ac:dyDescent="0.25">
      <c r="B63" s="221" t="s">
        <v>848</v>
      </c>
      <c r="C63" s="222"/>
      <c r="D63" s="83">
        <v>15</v>
      </c>
      <c r="E63" s="83">
        <v>15</v>
      </c>
      <c r="F63" s="83">
        <v>15</v>
      </c>
    </row>
    <row r="64" spans="2:6" x14ac:dyDescent="0.25">
      <c r="B64" s="10" t="s">
        <v>10</v>
      </c>
      <c r="C64" s="11"/>
      <c r="D64" s="59">
        <v>89842</v>
      </c>
      <c r="E64" s="54">
        <v>231832</v>
      </c>
      <c r="F64" s="59">
        <v>356730</v>
      </c>
    </row>
    <row r="67" spans="2:8" ht="14.25" x14ac:dyDescent="0.25">
      <c r="B67" s="14" t="s">
        <v>1</v>
      </c>
      <c r="C67" s="14" t="s">
        <v>2</v>
      </c>
    </row>
    <row r="68" spans="2:8" x14ac:dyDescent="0.25">
      <c r="B68" s="2">
        <v>1120</v>
      </c>
      <c r="C68" s="72" t="s">
        <v>85</v>
      </c>
      <c r="D68" s="73"/>
      <c r="E68" s="73"/>
      <c r="F68" s="73"/>
    </row>
    <row r="69" spans="2:8" x14ac:dyDescent="0.25">
      <c r="B69" s="3"/>
    </row>
    <row r="70" spans="2:8" ht="28.5" x14ac:dyDescent="0.25">
      <c r="B70" s="5" t="s">
        <v>3</v>
      </c>
    </row>
    <row r="71" spans="2:8" x14ac:dyDescent="0.25">
      <c r="B71" s="3"/>
    </row>
    <row r="72" spans="2:8" ht="62.25" customHeight="1" x14ac:dyDescent="0.25">
      <c r="B72" s="8" t="s">
        <v>4</v>
      </c>
      <c r="C72" s="2">
        <v>1120</v>
      </c>
      <c r="D72" s="214" t="s">
        <v>84</v>
      </c>
      <c r="E72" s="215"/>
      <c r="F72" s="216"/>
    </row>
    <row r="73" spans="2:8" ht="27" x14ac:dyDescent="0.25">
      <c r="B73" s="8" t="s">
        <v>7</v>
      </c>
      <c r="C73" s="6">
        <v>32001</v>
      </c>
      <c r="D73" s="74" t="s">
        <v>14</v>
      </c>
      <c r="E73" s="74" t="s">
        <v>15</v>
      </c>
      <c r="F73" s="74" t="s">
        <v>16</v>
      </c>
    </row>
    <row r="74" spans="2:8" ht="27" x14ac:dyDescent="0.25">
      <c r="B74" s="71" t="s">
        <v>8</v>
      </c>
      <c r="C74" s="75" t="s">
        <v>856</v>
      </c>
      <c r="D74" s="12"/>
      <c r="E74" s="12"/>
      <c r="F74" s="12"/>
    </row>
    <row r="75" spans="2:8" ht="40.5" x14ac:dyDescent="0.25">
      <c r="B75" s="71" t="s">
        <v>12</v>
      </c>
      <c r="C75" s="75" t="s">
        <v>854</v>
      </c>
      <c r="D75" s="12"/>
      <c r="E75" s="12"/>
      <c r="F75" s="12"/>
    </row>
    <row r="76" spans="2:8" ht="27" x14ac:dyDescent="0.25">
      <c r="B76" s="71" t="s">
        <v>9</v>
      </c>
      <c r="C76" s="2" t="s">
        <v>66</v>
      </c>
      <c r="D76" s="12"/>
      <c r="E76" s="12"/>
      <c r="F76" s="12"/>
    </row>
    <row r="77" spans="2:8" ht="54" x14ac:dyDescent="0.25">
      <c r="B77" s="16" t="s">
        <v>94</v>
      </c>
      <c r="C77" s="15" t="s">
        <v>857</v>
      </c>
      <c r="D77" s="12"/>
      <c r="E77" s="12"/>
      <c r="F77" s="12"/>
    </row>
    <row r="78" spans="2:8" x14ac:dyDescent="0.25">
      <c r="B78" s="8"/>
      <c r="C78" s="9" t="s">
        <v>0</v>
      </c>
      <c r="D78" s="13"/>
      <c r="E78" s="13"/>
      <c r="F78" s="13"/>
    </row>
    <row r="79" spans="2:8" ht="17.25" x14ac:dyDescent="0.3">
      <c r="B79" s="76" t="s">
        <v>89</v>
      </c>
      <c r="C79" s="77"/>
      <c r="D79" s="83">
        <v>10</v>
      </c>
      <c r="E79" s="83">
        <v>10</v>
      </c>
      <c r="F79" s="83">
        <v>10</v>
      </c>
      <c r="H79" s="85"/>
    </row>
    <row r="80" spans="2:8" x14ac:dyDescent="0.25">
      <c r="B80" s="76" t="s">
        <v>90</v>
      </c>
      <c r="C80" s="77"/>
      <c r="D80" s="83">
        <v>10</v>
      </c>
      <c r="E80" s="83">
        <v>10</v>
      </c>
      <c r="F80" s="83">
        <v>10</v>
      </c>
    </row>
    <row r="81" spans="2:6" x14ac:dyDescent="0.25">
      <c r="B81" s="76" t="s">
        <v>91</v>
      </c>
      <c r="C81" s="77"/>
      <c r="D81" s="83">
        <v>3</v>
      </c>
      <c r="E81" s="83">
        <v>3</v>
      </c>
      <c r="F81" s="83">
        <v>3</v>
      </c>
    </row>
    <row r="82" spans="2:6" x14ac:dyDescent="0.25">
      <c r="B82" s="209" t="s">
        <v>92</v>
      </c>
      <c r="C82" s="210"/>
      <c r="D82" s="83"/>
      <c r="E82" s="83"/>
      <c r="F82" s="83">
        <v>5</v>
      </c>
    </row>
    <row r="83" spans="2:6" x14ac:dyDescent="0.25">
      <c r="B83" s="211" t="s">
        <v>93</v>
      </c>
      <c r="C83" s="212"/>
      <c r="D83" s="83"/>
      <c r="E83" s="83"/>
      <c r="F83" s="83">
        <v>5</v>
      </c>
    </row>
    <row r="84" spans="2:6" x14ac:dyDescent="0.25">
      <c r="B84" s="10" t="s">
        <v>10</v>
      </c>
      <c r="C84" s="11"/>
      <c r="D84" s="59">
        <v>3980</v>
      </c>
      <c r="E84" s="54">
        <v>3980</v>
      </c>
      <c r="F84" s="59">
        <v>3980</v>
      </c>
    </row>
    <row r="88" spans="2:6" ht="60.75" customHeight="1" x14ac:dyDescent="0.3">
      <c r="B88" s="207" t="s">
        <v>108</v>
      </c>
      <c r="C88" s="207"/>
      <c r="D88" s="207"/>
      <c r="E88" s="207"/>
      <c r="F88" s="207"/>
    </row>
    <row r="90" spans="2:6" ht="17.25" x14ac:dyDescent="0.3">
      <c r="B90" s="213" t="s">
        <v>109</v>
      </c>
      <c r="C90" s="213"/>
      <c r="D90" s="213"/>
      <c r="E90" s="213"/>
      <c r="F90" s="213"/>
    </row>
    <row r="92" spans="2:6" ht="14.25" x14ac:dyDescent="0.25">
      <c r="B92" s="4" t="s">
        <v>851</v>
      </c>
    </row>
    <row r="95" spans="2:6" ht="14.25" x14ac:dyDescent="0.25">
      <c r="B95" s="14" t="s">
        <v>1</v>
      </c>
      <c r="C95" s="14" t="s">
        <v>2</v>
      </c>
    </row>
    <row r="96" spans="2:6" x14ac:dyDescent="0.25">
      <c r="B96" s="2">
        <v>1120</v>
      </c>
      <c r="C96" s="72" t="s">
        <v>85</v>
      </c>
      <c r="D96" s="73"/>
      <c r="E96" s="73"/>
      <c r="F96" s="73"/>
    </row>
    <row r="97" spans="2:6" x14ac:dyDescent="0.25">
      <c r="B97" s="3"/>
    </row>
    <row r="98" spans="2:6" ht="28.5" x14ac:dyDescent="0.25">
      <c r="B98" s="5" t="s">
        <v>3</v>
      </c>
    </row>
    <row r="99" spans="2:6" x14ac:dyDescent="0.25">
      <c r="B99" s="3"/>
    </row>
    <row r="100" spans="2:6" ht="73.5" customHeight="1" x14ac:dyDescent="0.25">
      <c r="B100" s="8" t="s">
        <v>4</v>
      </c>
      <c r="C100" s="2">
        <v>1120</v>
      </c>
      <c r="D100" s="214" t="s">
        <v>84</v>
      </c>
      <c r="E100" s="215"/>
      <c r="F100" s="216"/>
    </row>
    <row r="101" spans="2:6" ht="27" x14ac:dyDescent="0.25">
      <c r="B101" s="8" t="s">
        <v>7</v>
      </c>
      <c r="C101" s="6">
        <v>11007</v>
      </c>
      <c r="D101" s="74" t="s">
        <v>14</v>
      </c>
      <c r="E101" s="74" t="s">
        <v>15</v>
      </c>
      <c r="F101" s="74" t="s">
        <v>16</v>
      </c>
    </row>
    <row r="102" spans="2:6" ht="27" x14ac:dyDescent="0.25">
      <c r="B102" s="71" t="s">
        <v>8</v>
      </c>
      <c r="C102" s="29" t="s">
        <v>102</v>
      </c>
      <c r="D102" s="12"/>
      <c r="E102" s="12"/>
      <c r="F102" s="12"/>
    </row>
    <row r="103" spans="2:6" ht="40.5" x14ac:dyDescent="0.25">
      <c r="B103" s="71" t="s">
        <v>12</v>
      </c>
      <c r="C103" s="29" t="s">
        <v>103</v>
      </c>
      <c r="D103" s="12"/>
      <c r="E103" s="12"/>
      <c r="F103" s="12"/>
    </row>
    <row r="104" spans="2:6" ht="27" x14ac:dyDescent="0.25">
      <c r="B104" s="71" t="s">
        <v>9</v>
      </c>
      <c r="C104" s="29" t="s">
        <v>52</v>
      </c>
      <c r="D104" s="12"/>
      <c r="E104" s="12"/>
      <c r="F104" s="12"/>
    </row>
    <row r="105" spans="2:6" ht="40.5" x14ac:dyDescent="0.25">
      <c r="B105" s="16" t="s">
        <v>53</v>
      </c>
      <c r="C105" s="15" t="s">
        <v>857</v>
      </c>
      <c r="D105" s="12"/>
      <c r="E105" s="12"/>
      <c r="F105" s="12"/>
    </row>
    <row r="106" spans="2:6" x14ac:dyDescent="0.25">
      <c r="B106" s="8"/>
      <c r="C106" s="9" t="s">
        <v>0</v>
      </c>
      <c r="D106" s="13"/>
      <c r="E106" s="13"/>
      <c r="F106" s="13"/>
    </row>
    <row r="107" spans="2:6" x14ac:dyDescent="0.25">
      <c r="B107" s="219" t="s">
        <v>105</v>
      </c>
      <c r="C107" s="220"/>
      <c r="D107" s="84" t="s">
        <v>106</v>
      </c>
      <c r="E107" s="84" t="s">
        <v>107</v>
      </c>
      <c r="F107" s="84">
        <v>2927</v>
      </c>
    </row>
    <row r="108" spans="2:6" x14ac:dyDescent="0.25">
      <c r="B108" s="10" t="s">
        <v>10</v>
      </c>
      <c r="C108" s="11"/>
      <c r="D108" s="37">
        <v>24008.2</v>
      </c>
      <c r="E108" s="37">
        <v>69008.2</v>
      </c>
      <c r="F108" s="37">
        <v>129008.2</v>
      </c>
    </row>
  </sheetData>
  <mergeCells count="17">
    <mergeCell ref="B88:F88"/>
    <mergeCell ref="D100:F100"/>
    <mergeCell ref="B107:C107"/>
    <mergeCell ref="B90:F90"/>
    <mergeCell ref="D53:F53"/>
    <mergeCell ref="D72:F72"/>
    <mergeCell ref="B82:C82"/>
    <mergeCell ref="B83:C83"/>
    <mergeCell ref="B60:C60"/>
    <mergeCell ref="B61:C61"/>
    <mergeCell ref="B62:C62"/>
    <mergeCell ref="B63:C63"/>
    <mergeCell ref="D37:F37"/>
    <mergeCell ref="B44:C44"/>
    <mergeCell ref="B8:F8"/>
    <mergeCell ref="B12:F12"/>
    <mergeCell ref="D22:F22"/>
  </mergeCells>
  <pageMargins left="0" right="0" top="0.75" bottom="0.75" header="0.3" footer="0.3"/>
  <pageSetup paperSize="9" scale="76" orientation="landscape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3"/>
  <sheetViews>
    <sheetView view="pageBreakPreview" topLeftCell="A412" zoomScale="60" zoomScaleNormal="100" workbookViewId="0">
      <selection activeCell="A24" sqref="A24:E24"/>
    </sheetView>
  </sheetViews>
  <sheetFormatPr defaultRowHeight="17.25" x14ac:dyDescent="0.3"/>
  <cols>
    <col min="1" max="1" width="16.28515625" style="87" customWidth="1"/>
    <col min="2" max="2" width="60" style="87" customWidth="1"/>
    <col min="3" max="3" width="8.85546875" style="87" customWidth="1"/>
    <col min="4" max="4" width="9" style="87" customWidth="1"/>
    <col min="5" max="5" width="10.5703125" style="87" customWidth="1"/>
    <col min="6" max="6" width="12" style="102" customWidth="1"/>
    <col min="7" max="7" width="14.42578125" style="87" customWidth="1"/>
    <col min="8" max="8" width="9.7109375" style="87" hidden="1" customWidth="1"/>
    <col min="9" max="9" width="12" style="87" hidden="1" customWidth="1"/>
    <col min="10" max="10" width="12.7109375" style="87" hidden="1" customWidth="1"/>
    <col min="11" max="11" width="21" style="87" hidden="1" customWidth="1"/>
    <col min="12" max="12" width="39.5703125" style="87" customWidth="1"/>
    <col min="13" max="249" width="9.140625" style="87"/>
    <col min="250" max="250" width="16.28515625" style="87" customWidth="1"/>
    <col min="251" max="251" width="40" style="87" customWidth="1"/>
    <col min="252" max="252" width="8.85546875" style="87" customWidth="1"/>
    <col min="253" max="253" width="10.85546875" style="87" customWidth="1"/>
    <col min="254" max="254" width="14.42578125" style="87" customWidth="1"/>
    <col min="255" max="255" width="12" style="87" customWidth="1"/>
    <col min="256" max="256" width="19.42578125" style="87" customWidth="1"/>
    <col min="257" max="260" width="0" style="87" hidden="1" customWidth="1"/>
    <col min="261" max="261" width="39.5703125" style="87" customWidth="1"/>
    <col min="262" max="262" width="20.85546875" style="87" customWidth="1"/>
    <col min="263" max="263" width="14.7109375" style="87" customWidth="1"/>
    <col min="264" max="505" width="9.140625" style="87"/>
    <col min="506" max="506" width="16.28515625" style="87" customWidth="1"/>
    <col min="507" max="507" width="40" style="87" customWidth="1"/>
    <col min="508" max="508" width="8.85546875" style="87" customWidth="1"/>
    <col min="509" max="509" width="10.85546875" style="87" customWidth="1"/>
    <col min="510" max="510" width="14.42578125" style="87" customWidth="1"/>
    <col min="511" max="511" width="12" style="87" customWidth="1"/>
    <col min="512" max="512" width="19.42578125" style="87" customWidth="1"/>
    <col min="513" max="516" width="0" style="87" hidden="1" customWidth="1"/>
    <col min="517" max="517" width="39.5703125" style="87" customWidth="1"/>
    <col min="518" max="518" width="20.85546875" style="87" customWidth="1"/>
    <col min="519" max="519" width="14.7109375" style="87" customWidth="1"/>
    <col min="520" max="761" width="9.140625" style="87"/>
    <col min="762" max="762" width="16.28515625" style="87" customWidth="1"/>
    <col min="763" max="763" width="40" style="87" customWidth="1"/>
    <col min="764" max="764" width="8.85546875" style="87" customWidth="1"/>
    <col min="765" max="765" width="10.85546875" style="87" customWidth="1"/>
    <col min="766" max="766" width="14.42578125" style="87" customWidth="1"/>
    <col min="767" max="767" width="12" style="87" customWidth="1"/>
    <col min="768" max="768" width="19.42578125" style="87" customWidth="1"/>
    <col min="769" max="772" width="0" style="87" hidden="1" customWidth="1"/>
    <col min="773" max="773" width="39.5703125" style="87" customWidth="1"/>
    <col min="774" max="774" width="20.85546875" style="87" customWidth="1"/>
    <col min="775" max="775" width="14.7109375" style="87" customWidth="1"/>
    <col min="776" max="1017" width="9.140625" style="87"/>
    <col min="1018" max="1018" width="16.28515625" style="87" customWidth="1"/>
    <col min="1019" max="1019" width="40" style="87" customWidth="1"/>
    <col min="1020" max="1020" width="8.85546875" style="87" customWidth="1"/>
    <col min="1021" max="1021" width="10.85546875" style="87" customWidth="1"/>
    <col min="1022" max="1022" width="14.42578125" style="87" customWidth="1"/>
    <col min="1023" max="1023" width="12" style="87" customWidth="1"/>
    <col min="1024" max="1024" width="19.42578125" style="87" customWidth="1"/>
    <col min="1025" max="1028" width="0" style="87" hidden="1" customWidth="1"/>
    <col min="1029" max="1029" width="39.5703125" style="87" customWidth="1"/>
    <col min="1030" max="1030" width="20.85546875" style="87" customWidth="1"/>
    <col min="1031" max="1031" width="14.7109375" style="87" customWidth="1"/>
    <col min="1032" max="1273" width="9.140625" style="87"/>
    <col min="1274" max="1274" width="16.28515625" style="87" customWidth="1"/>
    <col min="1275" max="1275" width="40" style="87" customWidth="1"/>
    <col min="1276" max="1276" width="8.85546875" style="87" customWidth="1"/>
    <col min="1277" max="1277" width="10.85546875" style="87" customWidth="1"/>
    <col min="1278" max="1278" width="14.42578125" style="87" customWidth="1"/>
    <col min="1279" max="1279" width="12" style="87" customWidth="1"/>
    <col min="1280" max="1280" width="19.42578125" style="87" customWidth="1"/>
    <col min="1281" max="1284" width="0" style="87" hidden="1" customWidth="1"/>
    <col min="1285" max="1285" width="39.5703125" style="87" customWidth="1"/>
    <col min="1286" max="1286" width="20.85546875" style="87" customWidth="1"/>
    <col min="1287" max="1287" width="14.7109375" style="87" customWidth="1"/>
    <col min="1288" max="1529" width="9.140625" style="87"/>
    <col min="1530" max="1530" width="16.28515625" style="87" customWidth="1"/>
    <col min="1531" max="1531" width="40" style="87" customWidth="1"/>
    <col min="1532" max="1532" width="8.85546875" style="87" customWidth="1"/>
    <col min="1533" max="1533" width="10.85546875" style="87" customWidth="1"/>
    <col min="1534" max="1534" width="14.42578125" style="87" customWidth="1"/>
    <col min="1535" max="1535" width="12" style="87" customWidth="1"/>
    <col min="1536" max="1536" width="19.42578125" style="87" customWidth="1"/>
    <col min="1537" max="1540" width="0" style="87" hidden="1" customWidth="1"/>
    <col min="1541" max="1541" width="39.5703125" style="87" customWidth="1"/>
    <col min="1542" max="1542" width="20.85546875" style="87" customWidth="1"/>
    <col min="1543" max="1543" width="14.7109375" style="87" customWidth="1"/>
    <col min="1544" max="1785" width="9.140625" style="87"/>
    <col min="1786" max="1786" width="16.28515625" style="87" customWidth="1"/>
    <col min="1787" max="1787" width="40" style="87" customWidth="1"/>
    <col min="1788" max="1788" width="8.85546875" style="87" customWidth="1"/>
    <col min="1789" max="1789" width="10.85546875" style="87" customWidth="1"/>
    <col min="1790" max="1790" width="14.42578125" style="87" customWidth="1"/>
    <col min="1791" max="1791" width="12" style="87" customWidth="1"/>
    <col min="1792" max="1792" width="19.42578125" style="87" customWidth="1"/>
    <col min="1793" max="1796" width="0" style="87" hidden="1" customWidth="1"/>
    <col min="1797" max="1797" width="39.5703125" style="87" customWidth="1"/>
    <col min="1798" max="1798" width="20.85546875" style="87" customWidth="1"/>
    <col min="1799" max="1799" width="14.7109375" style="87" customWidth="1"/>
    <col min="1800" max="2041" width="9.140625" style="87"/>
    <col min="2042" max="2042" width="16.28515625" style="87" customWidth="1"/>
    <col min="2043" max="2043" width="40" style="87" customWidth="1"/>
    <col min="2044" max="2044" width="8.85546875" style="87" customWidth="1"/>
    <col min="2045" max="2045" width="10.85546875" style="87" customWidth="1"/>
    <col min="2046" max="2046" width="14.42578125" style="87" customWidth="1"/>
    <col min="2047" max="2047" width="12" style="87" customWidth="1"/>
    <col min="2048" max="2048" width="19.42578125" style="87" customWidth="1"/>
    <col min="2049" max="2052" width="0" style="87" hidden="1" customWidth="1"/>
    <col min="2053" max="2053" width="39.5703125" style="87" customWidth="1"/>
    <col min="2054" max="2054" width="20.85546875" style="87" customWidth="1"/>
    <col min="2055" max="2055" width="14.7109375" style="87" customWidth="1"/>
    <col min="2056" max="2297" width="9.140625" style="87"/>
    <col min="2298" max="2298" width="16.28515625" style="87" customWidth="1"/>
    <col min="2299" max="2299" width="40" style="87" customWidth="1"/>
    <col min="2300" max="2300" width="8.85546875" style="87" customWidth="1"/>
    <col min="2301" max="2301" width="10.85546875" style="87" customWidth="1"/>
    <col min="2302" max="2302" width="14.42578125" style="87" customWidth="1"/>
    <col min="2303" max="2303" width="12" style="87" customWidth="1"/>
    <col min="2304" max="2304" width="19.42578125" style="87" customWidth="1"/>
    <col min="2305" max="2308" width="0" style="87" hidden="1" customWidth="1"/>
    <col min="2309" max="2309" width="39.5703125" style="87" customWidth="1"/>
    <col min="2310" max="2310" width="20.85546875" style="87" customWidth="1"/>
    <col min="2311" max="2311" width="14.7109375" style="87" customWidth="1"/>
    <col min="2312" max="2553" width="9.140625" style="87"/>
    <col min="2554" max="2554" width="16.28515625" style="87" customWidth="1"/>
    <col min="2555" max="2555" width="40" style="87" customWidth="1"/>
    <col min="2556" max="2556" width="8.85546875" style="87" customWidth="1"/>
    <col min="2557" max="2557" width="10.85546875" style="87" customWidth="1"/>
    <col min="2558" max="2558" width="14.42578125" style="87" customWidth="1"/>
    <col min="2559" max="2559" width="12" style="87" customWidth="1"/>
    <col min="2560" max="2560" width="19.42578125" style="87" customWidth="1"/>
    <col min="2561" max="2564" width="0" style="87" hidden="1" customWidth="1"/>
    <col min="2565" max="2565" width="39.5703125" style="87" customWidth="1"/>
    <col min="2566" max="2566" width="20.85546875" style="87" customWidth="1"/>
    <col min="2567" max="2567" width="14.7109375" style="87" customWidth="1"/>
    <col min="2568" max="2809" width="9.140625" style="87"/>
    <col min="2810" max="2810" width="16.28515625" style="87" customWidth="1"/>
    <col min="2811" max="2811" width="40" style="87" customWidth="1"/>
    <col min="2812" max="2812" width="8.85546875" style="87" customWidth="1"/>
    <col min="2813" max="2813" width="10.85546875" style="87" customWidth="1"/>
    <col min="2814" max="2814" width="14.42578125" style="87" customWidth="1"/>
    <col min="2815" max="2815" width="12" style="87" customWidth="1"/>
    <col min="2816" max="2816" width="19.42578125" style="87" customWidth="1"/>
    <col min="2817" max="2820" width="0" style="87" hidden="1" customWidth="1"/>
    <col min="2821" max="2821" width="39.5703125" style="87" customWidth="1"/>
    <col min="2822" max="2822" width="20.85546875" style="87" customWidth="1"/>
    <col min="2823" max="2823" width="14.7109375" style="87" customWidth="1"/>
    <col min="2824" max="3065" width="9.140625" style="87"/>
    <col min="3066" max="3066" width="16.28515625" style="87" customWidth="1"/>
    <col min="3067" max="3067" width="40" style="87" customWidth="1"/>
    <col min="3068" max="3068" width="8.85546875" style="87" customWidth="1"/>
    <col min="3069" max="3069" width="10.85546875" style="87" customWidth="1"/>
    <col min="3070" max="3070" width="14.42578125" style="87" customWidth="1"/>
    <col min="3071" max="3071" width="12" style="87" customWidth="1"/>
    <col min="3072" max="3072" width="19.42578125" style="87" customWidth="1"/>
    <col min="3073" max="3076" width="0" style="87" hidden="1" customWidth="1"/>
    <col min="3077" max="3077" width="39.5703125" style="87" customWidth="1"/>
    <col min="3078" max="3078" width="20.85546875" style="87" customWidth="1"/>
    <col min="3079" max="3079" width="14.7109375" style="87" customWidth="1"/>
    <col min="3080" max="3321" width="9.140625" style="87"/>
    <col min="3322" max="3322" width="16.28515625" style="87" customWidth="1"/>
    <col min="3323" max="3323" width="40" style="87" customWidth="1"/>
    <col min="3324" max="3324" width="8.85546875" style="87" customWidth="1"/>
    <col min="3325" max="3325" width="10.85546875" style="87" customWidth="1"/>
    <col min="3326" max="3326" width="14.42578125" style="87" customWidth="1"/>
    <col min="3327" max="3327" width="12" style="87" customWidth="1"/>
    <col min="3328" max="3328" width="19.42578125" style="87" customWidth="1"/>
    <col min="3329" max="3332" width="0" style="87" hidden="1" customWidth="1"/>
    <col min="3333" max="3333" width="39.5703125" style="87" customWidth="1"/>
    <col min="3334" max="3334" width="20.85546875" style="87" customWidth="1"/>
    <col min="3335" max="3335" width="14.7109375" style="87" customWidth="1"/>
    <col min="3336" max="3577" width="9.140625" style="87"/>
    <col min="3578" max="3578" width="16.28515625" style="87" customWidth="1"/>
    <col min="3579" max="3579" width="40" style="87" customWidth="1"/>
    <col min="3580" max="3580" width="8.85546875" style="87" customWidth="1"/>
    <col min="3581" max="3581" width="10.85546875" style="87" customWidth="1"/>
    <col min="3582" max="3582" width="14.42578125" style="87" customWidth="1"/>
    <col min="3583" max="3583" width="12" style="87" customWidth="1"/>
    <col min="3584" max="3584" width="19.42578125" style="87" customWidth="1"/>
    <col min="3585" max="3588" width="0" style="87" hidden="1" customWidth="1"/>
    <col min="3589" max="3589" width="39.5703125" style="87" customWidth="1"/>
    <col min="3590" max="3590" width="20.85546875" style="87" customWidth="1"/>
    <col min="3591" max="3591" width="14.7109375" style="87" customWidth="1"/>
    <col min="3592" max="3833" width="9.140625" style="87"/>
    <col min="3834" max="3834" width="16.28515625" style="87" customWidth="1"/>
    <col min="3835" max="3835" width="40" style="87" customWidth="1"/>
    <col min="3836" max="3836" width="8.85546875" style="87" customWidth="1"/>
    <col min="3837" max="3837" width="10.85546875" style="87" customWidth="1"/>
    <col min="3838" max="3838" width="14.42578125" style="87" customWidth="1"/>
    <col min="3839" max="3839" width="12" style="87" customWidth="1"/>
    <col min="3840" max="3840" width="19.42578125" style="87" customWidth="1"/>
    <col min="3841" max="3844" width="0" style="87" hidden="1" customWidth="1"/>
    <col min="3845" max="3845" width="39.5703125" style="87" customWidth="1"/>
    <col min="3846" max="3846" width="20.85546875" style="87" customWidth="1"/>
    <col min="3847" max="3847" width="14.7109375" style="87" customWidth="1"/>
    <col min="3848" max="4089" width="9.140625" style="87"/>
    <col min="4090" max="4090" width="16.28515625" style="87" customWidth="1"/>
    <col min="4091" max="4091" width="40" style="87" customWidth="1"/>
    <col min="4092" max="4092" width="8.85546875" style="87" customWidth="1"/>
    <col min="4093" max="4093" width="10.85546875" style="87" customWidth="1"/>
    <col min="4094" max="4094" width="14.42578125" style="87" customWidth="1"/>
    <col min="4095" max="4095" width="12" style="87" customWidth="1"/>
    <col min="4096" max="4096" width="19.42578125" style="87" customWidth="1"/>
    <col min="4097" max="4100" width="0" style="87" hidden="1" customWidth="1"/>
    <col min="4101" max="4101" width="39.5703125" style="87" customWidth="1"/>
    <col min="4102" max="4102" width="20.85546875" style="87" customWidth="1"/>
    <col min="4103" max="4103" width="14.7109375" style="87" customWidth="1"/>
    <col min="4104" max="4345" width="9.140625" style="87"/>
    <col min="4346" max="4346" width="16.28515625" style="87" customWidth="1"/>
    <col min="4347" max="4347" width="40" style="87" customWidth="1"/>
    <col min="4348" max="4348" width="8.85546875" style="87" customWidth="1"/>
    <col min="4349" max="4349" width="10.85546875" style="87" customWidth="1"/>
    <col min="4350" max="4350" width="14.42578125" style="87" customWidth="1"/>
    <col min="4351" max="4351" width="12" style="87" customWidth="1"/>
    <col min="4352" max="4352" width="19.42578125" style="87" customWidth="1"/>
    <col min="4353" max="4356" width="0" style="87" hidden="1" customWidth="1"/>
    <col min="4357" max="4357" width="39.5703125" style="87" customWidth="1"/>
    <col min="4358" max="4358" width="20.85546875" style="87" customWidth="1"/>
    <col min="4359" max="4359" width="14.7109375" style="87" customWidth="1"/>
    <col min="4360" max="4601" width="9.140625" style="87"/>
    <col min="4602" max="4602" width="16.28515625" style="87" customWidth="1"/>
    <col min="4603" max="4603" width="40" style="87" customWidth="1"/>
    <col min="4604" max="4604" width="8.85546875" style="87" customWidth="1"/>
    <col min="4605" max="4605" width="10.85546875" style="87" customWidth="1"/>
    <col min="4606" max="4606" width="14.42578125" style="87" customWidth="1"/>
    <col min="4607" max="4607" width="12" style="87" customWidth="1"/>
    <col min="4608" max="4608" width="19.42578125" style="87" customWidth="1"/>
    <col min="4609" max="4612" width="0" style="87" hidden="1" customWidth="1"/>
    <col min="4613" max="4613" width="39.5703125" style="87" customWidth="1"/>
    <col min="4614" max="4614" width="20.85546875" style="87" customWidth="1"/>
    <col min="4615" max="4615" width="14.7109375" style="87" customWidth="1"/>
    <col min="4616" max="4857" width="9.140625" style="87"/>
    <col min="4858" max="4858" width="16.28515625" style="87" customWidth="1"/>
    <col min="4859" max="4859" width="40" style="87" customWidth="1"/>
    <col min="4860" max="4860" width="8.85546875" style="87" customWidth="1"/>
    <col min="4861" max="4861" width="10.85546875" style="87" customWidth="1"/>
    <col min="4862" max="4862" width="14.42578125" style="87" customWidth="1"/>
    <col min="4863" max="4863" width="12" style="87" customWidth="1"/>
    <col min="4864" max="4864" width="19.42578125" style="87" customWidth="1"/>
    <col min="4865" max="4868" width="0" style="87" hidden="1" customWidth="1"/>
    <col min="4869" max="4869" width="39.5703125" style="87" customWidth="1"/>
    <col min="4870" max="4870" width="20.85546875" style="87" customWidth="1"/>
    <col min="4871" max="4871" width="14.7109375" style="87" customWidth="1"/>
    <col min="4872" max="5113" width="9.140625" style="87"/>
    <col min="5114" max="5114" width="16.28515625" style="87" customWidth="1"/>
    <col min="5115" max="5115" width="40" style="87" customWidth="1"/>
    <col min="5116" max="5116" width="8.85546875" style="87" customWidth="1"/>
    <col min="5117" max="5117" width="10.85546875" style="87" customWidth="1"/>
    <col min="5118" max="5118" width="14.42578125" style="87" customWidth="1"/>
    <col min="5119" max="5119" width="12" style="87" customWidth="1"/>
    <col min="5120" max="5120" width="19.42578125" style="87" customWidth="1"/>
    <col min="5121" max="5124" width="0" style="87" hidden="1" customWidth="1"/>
    <col min="5125" max="5125" width="39.5703125" style="87" customWidth="1"/>
    <col min="5126" max="5126" width="20.85546875" style="87" customWidth="1"/>
    <col min="5127" max="5127" width="14.7109375" style="87" customWidth="1"/>
    <col min="5128" max="5369" width="9.140625" style="87"/>
    <col min="5370" max="5370" width="16.28515625" style="87" customWidth="1"/>
    <col min="5371" max="5371" width="40" style="87" customWidth="1"/>
    <col min="5372" max="5372" width="8.85546875" style="87" customWidth="1"/>
    <col min="5373" max="5373" width="10.85546875" style="87" customWidth="1"/>
    <col min="5374" max="5374" width="14.42578125" style="87" customWidth="1"/>
    <col min="5375" max="5375" width="12" style="87" customWidth="1"/>
    <col min="5376" max="5376" width="19.42578125" style="87" customWidth="1"/>
    <col min="5377" max="5380" width="0" style="87" hidden="1" customWidth="1"/>
    <col min="5381" max="5381" width="39.5703125" style="87" customWidth="1"/>
    <col min="5382" max="5382" width="20.85546875" style="87" customWidth="1"/>
    <col min="5383" max="5383" width="14.7109375" style="87" customWidth="1"/>
    <col min="5384" max="5625" width="9.140625" style="87"/>
    <col min="5626" max="5626" width="16.28515625" style="87" customWidth="1"/>
    <col min="5627" max="5627" width="40" style="87" customWidth="1"/>
    <col min="5628" max="5628" width="8.85546875" style="87" customWidth="1"/>
    <col min="5629" max="5629" width="10.85546875" style="87" customWidth="1"/>
    <col min="5630" max="5630" width="14.42578125" style="87" customWidth="1"/>
    <col min="5631" max="5631" width="12" style="87" customWidth="1"/>
    <col min="5632" max="5632" width="19.42578125" style="87" customWidth="1"/>
    <col min="5633" max="5636" width="0" style="87" hidden="1" customWidth="1"/>
    <col min="5637" max="5637" width="39.5703125" style="87" customWidth="1"/>
    <col min="5638" max="5638" width="20.85546875" style="87" customWidth="1"/>
    <col min="5639" max="5639" width="14.7109375" style="87" customWidth="1"/>
    <col min="5640" max="5881" width="9.140625" style="87"/>
    <col min="5882" max="5882" width="16.28515625" style="87" customWidth="1"/>
    <col min="5883" max="5883" width="40" style="87" customWidth="1"/>
    <col min="5884" max="5884" width="8.85546875" style="87" customWidth="1"/>
    <col min="5885" max="5885" width="10.85546875" style="87" customWidth="1"/>
    <col min="5886" max="5886" width="14.42578125" style="87" customWidth="1"/>
    <col min="5887" max="5887" width="12" style="87" customWidth="1"/>
    <col min="5888" max="5888" width="19.42578125" style="87" customWidth="1"/>
    <col min="5889" max="5892" width="0" style="87" hidden="1" customWidth="1"/>
    <col min="5893" max="5893" width="39.5703125" style="87" customWidth="1"/>
    <col min="5894" max="5894" width="20.85546875" style="87" customWidth="1"/>
    <col min="5895" max="5895" width="14.7109375" style="87" customWidth="1"/>
    <col min="5896" max="6137" width="9.140625" style="87"/>
    <col min="6138" max="6138" width="16.28515625" style="87" customWidth="1"/>
    <col min="6139" max="6139" width="40" style="87" customWidth="1"/>
    <col min="6140" max="6140" width="8.85546875" style="87" customWidth="1"/>
    <col min="6141" max="6141" width="10.85546875" style="87" customWidth="1"/>
    <col min="6142" max="6142" width="14.42578125" style="87" customWidth="1"/>
    <col min="6143" max="6143" width="12" style="87" customWidth="1"/>
    <col min="6144" max="6144" width="19.42578125" style="87" customWidth="1"/>
    <col min="6145" max="6148" width="0" style="87" hidden="1" customWidth="1"/>
    <col min="6149" max="6149" width="39.5703125" style="87" customWidth="1"/>
    <col min="6150" max="6150" width="20.85546875" style="87" customWidth="1"/>
    <col min="6151" max="6151" width="14.7109375" style="87" customWidth="1"/>
    <col min="6152" max="6393" width="9.140625" style="87"/>
    <col min="6394" max="6394" width="16.28515625" style="87" customWidth="1"/>
    <col min="6395" max="6395" width="40" style="87" customWidth="1"/>
    <col min="6396" max="6396" width="8.85546875" style="87" customWidth="1"/>
    <col min="6397" max="6397" width="10.85546875" style="87" customWidth="1"/>
    <col min="6398" max="6398" width="14.42578125" style="87" customWidth="1"/>
    <col min="6399" max="6399" width="12" style="87" customWidth="1"/>
    <col min="6400" max="6400" width="19.42578125" style="87" customWidth="1"/>
    <col min="6401" max="6404" width="0" style="87" hidden="1" customWidth="1"/>
    <col min="6405" max="6405" width="39.5703125" style="87" customWidth="1"/>
    <col min="6406" max="6406" width="20.85546875" style="87" customWidth="1"/>
    <col min="6407" max="6407" width="14.7109375" style="87" customWidth="1"/>
    <col min="6408" max="6649" width="9.140625" style="87"/>
    <col min="6650" max="6650" width="16.28515625" style="87" customWidth="1"/>
    <col min="6651" max="6651" width="40" style="87" customWidth="1"/>
    <col min="6652" max="6652" width="8.85546875" style="87" customWidth="1"/>
    <col min="6653" max="6653" width="10.85546875" style="87" customWidth="1"/>
    <col min="6654" max="6654" width="14.42578125" style="87" customWidth="1"/>
    <col min="6655" max="6655" width="12" style="87" customWidth="1"/>
    <col min="6656" max="6656" width="19.42578125" style="87" customWidth="1"/>
    <col min="6657" max="6660" width="0" style="87" hidden="1" customWidth="1"/>
    <col min="6661" max="6661" width="39.5703125" style="87" customWidth="1"/>
    <col min="6662" max="6662" width="20.85546875" style="87" customWidth="1"/>
    <col min="6663" max="6663" width="14.7109375" style="87" customWidth="1"/>
    <col min="6664" max="6905" width="9.140625" style="87"/>
    <col min="6906" max="6906" width="16.28515625" style="87" customWidth="1"/>
    <col min="6907" max="6907" width="40" style="87" customWidth="1"/>
    <col min="6908" max="6908" width="8.85546875" style="87" customWidth="1"/>
    <col min="6909" max="6909" width="10.85546875" style="87" customWidth="1"/>
    <col min="6910" max="6910" width="14.42578125" style="87" customWidth="1"/>
    <col min="6911" max="6911" width="12" style="87" customWidth="1"/>
    <col min="6912" max="6912" width="19.42578125" style="87" customWidth="1"/>
    <col min="6913" max="6916" width="0" style="87" hidden="1" customWidth="1"/>
    <col min="6917" max="6917" width="39.5703125" style="87" customWidth="1"/>
    <col min="6918" max="6918" width="20.85546875" style="87" customWidth="1"/>
    <col min="6919" max="6919" width="14.7109375" style="87" customWidth="1"/>
    <col min="6920" max="7161" width="9.140625" style="87"/>
    <col min="7162" max="7162" width="16.28515625" style="87" customWidth="1"/>
    <col min="7163" max="7163" width="40" style="87" customWidth="1"/>
    <col min="7164" max="7164" width="8.85546875" style="87" customWidth="1"/>
    <col min="7165" max="7165" width="10.85546875" style="87" customWidth="1"/>
    <col min="7166" max="7166" width="14.42578125" style="87" customWidth="1"/>
    <col min="7167" max="7167" width="12" style="87" customWidth="1"/>
    <col min="7168" max="7168" width="19.42578125" style="87" customWidth="1"/>
    <col min="7169" max="7172" width="0" style="87" hidden="1" customWidth="1"/>
    <col min="7173" max="7173" width="39.5703125" style="87" customWidth="1"/>
    <col min="7174" max="7174" width="20.85546875" style="87" customWidth="1"/>
    <col min="7175" max="7175" width="14.7109375" style="87" customWidth="1"/>
    <col min="7176" max="7417" width="9.140625" style="87"/>
    <col min="7418" max="7418" width="16.28515625" style="87" customWidth="1"/>
    <col min="7419" max="7419" width="40" style="87" customWidth="1"/>
    <col min="7420" max="7420" width="8.85546875" style="87" customWidth="1"/>
    <col min="7421" max="7421" width="10.85546875" style="87" customWidth="1"/>
    <col min="7422" max="7422" width="14.42578125" style="87" customWidth="1"/>
    <col min="7423" max="7423" width="12" style="87" customWidth="1"/>
    <col min="7424" max="7424" width="19.42578125" style="87" customWidth="1"/>
    <col min="7425" max="7428" width="0" style="87" hidden="1" customWidth="1"/>
    <col min="7429" max="7429" width="39.5703125" style="87" customWidth="1"/>
    <col min="7430" max="7430" width="20.85546875" style="87" customWidth="1"/>
    <col min="7431" max="7431" width="14.7109375" style="87" customWidth="1"/>
    <col min="7432" max="7673" width="9.140625" style="87"/>
    <col min="7674" max="7674" width="16.28515625" style="87" customWidth="1"/>
    <col min="7675" max="7675" width="40" style="87" customWidth="1"/>
    <col min="7676" max="7676" width="8.85546875" style="87" customWidth="1"/>
    <col min="7677" max="7677" width="10.85546875" style="87" customWidth="1"/>
    <col min="7678" max="7678" width="14.42578125" style="87" customWidth="1"/>
    <col min="7679" max="7679" width="12" style="87" customWidth="1"/>
    <col min="7680" max="7680" width="19.42578125" style="87" customWidth="1"/>
    <col min="7681" max="7684" width="0" style="87" hidden="1" customWidth="1"/>
    <col min="7685" max="7685" width="39.5703125" style="87" customWidth="1"/>
    <col min="7686" max="7686" width="20.85546875" style="87" customWidth="1"/>
    <col min="7687" max="7687" width="14.7109375" style="87" customWidth="1"/>
    <col min="7688" max="7929" width="9.140625" style="87"/>
    <col min="7930" max="7930" width="16.28515625" style="87" customWidth="1"/>
    <col min="7931" max="7931" width="40" style="87" customWidth="1"/>
    <col min="7932" max="7932" width="8.85546875" style="87" customWidth="1"/>
    <col min="7933" max="7933" width="10.85546875" style="87" customWidth="1"/>
    <col min="7934" max="7934" width="14.42578125" style="87" customWidth="1"/>
    <col min="7935" max="7935" width="12" style="87" customWidth="1"/>
    <col min="7936" max="7936" width="19.42578125" style="87" customWidth="1"/>
    <col min="7937" max="7940" width="0" style="87" hidden="1" customWidth="1"/>
    <col min="7941" max="7941" width="39.5703125" style="87" customWidth="1"/>
    <col min="7942" max="7942" width="20.85546875" style="87" customWidth="1"/>
    <col min="7943" max="7943" width="14.7109375" style="87" customWidth="1"/>
    <col min="7944" max="8185" width="9.140625" style="87"/>
    <col min="8186" max="8186" width="16.28515625" style="87" customWidth="1"/>
    <col min="8187" max="8187" width="40" style="87" customWidth="1"/>
    <col min="8188" max="8188" width="8.85546875" style="87" customWidth="1"/>
    <col min="8189" max="8189" width="10.85546875" style="87" customWidth="1"/>
    <col min="8190" max="8190" width="14.42578125" style="87" customWidth="1"/>
    <col min="8191" max="8191" width="12" style="87" customWidth="1"/>
    <col min="8192" max="8192" width="19.42578125" style="87" customWidth="1"/>
    <col min="8193" max="8196" width="0" style="87" hidden="1" customWidth="1"/>
    <col min="8197" max="8197" width="39.5703125" style="87" customWidth="1"/>
    <col min="8198" max="8198" width="20.85546875" style="87" customWidth="1"/>
    <col min="8199" max="8199" width="14.7109375" style="87" customWidth="1"/>
    <col min="8200" max="8441" width="9.140625" style="87"/>
    <col min="8442" max="8442" width="16.28515625" style="87" customWidth="1"/>
    <col min="8443" max="8443" width="40" style="87" customWidth="1"/>
    <col min="8444" max="8444" width="8.85546875" style="87" customWidth="1"/>
    <col min="8445" max="8445" width="10.85546875" style="87" customWidth="1"/>
    <col min="8446" max="8446" width="14.42578125" style="87" customWidth="1"/>
    <col min="8447" max="8447" width="12" style="87" customWidth="1"/>
    <col min="8448" max="8448" width="19.42578125" style="87" customWidth="1"/>
    <col min="8449" max="8452" width="0" style="87" hidden="1" customWidth="1"/>
    <col min="8453" max="8453" width="39.5703125" style="87" customWidth="1"/>
    <col min="8454" max="8454" width="20.85546875" style="87" customWidth="1"/>
    <col min="8455" max="8455" width="14.7109375" style="87" customWidth="1"/>
    <col min="8456" max="8697" width="9.140625" style="87"/>
    <col min="8698" max="8698" width="16.28515625" style="87" customWidth="1"/>
    <col min="8699" max="8699" width="40" style="87" customWidth="1"/>
    <col min="8700" max="8700" width="8.85546875" style="87" customWidth="1"/>
    <col min="8701" max="8701" width="10.85546875" style="87" customWidth="1"/>
    <col min="8702" max="8702" width="14.42578125" style="87" customWidth="1"/>
    <col min="8703" max="8703" width="12" style="87" customWidth="1"/>
    <col min="8704" max="8704" width="19.42578125" style="87" customWidth="1"/>
    <col min="8705" max="8708" width="0" style="87" hidden="1" customWidth="1"/>
    <col min="8709" max="8709" width="39.5703125" style="87" customWidth="1"/>
    <col min="8710" max="8710" width="20.85546875" style="87" customWidth="1"/>
    <col min="8711" max="8711" width="14.7109375" style="87" customWidth="1"/>
    <col min="8712" max="8953" width="9.140625" style="87"/>
    <col min="8954" max="8954" width="16.28515625" style="87" customWidth="1"/>
    <col min="8955" max="8955" width="40" style="87" customWidth="1"/>
    <col min="8956" max="8956" width="8.85546875" style="87" customWidth="1"/>
    <col min="8957" max="8957" width="10.85546875" style="87" customWidth="1"/>
    <col min="8958" max="8958" width="14.42578125" style="87" customWidth="1"/>
    <col min="8959" max="8959" width="12" style="87" customWidth="1"/>
    <col min="8960" max="8960" width="19.42578125" style="87" customWidth="1"/>
    <col min="8961" max="8964" width="0" style="87" hidden="1" customWidth="1"/>
    <col min="8965" max="8965" width="39.5703125" style="87" customWidth="1"/>
    <col min="8966" max="8966" width="20.85546875" style="87" customWidth="1"/>
    <col min="8967" max="8967" width="14.7109375" style="87" customWidth="1"/>
    <col min="8968" max="9209" width="9.140625" style="87"/>
    <col min="9210" max="9210" width="16.28515625" style="87" customWidth="1"/>
    <col min="9211" max="9211" width="40" style="87" customWidth="1"/>
    <col min="9212" max="9212" width="8.85546875" style="87" customWidth="1"/>
    <col min="9213" max="9213" width="10.85546875" style="87" customWidth="1"/>
    <col min="9214" max="9214" width="14.42578125" style="87" customWidth="1"/>
    <col min="9215" max="9215" width="12" style="87" customWidth="1"/>
    <col min="9216" max="9216" width="19.42578125" style="87" customWidth="1"/>
    <col min="9217" max="9220" width="0" style="87" hidden="1" customWidth="1"/>
    <col min="9221" max="9221" width="39.5703125" style="87" customWidth="1"/>
    <col min="9222" max="9222" width="20.85546875" style="87" customWidth="1"/>
    <col min="9223" max="9223" width="14.7109375" style="87" customWidth="1"/>
    <col min="9224" max="9465" width="9.140625" style="87"/>
    <col min="9466" max="9466" width="16.28515625" style="87" customWidth="1"/>
    <col min="9467" max="9467" width="40" style="87" customWidth="1"/>
    <col min="9468" max="9468" width="8.85546875" style="87" customWidth="1"/>
    <col min="9469" max="9469" width="10.85546875" style="87" customWidth="1"/>
    <col min="9470" max="9470" width="14.42578125" style="87" customWidth="1"/>
    <col min="9471" max="9471" width="12" style="87" customWidth="1"/>
    <col min="9472" max="9472" width="19.42578125" style="87" customWidth="1"/>
    <col min="9473" max="9476" width="0" style="87" hidden="1" customWidth="1"/>
    <col min="9477" max="9477" width="39.5703125" style="87" customWidth="1"/>
    <col min="9478" max="9478" width="20.85546875" style="87" customWidth="1"/>
    <col min="9479" max="9479" width="14.7109375" style="87" customWidth="1"/>
    <col min="9480" max="9721" width="9.140625" style="87"/>
    <col min="9722" max="9722" width="16.28515625" style="87" customWidth="1"/>
    <col min="9723" max="9723" width="40" style="87" customWidth="1"/>
    <col min="9724" max="9724" width="8.85546875" style="87" customWidth="1"/>
    <col min="9725" max="9725" width="10.85546875" style="87" customWidth="1"/>
    <col min="9726" max="9726" width="14.42578125" style="87" customWidth="1"/>
    <col min="9727" max="9727" width="12" style="87" customWidth="1"/>
    <col min="9728" max="9728" width="19.42578125" style="87" customWidth="1"/>
    <col min="9729" max="9732" width="0" style="87" hidden="1" customWidth="1"/>
    <col min="9733" max="9733" width="39.5703125" style="87" customWidth="1"/>
    <col min="9734" max="9734" width="20.85546875" style="87" customWidth="1"/>
    <col min="9735" max="9735" width="14.7109375" style="87" customWidth="1"/>
    <col min="9736" max="9977" width="9.140625" style="87"/>
    <col min="9978" max="9978" width="16.28515625" style="87" customWidth="1"/>
    <col min="9979" max="9979" width="40" style="87" customWidth="1"/>
    <col min="9980" max="9980" width="8.85546875" style="87" customWidth="1"/>
    <col min="9981" max="9981" width="10.85546875" style="87" customWidth="1"/>
    <col min="9982" max="9982" width="14.42578125" style="87" customWidth="1"/>
    <col min="9983" max="9983" width="12" style="87" customWidth="1"/>
    <col min="9984" max="9984" width="19.42578125" style="87" customWidth="1"/>
    <col min="9985" max="9988" width="0" style="87" hidden="1" customWidth="1"/>
    <col min="9989" max="9989" width="39.5703125" style="87" customWidth="1"/>
    <col min="9990" max="9990" width="20.85546875" style="87" customWidth="1"/>
    <col min="9991" max="9991" width="14.7109375" style="87" customWidth="1"/>
    <col min="9992" max="10233" width="9.140625" style="87"/>
    <col min="10234" max="10234" width="16.28515625" style="87" customWidth="1"/>
    <col min="10235" max="10235" width="40" style="87" customWidth="1"/>
    <col min="10236" max="10236" width="8.85546875" style="87" customWidth="1"/>
    <col min="10237" max="10237" width="10.85546875" style="87" customWidth="1"/>
    <col min="10238" max="10238" width="14.42578125" style="87" customWidth="1"/>
    <col min="10239" max="10239" width="12" style="87" customWidth="1"/>
    <col min="10240" max="10240" width="19.42578125" style="87" customWidth="1"/>
    <col min="10241" max="10244" width="0" style="87" hidden="1" customWidth="1"/>
    <col min="10245" max="10245" width="39.5703125" style="87" customWidth="1"/>
    <col min="10246" max="10246" width="20.85546875" style="87" customWidth="1"/>
    <col min="10247" max="10247" width="14.7109375" style="87" customWidth="1"/>
    <col min="10248" max="10489" width="9.140625" style="87"/>
    <col min="10490" max="10490" width="16.28515625" style="87" customWidth="1"/>
    <col min="10491" max="10491" width="40" style="87" customWidth="1"/>
    <col min="10492" max="10492" width="8.85546875" style="87" customWidth="1"/>
    <col min="10493" max="10493" width="10.85546875" style="87" customWidth="1"/>
    <col min="10494" max="10494" width="14.42578125" style="87" customWidth="1"/>
    <col min="10495" max="10495" width="12" style="87" customWidth="1"/>
    <col min="10496" max="10496" width="19.42578125" style="87" customWidth="1"/>
    <col min="10497" max="10500" width="0" style="87" hidden="1" customWidth="1"/>
    <col min="10501" max="10501" width="39.5703125" style="87" customWidth="1"/>
    <col min="10502" max="10502" width="20.85546875" style="87" customWidth="1"/>
    <col min="10503" max="10503" width="14.7109375" style="87" customWidth="1"/>
    <col min="10504" max="10745" width="9.140625" style="87"/>
    <col min="10746" max="10746" width="16.28515625" style="87" customWidth="1"/>
    <col min="10747" max="10747" width="40" style="87" customWidth="1"/>
    <col min="10748" max="10748" width="8.85546875" style="87" customWidth="1"/>
    <col min="10749" max="10749" width="10.85546875" style="87" customWidth="1"/>
    <col min="10750" max="10750" width="14.42578125" style="87" customWidth="1"/>
    <col min="10751" max="10751" width="12" style="87" customWidth="1"/>
    <col min="10752" max="10752" width="19.42578125" style="87" customWidth="1"/>
    <col min="10753" max="10756" width="0" style="87" hidden="1" customWidth="1"/>
    <col min="10757" max="10757" width="39.5703125" style="87" customWidth="1"/>
    <col min="10758" max="10758" width="20.85546875" style="87" customWidth="1"/>
    <col min="10759" max="10759" width="14.7109375" style="87" customWidth="1"/>
    <col min="10760" max="11001" width="9.140625" style="87"/>
    <col min="11002" max="11002" width="16.28515625" style="87" customWidth="1"/>
    <col min="11003" max="11003" width="40" style="87" customWidth="1"/>
    <col min="11004" max="11004" width="8.85546875" style="87" customWidth="1"/>
    <col min="11005" max="11005" width="10.85546875" style="87" customWidth="1"/>
    <col min="11006" max="11006" width="14.42578125" style="87" customWidth="1"/>
    <col min="11007" max="11007" width="12" style="87" customWidth="1"/>
    <col min="11008" max="11008" width="19.42578125" style="87" customWidth="1"/>
    <col min="11009" max="11012" width="0" style="87" hidden="1" customWidth="1"/>
    <col min="11013" max="11013" width="39.5703125" style="87" customWidth="1"/>
    <col min="11014" max="11014" width="20.85546875" style="87" customWidth="1"/>
    <col min="11015" max="11015" width="14.7109375" style="87" customWidth="1"/>
    <col min="11016" max="11257" width="9.140625" style="87"/>
    <col min="11258" max="11258" width="16.28515625" style="87" customWidth="1"/>
    <col min="11259" max="11259" width="40" style="87" customWidth="1"/>
    <col min="11260" max="11260" width="8.85546875" style="87" customWidth="1"/>
    <col min="11261" max="11261" width="10.85546875" style="87" customWidth="1"/>
    <col min="11262" max="11262" width="14.42578125" style="87" customWidth="1"/>
    <col min="11263" max="11263" width="12" style="87" customWidth="1"/>
    <col min="11264" max="11264" width="19.42578125" style="87" customWidth="1"/>
    <col min="11265" max="11268" width="0" style="87" hidden="1" customWidth="1"/>
    <col min="11269" max="11269" width="39.5703125" style="87" customWidth="1"/>
    <col min="11270" max="11270" width="20.85546875" style="87" customWidth="1"/>
    <col min="11271" max="11271" width="14.7109375" style="87" customWidth="1"/>
    <col min="11272" max="11513" width="9.140625" style="87"/>
    <col min="11514" max="11514" width="16.28515625" style="87" customWidth="1"/>
    <col min="11515" max="11515" width="40" style="87" customWidth="1"/>
    <col min="11516" max="11516" width="8.85546875" style="87" customWidth="1"/>
    <col min="11517" max="11517" width="10.85546875" style="87" customWidth="1"/>
    <col min="11518" max="11518" width="14.42578125" style="87" customWidth="1"/>
    <col min="11519" max="11519" width="12" style="87" customWidth="1"/>
    <col min="11520" max="11520" width="19.42578125" style="87" customWidth="1"/>
    <col min="11521" max="11524" width="0" style="87" hidden="1" customWidth="1"/>
    <col min="11525" max="11525" width="39.5703125" style="87" customWidth="1"/>
    <col min="11526" max="11526" width="20.85546875" style="87" customWidth="1"/>
    <col min="11527" max="11527" width="14.7109375" style="87" customWidth="1"/>
    <col min="11528" max="11769" width="9.140625" style="87"/>
    <col min="11770" max="11770" width="16.28515625" style="87" customWidth="1"/>
    <col min="11771" max="11771" width="40" style="87" customWidth="1"/>
    <col min="11772" max="11772" width="8.85546875" style="87" customWidth="1"/>
    <col min="11773" max="11773" width="10.85546875" style="87" customWidth="1"/>
    <col min="11774" max="11774" width="14.42578125" style="87" customWidth="1"/>
    <col min="11775" max="11775" width="12" style="87" customWidth="1"/>
    <col min="11776" max="11776" width="19.42578125" style="87" customWidth="1"/>
    <col min="11777" max="11780" width="0" style="87" hidden="1" customWidth="1"/>
    <col min="11781" max="11781" width="39.5703125" style="87" customWidth="1"/>
    <col min="11782" max="11782" width="20.85546875" style="87" customWidth="1"/>
    <col min="11783" max="11783" width="14.7109375" style="87" customWidth="1"/>
    <col min="11784" max="12025" width="9.140625" style="87"/>
    <col min="12026" max="12026" width="16.28515625" style="87" customWidth="1"/>
    <col min="12027" max="12027" width="40" style="87" customWidth="1"/>
    <col min="12028" max="12028" width="8.85546875" style="87" customWidth="1"/>
    <col min="12029" max="12029" width="10.85546875" style="87" customWidth="1"/>
    <col min="12030" max="12030" width="14.42578125" style="87" customWidth="1"/>
    <col min="12031" max="12031" width="12" style="87" customWidth="1"/>
    <col min="12032" max="12032" width="19.42578125" style="87" customWidth="1"/>
    <col min="12033" max="12036" width="0" style="87" hidden="1" customWidth="1"/>
    <col min="12037" max="12037" width="39.5703125" style="87" customWidth="1"/>
    <col min="12038" max="12038" width="20.85546875" style="87" customWidth="1"/>
    <col min="12039" max="12039" width="14.7109375" style="87" customWidth="1"/>
    <col min="12040" max="12281" width="9.140625" style="87"/>
    <col min="12282" max="12282" width="16.28515625" style="87" customWidth="1"/>
    <col min="12283" max="12283" width="40" style="87" customWidth="1"/>
    <col min="12284" max="12284" width="8.85546875" style="87" customWidth="1"/>
    <col min="12285" max="12285" width="10.85546875" style="87" customWidth="1"/>
    <col min="12286" max="12286" width="14.42578125" style="87" customWidth="1"/>
    <col min="12287" max="12287" width="12" style="87" customWidth="1"/>
    <col min="12288" max="12288" width="19.42578125" style="87" customWidth="1"/>
    <col min="12289" max="12292" width="0" style="87" hidden="1" customWidth="1"/>
    <col min="12293" max="12293" width="39.5703125" style="87" customWidth="1"/>
    <col min="12294" max="12294" width="20.85546875" style="87" customWidth="1"/>
    <col min="12295" max="12295" width="14.7109375" style="87" customWidth="1"/>
    <col min="12296" max="12537" width="9.140625" style="87"/>
    <col min="12538" max="12538" width="16.28515625" style="87" customWidth="1"/>
    <col min="12539" max="12539" width="40" style="87" customWidth="1"/>
    <col min="12540" max="12540" width="8.85546875" style="87" customWidth="1"/>
    <col min="12541" max="12541" width="10.85546875" style="87" customWidth="1"/>
    <col min="12542" max="12542" width="14.42578125" style="87" customWidth="1"/>
    <col min="12543" max="12543" width="12" style="87" customWidth="1"/>
    <col min="12544" max="12544" width="19.42578125" style="87" customWidth="1"/>
    <col min="12545" max="12548" width="0" style="87" hidden="1" customWidth="1"/>
    <col min="12549" max="12549" width="39.5703125" style="87" customWidth="1"/>
    <col min="12550" max="12550" width="20.85546875" style="87" customWidth="1"/>
    <col min="12551" max="12551" width="14.7109375" style="87" customWidth="1"/>
    <col min="12552" max="12793" width="9.140625" style="87"/>
    <col min="12794" max="12794" width="16.28515625" style="87" customWidth="1"/>
    <col min="12795" max="12795" width="40" style="87" customWidth="1"/>
    <col min="12796" max="12796" width="8.85546875" style="87" customWidth="1"/>
    <col min="12797" max="12797" width="10.85546875" style="87" customWidth="1"/>
    <col min="12798" max="12798" width="14.42578125" style="87" customWidth="1"/>
    <col min="12799" max="12799" width="12" style="87" customWidth="1"/>
    <col min="12800" max="12800" width="19.42578125" style="87" customWidth="1"/>
    <col min="12801" max="12804" width="0" style="87" hidden="1" customWidth="1"/>
    <col min="12805" max="12805" width="39.5703125" style="87" customWidth="1"/>
    <col min="12806" max="12806" width="20.85546875" style="87" customWidth="1"/>
    <col min="12807" max="12807" width="14.7109375" style="87" customWidth="1"/>
    <col min="12808" max="13049" width="9.140625" style="87"/>
    <col min="13050" max="13050" width="16.28515625" style="87" customWidth="1"/>
    <col min="13051" max="13051" width="40" style="87" customWidth="1"/>
    <col min="13052" max="13052" width="8.85546875" style="87" customWidth="1"/>
    <col min="13053" max="13053" width="10.85546875" style="87" customWidth="1"/>
    <col min="13054" max="13054" width="14.42578125" style="87" customWidth="1"/>
    <col min="13055" max="13055" width="12" style="87" customWidth="1"/>
    <col min="13056" max="13056" width="19.42578125" style="87" customWidth="1"/>
    <col min="13057" max="13060" width="0" style="87" hidden="1" customWidth="1"/>
    <col min="13061" max="13061" width="39.5703125" style="87" customWidth="1"/>
    <col min="13062" max="13062" width="20.85546875" style="87" customWidth="1"/>
    <col min="13063" max="13063" width="14.7109375" style="87" customWidth="1"/>
    <col min="13064" max="13305" width="9.140625" style="87"/>
    <col min="13306" max="13306" width="16.28515625" style="87" customWidth="1"/>
    <col min="13307" max="13307" width="40" style="87" customWidth="1"/>
    <col min="13308" max="13308" width="8.85546875" style="87" customWidth="1"/>
    <col min="13309" max="13309" width="10.85546875" style="87" customWidth="1"/>
    <col min="13310" max="13310" width="14.42578125" style="87" customWidth="1"/>
    <col min="13311" max="13311" width="12" style="87" customWidth="1"/>
    <col min="13312" max="13312" width="19.42578125" style="87" customWidth="1"/>
    <col min="13313" max="13316" width="0" style="87" hidden="1" customWidth="1"/>
    <col min="13317" max="13317" width="39.5703125" style="87" customWidth="1"/>
    <col min="13318" max="13318" width="20.85546875" style="87" customWidth="1"/>
    <col min="13319" max="13319" width="14.7109375" style="87" customWidth="1"/>
    <col min="13320" max="13561" width="9.140625" style="87"/>
    <col min="13562" max="13562" width="16.28515625" style="87" customWidth="1"/>
    <col min="13563" max="13563" width="40" style="87" customWidth="1"/>
    <col min="13564" max="13564" width="8.85546875" style="87" customWidth="1"/>
    <col min="13565" max="13565" width="10.85546875" style="87" customWidth="1"/>
    <col min="13566" max="13566" width="14.42578125" style="87" customWidth="1"/>
    <col min="13567" max="13567" width="12" style="87" customWidth="1"/>
    <col min="13568" max="13568" width="19.42578125" style="87" customWidth="1"/>
    <col min="13569" max="13572" width="0" style="87" hidden="1" customWidth="1"/>
    <col min="13573" max="13573" width="39.5703125" style="87" customWidth="1"/>
    <col min="13574" max="13574" width="20.85546875" style="87" customWidth="1"/>
    <col min="13575" max="13575" width="14.7109375" style="87" customWidth="1"/>
    <col min="13576" max="13817" width="9.140625" style="87"/>
    <col min="13818" max="13818" width="16.28515625" style="87" customWidth="1"/>
    <col min="13819" max="13819" width="40" style="87" customWidth="1"/>
    <col min="13820" max="13820" width="8.85546875" style="87" customWidth="1"/>
    <col min="13821" max="13821" width="10.85546875" style="87" customWidth="1"/>
    <col min="13822" max="13822" width="14.42578125" style="87" customWidth="1"/>
    <col min="13823" max="13823" width="12" style="87" customWidth="1"/>
    <col min="13824" max="13824" width="19.42578125" style="87" customWidth="1"/>
    <col min="13825" max="13828" width="0" style="87" hidden="1" customWidth="1"/>
    <col min="13829" max="13829" width="39.5703125" style="87" customWidth="1"/>
    <col min="13830" max="13830" width="20.85546875" style="87" customWidth="1"/>
    <col min="13831" max="13831" width="14.7109375" style="87" customWidth="1"/>
    <col min="13832" max="14073" width="9.140625" style="87"/>
    <col min="14074" max="14074" width="16.28515625" style="87" customWidth="1"/>
    <col min="14075" max="14075" width="40" style="87" customWidth="1"/>
    <col min="14076" max="14076" width="8.85546875" style="87" customWidth="1"/>
    <col min="14077" max="14077" width="10.85546875" style="87" customWidth="1"/>
    <col min="14078" max="14078" width="14.42578125" style="87" customWidth="1"/>
    <col min="14079" max="14079" width="12" style="87" customWidth="1"/>
    <col min="14080" max="14080" width="19.42578125" style="87" customWidth="1"/>
    <col min="14081" max="14084" width="0" style="87" hidden="1" customWidth="1"/>
    <col min="14085" max="14085" width="39.5703125" style="87" customWidth="1"/>
    <col min="14086" max="14086" width="20.85546875" style="87" customWidth="1"/>
    <col min="14087" max="14087" width="14.7109375" style="87" customWidth="1"/>
    <col min="14088" max="14329" width="9.140625" style="87"/>
    <col min="14330" max="14330" width="16.28515625" style="87" customWidth="1"/>
    <col min="14331" max="14331" width="40" style="87" customWidth="1"/>
    <col min="14332" max="14332" width="8.85546875" style="87" customWidth="1"/>
    <col min="14333" max="14333" width="10.85546875" style="87" customWidth="1"/>
    <col min="14334" max="14334" width="14.42578125" style="87" customWidth="1"/>
    <col min="14335" max="14335" width="12" style="87" customWidth="1"/>
    <col min="14336" max="14336" width="19.42578125" style="87" customWidth="1"/>
    <col min="14337" max="14340" width="0" style="87" hidden="1" customWidth="1"/>
    <col min="14341" max="14341" width="39.5703125" style="87" customWidth="1"/>
    <col min="14342" max="14342" width="20.85546875" style="87" customWidth="1"/>
    <col min="14343" max="14343" width="14.7109375" style="87" customWidth="1"/>
    <col min="14344" max="14585" width="9.140625" style="87"/>
    <col min="14586" max="14586" width="16.28515625" style="87" customWidth="1"/>
    <col min="14587" max="14587" width="40" style="87" customWidth="1"/>
    <col min="14588" max="14588" width="8.85546875" style="87" customWidth="1"/>
    <col min="14589" max="14589" width="10.85546875" style="87" customWidth="1"/>
    <col min="14590" max="14590" width="14.42578125" style="87" customWidth="1"/>
    <col min="14591" max="14591" width="12" style="87" customWidth="1"/>
    <col min="14592" max="14592" width="19.42578125" style="87" customWidth="1"/>
    <col min="14593" max="14596" width="0" style="87" hidden="1" customWidth="1"/>
    <col min="14597" max="14597" width="39.5703125" style="87" customWidth="1"/>
    <col min="14598" max="14598" width="20.85546875" style="87" customWidth="1"/>
    <col min="14599" max="14599" width="14.7109375" style="87" customWidth="1"/>
    <col min="14600" max="14841" width="9.140625" style="87"/>
    <col min="14842" max="14842" width="16.28515625" style="87" customWidth="1"/>
    <col min="14843" max="14843" width="40" style="87" customWidth="1"/>
    <col min="14844" max="14844" width="8.85546875" style="87" customWidth="1"/>
    <col min="14845" max="14845" width="10.85546875" style="87" customWidth="1"/>
    <col min="14846" max="14846" width="14.42578125" style="87" customWidth="1"/>
    <col min="14847" max="14847" width="12" style="87" customWidth="1"/>
    <col min="14848" max="14848" width="19.42578125" style="87" customWidth="1"/>
    <col min="14849" max="14852" width="0" style="87" hidden="1" customWidth="1"/>
    <col min="14853" max="14853" width="39.5703125" style="87" customWidth="1"/>
    <col min="14854" max="14854" width="20.85546875" style="87" customWidth="1"/>
    <col min="14855" max="14855" width="14.7109375" style="87" customWidth="1"/>
    <col min="14856" max="15097" width="9.140625" style="87"/>
    <col min="15098" max="15098" width="16.28515625" style="87" customWidth="1"/>
    <col min="15099" max="15099" width="40" style="87" customWidth="1"/>
    <col min="15100" max="15100" width="8.85546875" style="87" customWidth="1"/>
    <col min="15101" max="15101" width="10.85546875" style="87" customWidth="1"/>
    <col min="15102" max="15102" width="14.42578125" style="87" customWidth="1"/>
    <col min="15103" max="15103" width="12" style="87" customWidth="1"/>
    <col min="15104" max="15104" width="19.42578125" style="87" customWidth="1"/>
    <col min="15105" max="15108" width="0" style="87" hidden="1" customWidth="1"/>
    <col min="15109" max="15109" width="39.5703125" style="87" customWidth="1"/>
    <col min="15110" max="15110" width="20.85546875" style="87" customWidth="1"/>
    <col min="15111" max="15111" width="14.7109375" style="87" customWidth="1"/>
    <col min="15112" max="15353" width="9.140625" style="87"/>
    <col min="15354" max="15354" width="16.28515625" style="87" customWidth="1"/>
    <col min="15355" max="15355" width="40" style="87" customWidth="1"/>
    <col min="15356" max="15356" width="8.85546875" style="87" customWidth="1"/>
    <col min="15357" max="15357" width="10.85546875" style="87" customWidth="1"/>
    <col min="15358" max="15358" width="14.42578125" style="87" customWidth="1"/>
    <col min="15359" max="15359" width="12" style="87" customWidth="1"/>
    <col min="15360" max="15360" width="19.42578125" style="87" customWidth="1"/>
    <col min="15361" max="15364" width="0" style="87" hidden="1" customWidth="1"/>
    <col min="15365" max="15365" width="39.5703125" style="87" customWidth="1"/>
    <col min="15366" max="15366" width="20.85546875" style="87" customWidth="1"/>
    <col min="15367" max="15367" width="14.7109375" style="87" customWidth="1"/>
    <col min="15368" max="15609" width="9.140625" style="87"/>
    <col min="15610" max="15610" width="16.28515625" style="87" customWidth="1"/>
    <col min="15611" max="15611" width="40" style="87" customWidth="1"/>
    <col min="15612" max="15612" width="8.85546875" style="87" customWidth="1"/>
    <col min="15613" max="15613" width="10.85546875" style="87" customWidth="1"/>
    <col min="15614" max="15614" width="14.42578125" style="87" customWidth="1"/>
    <col min="15615" max="15615" width="12" style="87" customWidth="1"/>
    <col min="15616" max="15616" width="19.42578125" style="87" customWidth="1"/>
    <col min="15617" max="15620" width="0" style="87" hidden="1" customWidth="1"/>
    <col min="15621" max="15621" width="39.5703125" style="87" customWidth="1"/>
    <col min="15622" max="15622" width="20.85546875" style="87" customWidth="1"/>
    <col min="15623" max="15623" width="14.7109375" style="87" customWidth="1"/>
    <col min="15624" max="15865" width="9.140625" style="87"/>
    <col min="15866" max="15866" width="16.28515625" style="87" customWidth="1"/>
    <col min="15867" max="15867" width="40" style="87" customWidth="1"/>
    <col min="15868" max="15868" width="8.85546875" style="87" customWidth="1"/>
    <col min="15869" max="15869" width="10.85546875" style="87" customWidth="1"/>
    <col min="15870" max="15870" width="14.42578125" style="87" customWidth="1"/>
    <col min="15871" max="15871" width="12" style="87" customWidth="1"/>
    <col min="15872" max="15872" width="19.42578125" style="87" customWidth="1"/>
    <col min="15873" max="15876" width="0" style="87" hidden="1" customWidth="1"/>
    <col min="15877" max="15877" width="39.5703125" style="87" customWidth="1"/>
    <col min="15878" max="15878" width="20.85546875" style="87" customWidth="1"/>
    <col min="15879" max="15879" width="14.7109375" style="87" customWidth="1"/>
    <col min="15880" max="16121" width="9.140625" style="87"/>
    <col min="16122" max="16122" width="16.28515625" style="87" customWidth="1"/>
    <col min="16123" max="16123" width="40" style="87" customWidth="1"/>
    <col min="16124" max="16124" width="8.85546875" style="87" customWidth="1"/>
    <col min="16125" max="16125" width="10.85546875" style="87" customWidth="1"/>
    <col min="16126" max="16126" width="14.42578125" style="87" customWidth="1"/>
    <col min="16127" max="16127" width="12" style="87" customWidth="1"/>
    <col min="16128" max="16128" width="19.42578125" style="87" customWidth="1"/>
    <col min="16129" max="16132" width="0" style="87" hidden="1" customWidth="1"/>
    <col min="16133" max="16133" width="39.5703125" style="87" customWidth="1"/>
    <col min="16134" max="16134" width="20.85546875" style="87" customWidth="1"/>
    <col min="16135" max="16135" width="14.7109375" style="87" customWidth="1"/>
    <col min="16136" max="16384" width="9.140625" style="87"/>
  </cols>
  <sheetData>
    <row r="1" spans="1:11" x14ac:dyDescent="0.3">
      <c r="A1" s="86"/>
      <c r="B1" s="86"/>
      <c r="C1" s="86"/>
      <c r="D1" s="86"/>
      <c r="E1" s="86"/>
      <c r="F1" s="225" t="s">
        <v>121</v>
      </c>
      <c r="G1" s="225"/>
    </row>
    <row r="2" spans="1:11" ht="15" customHeight="1" x14ac:dyDescent="0.3">
      <c r="A2" s="226" t="s">
        <v>110</v>
      </c>
      <c r="B2" s="226"/>
      <c r="C2" s="226"/>
      <c r="D2" s="226"/>
      <c r="E2" s="226"/>
      <c r="F2" s="226"/>
      <c r="G2" s="226"/>
    </row>
    <row r="3" spans="1:11" ht="15" customHeight="1" x14ac:dyDescent="0.3">
      <c r="A3" s="226" t="s">
        <v>111</v>
      </c>
      <c r="B3" s="226"/>
      <c r="C3" s="226"/>
      <c r="D3" s="226"/>
      <c r="E3" s="226"/>
      <c r="F3" s="226"/>
      <c r="G3" s="226"/>
    </row>
    <row r="4" spans="1:11" x14ac:dyDescent="0.3">
      <c r="A4" s="86"/>
      <c r="B4" s="86"/>
      <c r="C4" s="88"/>
      <c r="D4" s="88"/>
      <c r="E4" s="88"/>
      <c r="F4" s="88"/>
      <c r="G4" s="88"/>
    </row>
    <row r="5" spans="1:11" ht="43.5" customHeight="1" x14ac:dyDescent="0.3">
      <c r="A5" s="227" t="s">
        <v>112</v>
      </c>
      <c r="B5" s="227"/>
      <c r="C5" s="227"/>
      <c r="D5" s="227"/>
      <c r="E5" s="227"/>
      <c r="F5" s="227"/>
      <c r="G5" s="227"/>
    </row>
    <row r="6" spans="1:11" x14ac:dyDescent="0.3">
      <c r="B6" s="89"/>
      <c r="C6" s="90"/>
      <c r="D6" s="90"/>
      <c r="E6" s="90"/>
      <c r="F6" s="90"/>
      <c r="G6" s="89"/>
    </row>
    <row r="7" spans="1:11" ht="83.25" customHeight="1" x14ac:dyDescent="0.3">
      <c r="A7" s="228" t="s">
        <v>113</v>
      </c>
      <c r="B7" s="228" t="s">
        <v>114</v>
      </c>
      <c r="C7" s="223" t="s">
        <v>115</v>
      </c>
      <c r="D7" s="223" t="s">
        <v>116</v>
      </c>
      <c r="E7" s="223" t="s">
        <v>117</v>
      </c>
      <c r="F7" s="214" t="s">
        <v>818</v>
      </c>
      <c r="G7" s="216"/>
    </row>
    <row r="8" spans="1:11" ht="42.75" x14ac:dyDescent="0.3">
      <c r="A8" s="229"/>
      <c r="B8" s="229"/>
      <c r="C8" s="224"/>
      <c r="D8" s="224"/>
      <c r="E8" s="224"/>
      <c r="F8" s="91" t="s">
        <v>118</v>
      </c>
      <c r="G8" s="92" t="s">
        <v>119</v>
      </c>
    </row>
    <row r="9" spans="1:11" x14ac:dyDescent="0.3">
      <c r="A9" s="92"/>
      <c r="B9" s="92"/>
      <c r="C9" s="91"/>
      <c r="D9" s="91"/>
      <c r="E9" s="91"/>
      <c r="F9" s="91"/>
      <c r="G9" s="92"/>
      <c r="J9" s="93" t="s">
        <v>120</v>
      </c>
      <c r="K9" s="94">
        <f>198500000/1000</f>
        <v>198500</v>
      </c>
    </row>
    <row r="10" spans="1:11" x14ac:dyDescent="0.3">
      <c r="A10" s="95">
        <v>1</v>
      </c>
      <c r="B10" s="95">
        <v>2</v>
      </c>
      <c r="C10" s="95">
        <v>3</v>
      </c>
      <c r="D10" s="95">
        <v>4</v>
      </c>
      <c r="E10" s="95"/>
      <c r="F10" s="95">
        <v>6</v>
      </c>
      <c r="G10" s="95">
        <v>7</v>
      </c>
      <c r="J10" s="87">
        <v>4212</v>
      </c>
      <c r="K10" s="94" t="e">
        <f>#REF!</f>
        <v>#REF!</v>
      </c>
    </row>
    <row r="11" spans="1:11" x14ac:dyDescent="0.3">
      <c r="A11" s="234" t="s">
        <v>539</v>
      </c>
      <c r="B11" s="235"/>
      <c r="C11" s="235"/>
      <c r="D11" s="235"/>
      <c r="E11" s="235"/>
      <c r="F11" s="95"/>
      <c r="G11" s="107">
        <f>G12+G24</f>
        <v>-202134.4572</v>
      </c>
      <c r="J11" s="87">
        <v>4214</v>
      </c>
      <c r="K11" s="94" t="e">
        <f>#REF!</f>
        <v>#REF!</v>
      </c>
    </row>
    <row r="12" spans="1:11" x14ac:dyDescent="0.3">
      <c r="A12" s="230" t="s">
        <v>823</v>
      </c>
      <c r="B12" s="231"/>
      <c r="C12" s="231"/>
      <c r="D12" s="231"/>
      <c r="E12" s="231"/>
      <c r="F12" s="95"/>
      <c r="G12" s="107">
        <f>G13</f>
        <v>-73126.3</v>
      </c>
      <c r="K12" s="94"/>
    </row>
    <row r="13" spans="1:11" x14ac:dyDescent="0.3">
      <c r="A13" s="122" t="s">
        <v>824</v>
      </c>
      <c r="B13" s="117" t="s">
        <v>83</v>
      </c>
      <c r="C13" s="117"/>
      <c r="D13" s="117"/>
      <c r="E13" s="117"/>
      <c r="F13" s="95"/>
      <c r="G13" s="107">
        <f>G14</f>
        <v>-73126.3</v>
      </c>
      <c r="K13" s="94"/>
    </row>
    <row r="14" spans="1:11" x14ac:dyDescent="0.3">
      <c r="A14" s="232" t="s">
        <v>542</v>
      </c>
      <c r="B14" s="233"/>
      <c r="C14" s="130"/>
      <c r="D14" s="126"/>
      <c r="E14" s="122"/>
      <c r="F14" s="95"/>
      <c r="G14" s="107">
        <f>SUM(G15:G23)</f>
        <v>-73126.3</v>
      </c>
      <c r="K14" s="94"/>
    </row>
    <row r="15" spans="1:11" x14ac:dyDescent="0.3">
      <c r="A15" s="123" t="s">
        <v>825</v>
      </c>
      <c r="B15" s="105" t="s">
        <v>834</v>
      </c>
      <c r="C15" s="125" t="s">
        <v>813</v>
      </c>
      <c r="D15" s="132" t="s">
        <v>815</v>
      </c>
      <c r="E15" s="131"/>
      <c r="F15" s="95"/>
      <c r="G15" s="108">
        <v>-516.29999999999995</v>
      </c>
      <c r="K15" s="94"/>
    </row>
    <row r="16" spans="1:11" x14ac:dyDescent="0.3">
      <c r="A16" s="123" t="s">
        <v>826</v>
      </c>
      <c r="B16" s="105" t="s">
        <v>835</v>
      </c>
      <c r="C16" s="124" t="s">
        <v>813</v>
      </c>
      <c r="D16" s="95" t="s">
        <v>843</v>
      </c>
      <c r="E16" s="122"/>
      <c r="F16" s="95"/>
      <c r="G16" s="108">
        <v>-6560</v>
      </c>
      <c r="K16" s="94"/>
    </row>
    <row r="17" spans="1:12" x14ac:dyDescent="0.3">
      <c r="A17" s="123" t="s">
        <v>827</v>
      </c>
      <c r="B17" s="105" t="s">
        <v>836</v>
      </c>
      <c r="C17" s="124" t="s">
        <v>813</v>
      </c>
      <c r="D17" s="95" t="s">
        <v>843</v>
      </c>
      <c r="E17" s="122"/>
      <c r="F17" s="95"/>
      <c r="G17" s="108">
        <v>-8140</v>
      </c>
      <c r="K17" s="94"/>
    </row>
    <row r="18" spans="1:12" x14ac:dyDescent="0.3">
      <c r="A18" s="123" t="s">
        <v>828</v>
      </c>
      <c r="B18" s="105" t="s">
        <v>837</v>
      </c>
      <c r="C18" s="124" t="s">
        <v>813</v>
      </c>
      <c r="D18" s="95" t="s">
        <v>843</v>
      </c>
      <c r="E18" s="122"/>
      <c r="F18" s="95"/>
      <c r="G18" s="108">
        <v>-8730</v>
      </c>
      <c r="K18" s="94"/>
    </row>
    <row r="19" spans="1:12" x14ac:dyDescent="0.3">
      <c r="A19" s="123" t="s">
        <v>829</v>
      </c>
      <c r="B19" s="105" t="s">
        <v>838</v>
      </c>
      <c r="C19" s="124" t="s">
        <v>813</v>
      </c>
      <c r="D19" s="95" t="s">
        <v>843</v>
      </c>
      <c r="E19" s="108">
        <v>-900</v>
      </c>
      <c r="F19" s="95"/>
      <c r="G19" s="108">
        <v>-12344</v>
      </c>
      <c r="K19" s="94"/>
    </row>
    <row r="20" spans="1:12" x14ac:dyDescent="0.3">
      <c r="A20" s="123" t="s">
        <v>830</v>
      </c>
      <c r="B20" s="105" t="s">
        <v>839</v>
      </c>
      <c r="C20" s="124" t="s">
        <v>813</v>
      </c>
      <c r="D20" s="95" t="s">
        <v>843</v>
      </c>
      <c r="E20" s="122"/>
      <c r="F20" s="95"/>
      <c r="G20" s="108">
        <v>-3066</v>
      </c>
      <c r="K20" s="94"/>
    </row>
    <row r="21" spans="1:12" x14ac:dyDescent="0.3">
      <c r="A21" s="123" t="s">
        <v>831</v>
      </c>
      <c r="B21" s="105" t="s">
        <v>840</v>
      </c>
      <c r="C21" s="124" t="s">
        <v>813</v>
      </c>
      <c r="D21" s="95" t="s">
        <v>816</v>
      </c>
      <c r="E21" s="122"/>
      <c r="F21" s="95"/>
      <c r="G21" s="108">
        <v>-8800</v>
      </c>
      <c r="K21" s="94"/>
    </row>
    <row r="22" spans="1:12" x14ac:dyDescent="0.3">
      <c r="A22" s="123" t="s">
        <v>832</v>
      </c>
      <c r="B22" s="105" t="s">
        <v>841</v>
      </c>
      <c r="C22" s="124" t="s">
        <v>813</v>
      </c>
      <c r="D22" s="95" t="s">
        <v>843</v>
      </c>
      <c r="E22" s="122"/>
      <c r="F22" s="95"/>
      <c r="G22" s="108">
        <v>-4920</v>
      </c>
      <c r="K22" s="94"/>
    </row>
    <row r="23" spans="1:12" x14ac:dyDescent="0.3">
      <c r="A23" s="123" t="s">
        <v>833</v>
      </c>
      <c r="B23" s="105" t="s">
        <v>842</v>
      </c>
      <c r="C23" s="124" t="s">
        <v>813</v>
      </c>
      <c r="D23" s="95" t="s">
        <v>843</v>
      </c>
      <c r="E23" s="122"/>
      <c r="F23" s="95"/>
      <c r="G23" s="108">
        <v>-20050</v>
      </c>
      <c r="K23" s="94"/>
    </row>
    <row r="24" spans="1:12" x14ac:dyDescent="0.3">
      <c r="A24" s="230" t="s">
        <v>540</v>
      </c>
      <c r="B24" s="231"/>
      <c r="C24" s="231"/>
      <c r="D24" s="231"/>
      <c r="E24" s="231"/>
      <c r="F24" s="96"/>
      <c r="G24" s="107">
        <f>G26</f>
        <v>-129008.1572</v>
      </c>
      <c r="J24" s="87">
        <v>4216</v>
      </c>
      <c r="K24" s="94" t="e">
        <f>#REF!</f>
        <v>#REF!</v>
      </c>
    </row>
    <row r="25" spans="1:12" ht="27" x14ac:dyDescent="0.3">
      <c r="A25" s="104" t="s">
        <v>541</v>
      </c>
      <c r="B25" s="116" t="s">
        <v>821</v>
      </c>
      <c r="C25" s="116"/>
      <c r="D25" s="116"/>
      <c r="E25" s="116"/>
      <c r="F25" s="96"/>
      <c r="G25" s="107">
        <f>G26</f>
        <v>-129008.1572</v>
      </c>
      <c r="K25" s="94"/>
    </row>
    <row r="26" spans="1:12" x14ac:dyDescent="0.3">
      <c r="A26" s="232" t="s">
        <v>542</v>
      </c>
      <c r="B26" s="233"/>
      <c r="C26" s="97"/>
      <c r="D26" s="98"/>
      <c r="E26" s="98"/>
      <c r="F26" s="99"/>
      <c r="G26" s="107">
        <f>SUM(G27:G443)</f>
        <v>-129008.1572</v>
      </c>
      <c r="H26" s="100"/>
      <c r="J26" s="100">
        <v>4251</v>
      </c>
      <c r="K26" s="101" t="e">
        <f>SUM(#REF!)</f>
        <v>#REF!</v>
      </c>
    </row>
    <row r="27" spans="1:12" x14ac:dyDescent="0.3">
      <c r="A27" s="103" t="s">
        <v>122</v>
      </c>
      <c r="B27" s="105" t="s">
        <v>543</v>
      </c>
      <c r="C27" s="103" t="s">
        <v>812</v>
      </c>
      <c r="D27" s="103" t="s">
        <v>814</v>
      </c>
      <c r="E27" s="120">
        <v>12</v>
      </c>
      <c r="F27" s="108">
        <v>-560</v>
      </c>
      <c r="G27" s="108">
        <f>E27*F27/1000</f>
        <v>-6.72</v>
      </c>
    </row>
    <row r="28" spans="1:12" x14ac:dyDescent="0.3">
      <c r="A28" s="103" t="s">
        <v>123</v>
      </c>
      <c r="B28" s="105" t="s">
        <v>544</v>
      </c>
      <c r="C28" s="103" t="s">
        <v>812</v>
      </c>
      <c r="D28" s="103" t="s">
        <v>815</v>
      </c>
      <c r="E28" s="120">
        <v>15</v>
      </c>
      <c r="F28" s="108">
        <v>-100</v>
      </c>
      <c r="G28" s="108">
        <f t="shared" ref="G28:G91" si="0">E28*F28/1000</f>
        <v>-1.5</v>
      </c>
      <c r="L28" s="106"/>
    </row>
    <row r="29" spans="1:12" x14ac:dyDescent="0.3">
      <c r="A29" s="103" t="s">
        <v>124</v>
      </c>
      <c r="B29" s="105" t="s">
        <v>545</v>
      </c>
      <c r="C29" s="103" t="s">
        <v>812</v>
      </c>
      <c r="D29" s="103" t="s">
        <v>816</v>
      </c>
      <c r="E29" s="120">
        <v>530</v>
      </c>
      <c r="F29" s="108">
        <v>-90</v>
      </c>
      <c r="G29" s="108">
        <f t="shared" si="0"/>
        <v>-47.7</v>
      </c>
    </row>
    <row r="30" spans="1:12" x14ac:dyDescent="0.3">
      <c r="A30" s="103" t="s">
        <v>125</v>
      </c>
      <c r="B30" s="105" t="s">
        <v>546</v>
      </c>
      <c r="C30" s="103" t="s">
        <v>812</v>
      </c>
      <c r="D30" s="103" t="s">
        <v>843</v>
      </c>
      <c r="E30" s="120">
        <v>12</v>
      </c>
      <c r="F30" s="108">
        <v>-210</v>
      </c>
      <c r="G30" s="108">
        <f t="shared" si="0"/>
        <v>-2.52</v>
      </c>
    </row>
    <row r="31" spans="1:12" x14ac:dyDescent="0.3">
      <c r="A31" s="103" t="s">
        <v>126</v>
      </c>
      <c r="B31" s="105" t="s">
        <v>546</v>
      </c>
      <c r="C31" s="103" t="s">
        <v>812</v>
      </c>
      <c r="D31" s="103" t="s">
        <v>843</v>
      </c>
      <c r="E31" s="120">
        <v>500</v>
      </c>
      <c r="F31" s="108">
        <v>-51</v>
      </c>
      <c r="G31" s="108">
        <f t="shared" si="0"/>
        <v>-25.5</v>
      </c>
    </row>
    <row r="32" spans="1:12" x14ac:dyDescent="0.3">
      <c r="A32" s="103" t="s">
        <v>127</v>
      </c>
      <c r="B32" s="105" t="s">
        <v>547</v>
      </c>
      <c r="C32" s="103" t="s">
        <v>812</v>
      </c>
      <c r="D32" s="103" t="s">
        <v>816</v>
      </c>
      <c r="E32" s="120">
        <v>10000</v>
      </c>
      <c r="F32" s="108">
        <v>-0.2</v>
      </c>
      <c r="G32" s="108">
        <f t="shared" si="0"/>
        <v>-2</v>
      </c>
    </row>
    <row r="33" spans="1:7" x14ac:dyDescent="0.3">
      <c r="A33" s="103" t="s">
        <v>128</v>
      </c>
      <c r="B33" s="105" t="s">
        <v>548</v>
      </c>
      <c r="C33" s="103" t="s">
        <v>812</v>
      </c>
      <c r="D33" s="103" t="s">
        <v>843</v>
      </c>
      <c r="E33" s="120">
        <v>6000</v>
      </c>
      <c r="F33" s="108">
        <v>-1</v>
      </c>
      <c r="G33" s="108">
        <f t="shared" si="0"/>
        <v>-6</v>
      </c>
    </row>
    <row r="34" spans="1:7" x14ac:dyDescent="0.3">
      <c r="A34" s="103" t="s">
        <v>129</v>
      </c>
      <c r="B34" s="105" t="s">
        <v>549</v>
      </c>
      <c r="C34" s="103" t="s">
        <v>812</v>
      </c>
      <c r="D34" s="103" t="s">
        <v>843</v>
      </c>
      <c r="E34" s="120">
        <v>2600</v>
      </c>
      <c r="F34" s="108">
        <v>-800</v>
      </c>
      <c r="G34" s="108">
        <f t="shared" si="0"/>
        <v>-2080</v>
      </c>
    </row>
    <row r="35" spans="1:7" x14ac:dyDescent="0.3">
      <c r="A35" s="103" t="s">
        <v>130</v>
      </c>
      <c r="B35" s="105" t="s">
        <v>550</v>
      </c>
      <c r="C35" s="103" t="s">
        <v>812</v>
      </c>
      <c r="D35" s="103" t="s">
        <v>815</v>
      </c>
      <c r="E35" s="120">
        <v>11000</v>
      </c>
      <c r="F35" s="108">
        <v>-12</v>
      </c>
      <c r="G35" s="108">
        <f t="shared" si="0"/>
        <v>-132</v>
      </c>
    </row>
    <row r="36" spans="1:7" x14ac:dyDescent="0.3">
      <c r="A36" s="103" t="s">
        <v>131</v>
      </c>
      <c r="B36" s="105" t="s">
        <v>550</v>
      </c>
      <c r="C36" s="103" t="s">
        <v>812</v>
      </c>
      <c r="D36" s="103" t="s">
        <v>815</v>
      </c>
      <c r="E36" s="120">
        <v>16000</v>
      </c>
      <c r="F36" s="108">
        <v>-12</v>
      </c>
      <c r="G36" s="108">
        <f t="shared" si="0"/>
        <v>-192</v>
      </c>
    </row>
    <row r="37" spans="1:7" x14ac:dyDescent="0.3">
      <c r="A37" s="103" t="s">
        <v>132</v>
      </c>
      <c r="B37" s="105" t="s">
        <v>550</v>
      </c>
      <c r="C37" s="103" t="s">
        <v>812</v>
      </c>
      <c r="D37" s="103" t="s">
        <v>815</v>
      </c>
      <c r="E37" s="120">
        <v>26000</v>
      </c>
      <c r="F37" s="108">
        <v>-12</v>
      </c>
      <c r="G37" s="108">
        <f t="shared" si="0"/>
        <v>-312</v>
      </c>
    </row>
    <row r="38" spans="1:7" x14ac:dyDescent="0.3">
      <c r="A38" s="103" t="s">
        <v>133</v>
      </c>
      <c r="B38" s="105" t="s">
        <v>550</v>
      </c>
      <c r="C38" s="103" t="s">
        <v>812</v>
      </c>
      <c r="D38" s="103" t="s">
        <v>815</v>
      </c>
      <c r="E38" s="120">
        <v>33000</v>
      </c>
      <c r="F38" s="108">
        <v>-10</v>
      </c>
      <c r="G38" s="108">
        <f t="shared" si="0"/>
        <v>-330</v>
      </c>
    </row>
    <row r="39" spans="1:7" x14ac:dyDescent="0.3">
      <c r="A39" s="103" t="s">
        <v>134</v>
      </c>
      <c r="B39" s="105" t="s">
        <v>551</v>
      </c>
      <c r="C39" s="103" t="s">
        <v>812</v>
      </c>
      <c r="D39" s="103" t="s">
        <v>815</v>
      </c>
      <c r="E39" s="120">
        <v>3600</v>
      </c>
      <c r="F39" s="108">
        <v>-10</v>
      </c>
      <c r="G39" s="108">
        <f t="shared" si="0"/>
        <v>-36</v>
      </c>
    </row>
    <row r="40" spans="1:7" x14ac:dyDescent="0.3">
      <c r="A40" s="103" t="s">
        <v>135</v>
      </c>
      <c r="B40" s="105" t="s">
        <v>552</v>
      </c>
      <c r="C40" s="103" t="s">
        <v>812</v>
      </c>
      <c r="D40" s="103" t="s">
        <v>815</v>
      </c>
      <c r="E40" s="120">
        <v>132</v>
      </c>
      <c r="F40" s="108">
        <v>-3500</v>
      </c>
      <c r="G40" s="108">
        <f t="shared" si="0"/>
        <v>-462</v>
      </c>
    </row>
    <row r="41" spans="1:7" x14ac:dyDescent="0.3">
      <c r="A41" s="103" t="s">
        <v>136</v>
      </c>
      <c r="B41" s="105" t="s">
        <v>552</v>
      </c>
      <c r="C41" s="103" t="s">
        <v>812</v>
      </c>
      <c r="D41" s="103" t="s">
        <v>815</v>
      </c>
      <c r="E41" s="120">
        <v>141</v>
      </c>
      <c r="F41" s="108">
        <v>-2500</v>
      </c>
      <c r="G41" s="108">
        <f t="shared" si="0"/>
        <v>-352.5</v>
      </c>
    </row>
    <row r="42" spans="1:7" x14ac:dyDescent="0.3">
      <c r="A42" s="103" t="s">
        <v>137</v>
      </c>
      <c r="B42" s="105" t="s">
        <v>552</v>
      </c>
      <c r="C42" s="103" t="s">
        <v>812</v>
      </c>
      <c r="D42" s="103" t="s">
        <v>815</v>
      </c>
      <c r="E42" s="120">
        <v>500</v>
      </c>
      <c r="F42" s="108">
        <v>-10</v>
      </c>
      <c r="G42" s="108">
        <f t="shared" si="0"/>
        <v>-5</v>
      </c>
    </row>
    <row r="43" spans="1:7" x14ac:dyDescent="0.3">
      <c r="A43" s="103" t="s">
        <v>138</v>
      </c>
      <c r="B43" s="105" t="s">
        <v>553</v>
      </c>
      <c r="C43" s="103" t="s">
        <v>812</v>
      </c>
      <c r="D43" s="103" t="s">
        <v>815</v>
      </c>
      <c r="E43" s="120">
        <v>587</v>
      </c>
      <c r="F43" s="108">
        <v>-1100</v>
      </c>
      <c r="G43" s="108">
        <f t="shared" si="0"/>
        <v>-645.70000000000005</v>
      </c>
    </row>
    <row r="44" spans="1:7" x14ac:dyDescent="0.3">
      <c r="A44" s="103" t="s">
        <v>139</v>
      </c>
      <c r="B44" s="105" t="s">
        <v>554</v>
      </c>
      <c r="C44" s="103" t="s">
        <v>812</v>
      </c>
      <c r="D44" s="103" t="s">
        <v>817</v>
      </c>
      <c r="E44" s="120">
        <v>612</v>
      </c>
      <c r="F44" s="108">
        <v>-500</v>
      </c>
      <c r="G44" s="108">
        <f t="shared" si="0"/>
        <v>-306</v>
      </c>
    </row>
    <row r="45" spans="1:7" x14ac:dyDescent="0.3">
      <c r="A45" s="103" t="s">
        <v>140</v>
      </c>
      <c r="B45" s="105" t="s">
        <v>555</v>
      </c>
      <c r="C45" s="103" t="s">
        <v>812</v>
      </c>
      <c r="D45" s="103" t="s">
        <v>815</v>
      </c>
      <c r="E45" s="120">
        <v>260</v>
      </c>
      <c r="F45" s="108">
        <v>-500</v>
      </c>
      <c r="G45" s="108">
        <f t="shared" si="0"/>
        <v>-130</v>
      </c>
    </row>
    <row r="46" spans="1:7" x14ac:dyDescent="0.3">
      <c r="A46" s="103" t="s">
        <v>141</v>
      </c>
      <c r="B46" s="105" t="s">
        <v>556</v>
      </c>
      <c r="C46" s="103" t="s">
        <v>812</v>
      </c>
      <c r="D46" s="103" t="s">
        <v>815</v>
      </c>
      <c r="E46" s="120">
        <v>480</v>
      </c>
      <c r="F46" s="108">
        <v>-24</v>
      </c>
      <c r="G46" s="108">
        <f t="shared" si="0"/>
        <v>-11.52</v>
      </c>
    </row>
    <row r="47" spans="1:7" x14ac:dyDescent="0.3">
      <c r="A47" s="103" t="s">
        <v>142</v>
      </c>
      <c r="B47" s="105" t="s">
        <v>556</v>
      </c>
      <c r="C47" s="103" t="s">
        <v>812</v>
      </c>
      <c r="D47" s="103" t="s">
        <v>815</v>
      </c>
      <c r="E47" s="120">
        <v>1000</v>
      </c>
      <c r="F47" s="108">
        <v>-99</v>
      </c>
      <c r="G47" s="108">
        <f t="shared" si="0"/>
        <v>-99</v>
      </c>
    </row>
    <row r="48" spans="1:7" x14ac:dyDescent="0.3">
      <c r="A48" s="103" t="s">
        <v>143</v>
      </c>
      <c r="B48" s="105" t="s">
        <v>557</v>
      </c>
      <c r="C48" s="103" t="s">
        <v>812</v>
      </c>
      <c r="D48" s="103" t="s">
        <v>815</v>
      </c>
      <c r="E48" s="120">
        <v>230</v>
      </c>
      <c r="F48" s="108">
        <v>-10</v>
      </c>
      <c r="G48" s="108">
        <f t="shared" si="0"/>
        <v>-2.2999999999999998</v>
      </c>
    </row>
    <row r="49" spans="1:7" x14ac:dyDescent="0.3">
      <c r="A49" s="103" t="s">
        <v>144</v>
      </c>
      <c r="B49" s="105" t="s">
        <v>558</v>
      </c>
      <c r="C49" s="103" t="s">
        <v>812</v>
      </c>
      <c r="D49" s="103" t="s">
        <v>815</v>
      </c>
      <c r="E49" s="120">
        <v>21</v>
      </c>
      <c r="F49" s="108">
        <v>-1800</v>
      </c>
      <c r="G49" s="108">
        <f t="shared" si="0"/>
        <v>-37.799999999999997</v>
      </c>
    </row>
    <row r="50" spans="1:7" x14ac:dyDescent="0.3">
      <c r="A50" s="103" t="s">
        <v>145</v>
      </c>
      <c r="B50" s="105" t="s">
        <v>559</v>
      </c>
      <c r="C50" s="103" t="s">
        <v>812</v>
      </c>
      <c r="D50" s="103" t="s">
        <v>815</v>
      </c>
      <c r="E50" s="120">
        <v>10000</v>
      </c>
      <c r="F50" s="108">
        <v>-5</v>
      </c>
      <c r="G50" s="108">
        <f t="shared" si="0"/>
        <v>-50</v>
      </c>
    </row>
    <row r="51" spans="1:7" x14ac:dyDescent="0.3">
      <c r="A51" s="103" t="s">
        <v>146</v>
      </c>
      <c r="B51" s="105" t="s">
        <v>559</v>
      </c>
      <c r="C51" s="103" t="s">
        <v>812</v>
      </c>
      <c r="D51" s="103" t="s">
        <v>815</v>
      </c>
      <c r="E51" s="120">
        <v>260</v>
      </c>
      <c r="F51" s="108">
        <v>-10</v>
      </c>
      <c r="G51" s="108">
        <f t="shared" si="0"/>
        <v>-2.6</v>
      </c>
    </row>
    <row r="52" spans="1:7" x14ac:dyDescent="0.3">
      <c r="A52" s="103" t="s">
        <v>147</v>
      </c>
      <c r="B52" s="105" t="s">
        <v>560</v>
      </c>
      <c r="C52" s="103" t="s">
        <v>812</v>
      </c>
      <c r="D52" s="103" t="s">
        <v>815</v>
      </c>
      <c r="E52" s="120">
        <v>29</v>
      </c>
      <c r="F52" s="108">
        <v>-3000</v>
      </c>
      <c r="G52" s="108">
        <f t="shared" si="0"/>
        <v>-87</v>
      </c>
    </row>
    <row r="53" spans="1:7" x14ac:dyDescent="0.3">
      <c r="A53" s="103" t="s">
        <v>148</v>
      </c>
      <c r="B53" s="105" t="s">
        <v>560</v>
      </c>
      <c r="C53" s="103" t="s">
        <v>812</v>
      </c>
      <c r="D53" s="103" t="s">
        <v>815</v>
      </c>
      <c r="E53" s="120">
        <v>40</v>
      </c>
      <c r="F53" s="108">
        <v>-1000</v>
      </c>
      <c r="G53" s="108">
        <f t="shared" si="0"/>
        <v>-40</v>
      </c>
    </row>
    <row r="54" spans="1:7" x14ac:dyDescent="0.3">
      <c r="A54" s="103" t="s">
        <v>149</v>
      </c>
      <c r="B54" s="105" t="s">
        <v>561</v>
      </c>
      <c r="C54" s="103" t="s">
        <v>812</v>
      </c>
      <c r="D54" s="103" t="s">
        <v>815</v>
      </c>
      <c r="E54" s="120">
        <v>7.5</v>
      </c>
      <c r="F54" s="108">
        <v>-200</v>
      </c>
      <c r="G54" s="108">
        <f t="shared" si="0"/>
        <v>-1.5</v>
      </c>
    </row>
    <row r="55" spans="1:7" x14ac:dyDescent="0.3">
      <c r="A55" s="103" t="s">
        <v>150</v>
      </c>
      <c r="B55" s="105" t="s">
        <v>562</v>
      </c>
      <c r="C55" s="103" t="s">
        <v>812</v>
      </c>
      <c r="D55" s="103" t="s">
        <v>815</v>
      </c>
      <c r="E55" s="120">
        <v>8.1999999999999993</v>
      </c>
      <c r="F55" s="108">
        <v>-200</v>
      </c>
      <c r="G55" s="108">
        <f t="shared" si="0"/>
        <v>-1.6399999999999997</v>
      </c>
    </row>
    <row r="56" spans="1:7" x14ac:dyDescent="0.3">
      <c r="A56" s="103" t="s">
        <v>151</v>
      </c>
      <c r="B56" s="105" t="s">
        <v>563</v>
      </c>
      <c r="C56" s="103" t="s">
        <v>812</v>
      </c>
      <c r="D56" s="103" t="s">
        <v>815</v>
      </c>
      <c r="E56" s="120">
        <v>530</v>
      </c>
      <c r="F56" s="108">
        <v>-30</v>
      </c>
      <c r="G56" s="108">
        <f t="shared" si="0"/>
        <v>-15.9</v>
      </c>
    </row>
    <row r="57" spans="1:7" x14ac:dyDescent="0.3">
      <c r="A57" s="103" t="s">
        <v>152</v>
      </c>
      <c r="B57" s="105" t="s">
        <v>564</v>
      </c>
      <c r="C57" s="103" t="s">
        <v>812</v>
      </c>
      <c r="D57" s="103" t="s">
        <v>815</v>
      </c>
      <c r="E57" s="120">
        <v>21887</v>
      </c>
      <c r="F57" s="108">
        <v>-60</v>
      </c>
      <c r="G57" s="108">
        <f t="shared" si="0"/>
        <v>-1313.22</v>
      </c>
    </row>
    <row r="58" spans="1:7" x14ac:dyDescent="0.3">
      <c r="A58" s="103" t="s">
        <v>153</v>
      </c>
      <c r="B58" s="105" t="s">
        <v>565</v>
      </c>
      <c r="C58" s="103" t="s">
        <v>812</v>
      </c>
      <c r="D58" s="103" t="s">
        <v>815</v>
      </c>
      <c r="E58" s="120">
        <v>150</v>
      </c>
      <c r="F58" s="108">
        <v>-3000</v>
      </c>
      <c r="G58" s="108">
        <f t="shared" si="0"/>
        <v>-450</v>
      </c>
    </row>
    <row r="59" spans="1:7" x14ac:dyDescent="0.3">
      <c r="A59" s="103" t="s">
        <v>154</v>
      </c>
      <c r="B59" s="105" t="s">
        <v>566</v>
      </c>
      <c r="C59" s="103" t="s">
        <v>812</v>
      </c>
      <c r="D59" s="103" t="s">
        <v>815</v>
      </c>
      <c r="E59" s="120">
        <v>440</v>
      </c>
      <c r="F59" s="108">
        <v>-500</v>
      </c>
      <c r="G59" s="108">
        <f t="shared" si="0"/>
        <v>-220</v>
      </c>
    </row>
    <row r="60" spans="1:7" x14ac:dyDescent="0.3">
      <c r="A60" s="103" t="s">
        <v>155</v>
      </c>
      <c r="B60" s="105" t="s">
        <v>566</v>
      </c>
      <c r="C60" s="103" t="s">
        <v>812</v>
      </c>
      <c r="D60" s="103" t="s">
        <v>815</v>
      </c>
      <c r="E60" s="120">
        <v>12000</v>
      </c>
      <c r="F60" s="108">
        <v>-5</v>
      </c>
      <c r="G60" s="108">
        <f t="shared" si="0"/>
        <v>-60</v>
      </c>
    </row>
    <row r="61" spans="1:7" x14ac:dyDescent="0.3">
      <c r="A61" s="103" t="s">
        <v>156</v>
      </c>
      <c r="B61" s="105" t="s">
        <v>567</v>
      </c>
      <c r="C61" s="103" t="s">
        <v>812</v>
      </c>
      <c r="D61" s="103" t="s">
        <v>815</v>
      </c>
      <c r="E61" s="120">
        <v>3600</v>
      </c>
      <c r="F61" s="108">
        <v>-10</v>
      </c>
      <c r="G61" s="108">
        <f t="shared" si="0"/>
        <v>-36</v>
      </c>
    </row>
    <row r="62" spans="1:7" x14ac:dyDescent="0.3">
      <c r="A62" s="103" t="s">
        <v>157</v>
      </c>
      <c r="B62" s="105" t="s">
        <v>568</v>
      </c>
      <c r="C62" s="103" t="s">
        <v>812</v>
      </c>
      <c r="D62" s="103" t="s">
        <v>815</v>
      </c>
      <c r="E62" s="120">
        <v>600</v>
      </c>
      <c r="F62" s="108">
        <v>-10</v>
      </c>
      <c r="G62" s="108">
        <f t="shared" si="0"/>
        <v>-6</v>
      </c>
    </row>
    <row r="63" spans="1:7" x14ac:dyDescent="0.3">
      <c r="A63" s="103" t="s">
        <v>158</v>
      </c>
      <c r="B63" s="105" t="s">
        <v>568</v>
      </c>
      <c r="C63" s="103" t="s">
        <v>812</v>
      </c>
      <c r="D63" s="103" t="s">
        <v>815</v>
      </c>
      <c r="E63" s="120">
        <v>270</v>
      </c>
      <c r="F63" s="108">
        <v>-5</v>
      </c>
      <c r="G63" s="108">
        <f t="shared" si="0"/>
        <v>-1.35</v>
      </c>
    </row>
    <row r="64" spans="1:7" x14ac:dyDescent="0.3">
      <c r="A64" s="103" t="s">
        <v>159</v>
      </c>
      <c r="B64" s="105" t="s">
        <v>569</v>
      </c>
      <c r="C64" s="103" t="s">
        <v>812</v>
      </c>
      <c r="D64" s="103" t="s">
        <v>815</v>
      </c>
      <c r="E64" s="120">
        <v>25</v>
      </c>
      <c r="F64" s="108">
        <v>-1700</v>
      </c>
      <c r="G64" s="108">
        <f t="shared" si="0"/>
        <v>-42.5</v>
      </c>
    </row>
    <row r="65" spans="1:7" x14ac:dyDescent="0.3">
      <c r="A65" s="103" t="s">
        <v>160</v>
      </c>
      <c r="B65" s="105" t="s">
        <v>569</v>
      </c>
      <c r="C65" s="103" t="s">
        <v>812</v>
      </c>
      <c r="D65" s="103" t="s">
        <v>815</v>
      </c>
      <c r="E65" s="120">
        <v>1600</v>
      </c>
      <c r="F65" s="108">
        <v>-7</v>
      </c>
      <c r="G65" s="108">
        <f t="shared" si="0"/>
        <v>-11.2</v>
      </c>
    </row>
    <row r="66" spans="1:7" x14ac:dyDescent="0.3">
      <c r="A66" s="103" t="s">
        <v>161</v>
      </c>
      <c r="B66" s="105" t="s">
        <v>570</v>
      </c>
      <c r="C66" s="103" t="s">
        <v>812</v>
      </c>
      <c r="D66" s="103" t="s">
        <v>815</v>
      </c>
      <c r="E66" s="120">
        <v>87000</v>
      </c>
      <c r="F66" s="108">
        <v>-13</v>
      </c>
      <c r="G66" s="108">
        <f t="shared" si="0"/>
        <v>-1131</v>
      </c>
    </row>
    <row r="67" spans="1:7" x14ac:dyDescent="0.3">
      <c r="A67" s="103" t="s">
        <v>162</v>
      </c>
      <c r="B67" s="105" t="s">
        <v>571</v>
      </c>
      <c r="C67" s="103" t="s">
        <v>812</v>
      </c>
      <c r="D67" s="103" t="s">
        <v>815</v>
      </c>
      <c r="E67" s="120">
        <v>16000</v>
      </c>
      <c r="F67" s="108">
        <v>-13</v>
      </c>
      <c r="G67" s="108">
        <f t="shared" si="0"/>
        <v>-208</v>
      </c>
    </row>
    <row r="68" spans="1:7" x14ac:dyDescent="0.3">
      <c r="A68" s="103" t="s">
        <v>163</v>
      </c>
      <c r="B68" s="105" t="s">
        <v>572</v>
      </c>
      <c r="C68" s="103" t="s">
        <v>812</v>
      </c>
      <c r="D68" s="103" t="s">
        <v>815</v>
      </c>
      <c r="E68" s="120">
        <v>6.2</v>
      </c>
      <c r="F68" s="108">
        <v>-2700</v>
      </c>
      <c r="G68" s="108">
        <f t="shared" si="0"/>
        <v>-16.739999999999998</v>
      </c>
    </row>
    <row r="69" spans="1:7" x14ac:dyDescent="0.3">
      <c r="A69" s="103" t="s">
        <v>164</v>
      </c>
      <c r="B69" s="105" t="s">
        <v>573</v>
      </c>
      <c r="C69" s="103" t="s">
        <v>812</v>
      </c>
      <c r="D69" s="103" t="s">
        <v>815</v>
      </c>
      <c r="E69" s="120">
        <v>50</v>
      </c>
      <c r="F69" s="108">
        <v>-300</v>
      </c>
      <c r="G69" s="108">
        <f t="shared" si="0"/>
        <v>-15</v>
      </c>
    </row>
    <row r="70" spans="1:7" x14ac:dyDescent="0.3">
      <c r="A70" s="103" t="s">
        <v>165</v>
      </c>
      <c r="B70" s="105" t="s">
        <v>573</v>
      </c>
      <c r="C70" s="103" t="s">
        <v>812</v>
      </c>
      <c r="D70" s="103" t="s">
        <v>815</v>
      </c>
      <c r="E70" s="120">
        <v>45</v>
      </c>
      <c r="F70" s="108">
        <v>-1550</v>
      </c>
      <c r="G70" s="108">
        <f t="shared" si="0"/>
        <v>-69.75</v>
      </c>
    </row>
    <row r="71" spans="1:7" x14ac:dyDescent="0.3">
      <c r="A71" s="103" t="s">
        <v>166</v>
      </c>
      <c r="B71" s="105" t="s">
        <v>573</v>
      </c>
      <c r="C71" s="103" t="s">
        <v>812</v>
      </c>
      <c r="D71" s="103" t="s">
        <v>815</v>
      </c>
      <c r="E71" s="120">
        <v>120</v>
      </c>
      <c r="F71" s="108">
        <v>-1000</v>
      </c>
      <c r="G71" s="108">
        <f t="shared" si="0"/>
        <v>-120</v>
      </c>
    </row>
    <row r="72" spans="1:7" x14ac:dyDescent="0.3">
      <c r="A72" s="103" t="s">
        <v>167</v>
      </c>
      <c r="B72" s="105" t="s">
        <v>574</v>
      </c>
      <c r="C72" s="103" t="s">
        <v>812</v>
      </c>
      <c r="D72" s="103" t="s">
        <v>815</v>
      </c>
      <c r="E72" s="120">
        <v>6000</v>
      </c>
      <c r="F72" s="108">
        <v>-30</v>
      </c>
      <c r="G72" s="108">
        <f t="shared" si="0"/>
        <v>-180</v>
      </c>
    </row>
    <row r="73" spans="1:7" ht="27" x14ac:dyDescent="0.3">
      <c r="A73" s="103" t="s">
        <v>168</v>
      </c>
      <c r="B73" s="105" t="s">
        <v>575</v>
      </c>
      <c r="C73" s="103" t="s">
        <v>812</v>
      </c>
      <c r="D73" s="103" t="s">
        <v>815</v>
      </c>
      <c r="E73" s="120">
        <v>8600</v>
      </c>
      <c r="F73" s="108">
        <v>-10</v>
      </c>
      <c r="G73" s="108">
        <f t="shared" si="0"/>
        <v>-86</v>
      </c>
    </row>
    <row r="74" spans="1:7" x14ac:dyDescent="0.3">
      <c r="A74" s="103" t="s">
        <v>169</v>
      </c>
      <c r="B74" s="105" t="s">
        <v>576</v>
      </c>
      <c r="C74" s="103" t="s">
        <v>812</v>
      </c>
      <c r="D74" s="103" t="s">
        <v>815</v>
      </c>
      <c r="E74" s="120">
        <v>7000</v>
      </c>
      <c r="F74" s="108">
        <v>-5</v>
      </c>
      <c r="G74" s="108">
        <f t="shared" si="0"/>
        <v>-35</v>
      </c>
    </row>
    <row r="75" spans="1:7" x14ac:dyDescent="0.3">
      <c r="A75" s="103" t="s">
        <v>170</v>
      </c>
      <c r="B75" s="105" t="s">
        <v>577</v>
      </c>
      <c r="C75" s="103" t="s">
        <v>812</v>
      </c>
      <c r="D75" s="103" t="s">
        <v>815</v>
      </c>
      <c r="E75" s="120">
        <v>7000</v>
      </c>
      <c r="F75" s="108">
        <v>-5</v>
      </c>
      <c r="G75" s="108">
        <f t="shared" si="0"/>
        <v>-35</v>
      </c>
    </row>
    <row r="76" spans="1:7" ht="27" x14ac:dyDescent="0.3">
      <c r="A76" s="103" t="s">
        <v>171</v>
      </c>
      <c r="B76" s="105" t="s">
        <v>578</v>
      </c>
      <c r="C76" s="103" t="s">
        <v>812</v>
      </c>
      <c r="D76" s="103" t="s">
        <v>815</v>
      </c>
      <c r="E76" s="120">
        <v>7400</v>
      </c>
      <c r="F76" s="108">
        <v>-5</v>
      </c>
      <c r="G76" s="108">
        <f t="shared" si="0"/>
        <v>-37</v>
      </c>
    </row>
    <row r="77" spans="1:7" ht="27" x14ac:dyDescent="0.3">
      <c r="A77" s="103" t="s">
        <v>172</v>
      </c>
      <c r="B77" s="105" t="s">
        <v>579</v>
      </c>
      <c r="C77" s="103" t="s">
        <v>812</v>
      </c>
      <c r="D77" s="103" t="s">
        <v>815</v>
      </c>
      <c r="E77" s="120">
        <v>4000</v>
      </c>
      <c r="F77" s="108">
        <v>-5</v>
      </c>
      <c r="G77" s="108">
        <f t="shared" si="0"/>
        <v>-20</v>
      </c>
    </row>
    <row r="78" spans="1:7" ht="27" x14ac:dyDescent="0.3">
      <c r="A78" s="103" t="s">
        <v>173</v>
      </c>
      <c r="B78" s="105" t="s">
        <v>580</v>
      </c>
      <c r="C78" s="103" t="s">
        <v>812</v>
      </c>
      <c r="D78" s="103" t="s">
        <v>815</v>
      </c>
      <c r="E78" s="120">
        <v>22000</v>
      </c>
      <c r="F78" s="108">
        <v>-3</v>
      </c>
      <c r="G78" s="108">
        <f t="shared" si="0"/>
        <v>-66</v>
      </c>
    </row>
    <row r="79" spans="1:7" ht="27" x14ac:dyDescent="0.3">
      <c r="A79" s="103" t="s">
        <v>174</v>
      </c>
      <c r="B79" s="105" t="s">
        <v>581</v>
      </c>
      <c r="C79" s="103" t="s">
        <v>812</v>
      </c>
      <c r="D79" s="103" t="s">
        <v>815</v>
      </c>
      <c r="E79" s="120">
        <v>22000</v>
      </c>
      <c r="F79" s="108">
        <v>-3</v>
      </c>
      <c r="G79" s="108">
        <f t="shared" si="0"/>
        <v>-66</v>
      </c>
    </row>
    <row r="80" spans="1:7" x14ac:dyDescent="0.3">
      <c r="A80" s="103" t="s">
        <v>175</v>
      </c>
      <c r="B80" s="105" t="s">
        <v>582</v>
      </c>
      <c r="C80" s="103" t="s">
        <v>812</v>
      </c>
      <c r="D80" s="103" t="s">
        <v>815</v>
      </c>
      <c r="E80" s="120">
        <v>32000</v>
      </c>
      <c r="F80" s="108">
        <v>-10</v>
      </c>
      <c r="G80" s="108">
        <f t="shared" si="0"/>
        <v>-320</v>
      </c>
    </row>
    <row r="81" spans="1:7" ht="27" x14ac:dyDescent="0.3">
      <c r="A81" s="103" t="s">
        <v>176</v>
      </c>
      <c r="B81" s="105" t="s">
        <v>583</v>
      </c>
      <c r="C81" s="103" t="s">
        <v>812</v>
      </c>
      <c r="D81" s="103" t="s">
        <v>815</v>
      </c>
      <c r="E81" s="120">
        <v>460</v>
      </c>
      <c r="F81" s="108">
        <v>-500</v>
      </c>
      <c r="G81" s="108">
        <f t="shared" si="0"/>
        <v>-230</v>
      </c>
    </row>
    <row r="82" spans="1:7" x14ac:dyDescent="0.3">
      <c r="A82" s="103" t="s">
        <v>177</v>
      </c>
      <c r="B82" s="105" t="s">
        <v>584</v>
      </c>
      <c r="C82" s="103" t="s">
        <v>812</v>
      </c>
      <c r="D82" s="103" t="s">
        <v>815</v>
      </c>
      <c r="E82" s="120">
        <v>2400</v>
      </c>
      <c r="F82" s="108">
        <v>-20</v>
      </c>
      <c r="G82" s="108">
        <f t="shared" si="0"/>
        <v>-48</v>
      </c>
    </row>
    <row r="83" spans="1:7" x14ac:dyDescent="0.3">
      <c r="A83" s="103" t="s">
        <v>178</v>
      </c>
      <c r="B83" s="105" t="s">
        <v>585</v>
      </c>
      <c r="C83" s="103" t="s">
        <v>812</v>
      </c>
      <c r="D83" s="103" t="s">
        <v>815</v>
      </c>
      <c r="E83" s="120">
        <v>20000</v>
      </c>
      <c r="F83" s="108">
        <v>-10</v>
      </c>
      <c r="G83" s="108">
        <f t="shared" si="0"/>
        <v>-200</v>
      </c>
    </row>
    <row r="84" spans="1:7" x14ac:dyDescent="0.3">
      <c r="A84" s="103" t="s">
        <v>179</v>
      </c>
      <c r="B84" s="105" t="s">
        <v>586</v>
      </c>
      <c r="C84" s="103" t="s">
        <v>812</v>
      </c>
      <c r="D84" s="103" t="s">
        <v>815</v>
      </c>
      <c r="E84" s="120">
        <v>17</v>
      </c>
      <c r="F84" s="108">
        <v>-3500</v>
      </c>
      <c r="G84" s="108">
        <f t="shared" si="0"/>
        <v>-59.5</v>
      </c>
    </row>
    <row r="85" spans="1:7" x14ac:dyDescent="0.3">
      <c r="A85" s="103" t="s">
        <v>180</v>
      </c>
      <c r="B85" s="105" t="s">
        <v>586</v>
      </c>
      <c r="C85" s="103" t="s">
        <v>812</v>
      </c>
      <c r="D85" s="103" t="s">
        <v>815</v>
      </c>
      <c r="E85" s="120">
        <v>1094.4000000000001</v>
      </c>
      <c r="F85" s="108">
        <v>-55</v>
      </c>
      <c r="G85" s="108">
        <f t="shared" si="0"/>
        <v>-60.192000000000007</v>
      </c>
    </row>
    <row r="86" spans="1:7" x14ac:dyDescent="0.3">
      <c r="A86" s="103" t="s">
        <v>181</v>
      </c>
      <c r="B86" s="105" t="s">
        <v>587</v>
      </c>
      <c r="C86" s="103" t="s">
        <v>812</v>
      </c>
      <c r="D86" s="103" t="s">
        <v>815</v>
      </c>
      <c r="E86" s="120">
        <v>144.9</v>
      </c>
      <c r="F86" s="108">
        <v>-2000</v>
      </c>
      <c r="G86" s="108">
        <f t="shared" si="0"/>
        <v>-289.8</v>
      </c>
    </row>
    <row r="87" spans="1:7" x14ac:dyDescent="0.3">
      <c r="A87" s="103" t="s">
        <v>182</v>
      </c>
      <c r="B87" s="105" t="s">
        <v>588</v>
      </c>
      <c r="C87" s="103" t="s">
        <v>812</v>
      </c>
      <c r="D87" s="103" t="s">
        <v>815</v>
      </c>
      <c r="E87" s="120">
        <v>300</v>
      </c>
      <c r="F87" s="108">
        <v>-1600</v>
      </c>
      <c r="G87" s="108">
        <f t="shared" si="0"/>
        <v>-480</v>
      </c>
    </row>
    <row r="88" spans="1:7" x14ac:dyDescent="0.3">
      <c r="A88" s="103" t="s">
        <v>183</v>
      </c>
      <c r="B88" s="105" t="s">
        <v>588</v>
      </c>
      <c r="C88" s="103" t="s">
        <v>812</v>
      </c>
      <c r="D88" s="103" t="s">
        <v>815</v>
      </c>
      <c r="E88" s="120">
        <v>67.3</v>
      </c>
      <c r="F88" s="108">
        <v>-1000</v>
      </c>
      <c r="G88" s="108">
        <f t="shared" si="0"/>
        <v>-67.3</v>
      </c>
    </row>
    <row r="89" spans="1:7" x14ac:dyDescent="0.3">
      <c r="A89" s="103" t="s">
        <v>184</v>
      </c>
      <c r="B89" s="105" t="s">
        <v>589</v>
      </c>
      <c r="C89" s="103" t="s">
        <v>812</v>
      </c>
      <c r="D89" s="103" t="s">
        <v>815</v>
      </c>
      <c r="E89" s="120">
        <v>10.75</v>
      </c>
      <c r="F89" s="108">
        <v>-9420</v>
      </c>
      <c r="G89" s="108">
        <f t="shared" si="0"/>
        <v>-101.265</v>
      </c>
    </row>
    <row r="90" spans="1:7" x14ac:dyDescent="0.3">
      <c r="A90" s="103" t="s">
        <v>185</v>
      </c>
      <c r="B90" s="105" t="s">
        <v>590</v>
      </c>
      <c r="C90" s="103" t="s">
        <v>812</v>
      </c>
      <c r="D90" s="103" t="s">
        <v>815</v>
      </c>
      <c r="E90" s="120">
        <v>11</v>
      </c>
      <c r="F90" s="108">
        <v>-8950</v>
      </c>
      <c r="G90" s="108">
        <f t="shared" si="0"/>
        <v>-98.45</v>
      </c>
    </row>
    <row r="91" spans="1:7" x14ac:dyDescent="0.3">
      <c r="A91" s="103" t="s">
        <v>186</v>
      </c>
      <c r="B91" s="105" t="s">
        <v>591</v>
      </c>
      <c r="C91" s="103" t="s">
        <v>812</v>
      </c>
      <c r="D91" s="103" t="s">
        <v>815</v>
      </c>
      <c r="E91" s="120">
        <v>307</v>
      </c>
      <c r="F91" s="108">
        <v>-280</v>
      </c>
      <c r="G91" s="108">
        <f t="shared" si="0"/>
        <v>-85.96</v>
      </c>
    </row>
    <row r="92" spans="1:7" x14ac:dyDescent="0.3">
      <c r="A92" s="103" t="s">
        <v>187</v>
      </c>
      <c r="B92" s="105" t="s">
        <v>592</v>
      </c>
      <c r="C92" s="103" t="s">
        <v>812</v>
      </c>
      <c r="D92" s="103" t="s">
        <v>815</v>
      </c>
      <c r="E92" s="120">
        <v>9</v>
      </c>
      <c r="F92" s="108">
        <v>-13000</v>
      </c>
      <c r="G92" s="108">
        <f t="shared" ref="G92:G155" si="1">E92*F92/1000</f>
        <v>-117</v>
      </c>
    </row>
    <row r="93" spans="1:7" x14ac:dyDescent="0.3">
      <c r="A93" s="103" t="s">
        <v>188</v>
      </c>
      <c r="B93" s="105" t="s">
        <v>593</v>
      </c>
      <c r="C93" s="103" t="s">
        <v>812</v>
      </c>
      <c r="D93" s="103" t="s">
        <v>815</v>
      </c>
      <c r="E93" s="120">
        <v>10.8</v>
      </c>
      <c r="F93" s="108">
        <v>-686</v>
      </c>
      <c r="G93" s="108">
        <f t="shared" si="1"/>
        <v>-7.4088000000000003</v>
      </c>
    </row>
    <row r="94" spans="1:7" x14ac:dyDescent="0.3">
      <c r="A94" s="103" t="s">
        <v>189</v>
      </c>
      <c r="B94" s="105" t="s">
        <v>594</v>
      </c>
      <c r="C94" s="103" t="s">
        <v>812</v>
      </c>
      <c r="D94" s="103" t="s">
        <v>815</v>
      </c>
      <c r="E94" s="120">
        <v>64.400000000000006</v>
      </c>
      <c r="F94" s="108">
        <v>-1250</v>
      </c>
      <c r="G94" s="108">
        <f t="shared" si="1"/>
        <v>-80.5</v>
      </c>
    </row>
    <row r="95" spans="1:7" x14ac:dyDescent="0.3">
      <c r="A95" s="103" t="s">
        <v>190</v>
      </c>
      <c r="B95" s="105" t="s">
        <v>595</v>
      </c>
      <c r="C95" s="103" t="s">
        <v>812</v>
      </c>
      <c r="D95" s="103" t="s">
        <v>815</v>
      </c>
      <c r="E95" s="120">
        <v>237</v>
      </c>
      <c r="F95" s="108">
        <v>-600</v>
      </c>
      <c r="G95" s="108">
        <f t="shared" si="1"/>
        <v>-142.19999999999999</v>
      </c>
    </row>
    <row r="96" spans="1:7" x14ac:dyDescent="0.3">
      <c r="A96" s="103" t="s">
        <v>191</v>
      </c>
      <c r="B96" s="105" t="s">
        <v>596</v>
      </c>
      <c r="C96" s="103" t="s">
        <v>812</v>
      </c>
      <c r="D96" s="103" t="s">
        <v>815</v>
      </c>
      <c r="E96" s="120">
        <v>35.200000000000003</v>
      </c>
      <c r="F96" s="108">
        <v>-7640</v>
      </c>
      <c r="G96" s="108">
        <f t="shared" si="1"/>
        <v>-268.928</v>
      </c>
    </row>
    <row r="97" spans="1:7" x14ac:dyDescent="0.3">
      <c r="A97" s="103" t="s">
        <v>192</v>
      </c>
      <c r="B97" s="105" t="s">
        <v>596</v>
      </c>
      <c r="C97" s="103" t="s">
        <v>812</v>
      </c>
      <c r="D97" s="103" t="s">
        <v>815</v>
      </c>
      <c r="E97" s="120">
        <v>33.6</v>
      </c>
      <c r="F97" s="108">
        <v>-2000</v>
      </c>
      <c r="G97" s="108">
        <f t="shared" si="1"/>
        <v>-67.2</v>
      </c>
    </row>
    <row r="98" spans="1:7" x14ac:dyDescent="0.3">
      <c r="A98" s="103" t="s">
        <v>193</v>
      </c>
      <c r="B98" s="105" t="s">
        <v>597</v>
      </c>
      <c r="C98" s="103" t="s">
        <v>812</v>
      </c>
      <c r="D98" s="103" t="s">
        <v>815</v>
      </c>
      <c r="E98" s="120">
        <v>102.3</v>
      </c>
      <c r="F98" s="108">
        <v>-250</v>
      </c>
      <c r="G98" s="108">
        <f t="shared" si="1"/>
        <v>-25.574999999999999</v>
      </c>
    </row>
    <row r="99" spans="1:7" x14ac:dyDescent="0.3">
      <c r="A99" s="103" t="s">
        <v>194</v>
      </c>
      <c r="B99" s="105" t="s">
        <v>598</v>
      </c>
      <c r="C99" s="103" t="s">
        <v>812</v>
      </c>
      <c r="D99" s="103" t="s">
        <v>815</v>
      </c>
      <c r="E99" s="120">
        <v>22.7</v>
      </c>
      <c r="F99" s="108">
        <v>-1000</v>
      </c>
      <c r="G99" s="108">
        <f t="shared" si="1"/>
        <v>-22.7</v>
      </c>
    </row>
    <row r="100" spans="1:7" x14ac:dyDescent="0.3">
      <c r="A100" s="103" t="s">
        <v>195</v>
      </c>
      <c r="B100" s="105" t="s">
        <v>599</v>
      </c>
      <c r="C100" s="103" t="s">
        <v>812</v>
      </c>
      <c r="D100" s="103" t="s">
        <v>815</v>
      </c>
      <c r="E100" s="120">
        <v>103</v>
      </c>
      <c r="F100" s="108">
        <v>-150</v>
      </c>
      <c r="G100" s="108">
        <f t="shared" si="1"/>
        <v>-15.45</v>
      </c>
    </row>
    <row r="101" spans="1:7" ht="40.5" x14ac:dyDescent="0.3">
      <c r="A101" s="103" t="s">
        <v>196</v>
      </c>
      <c r="B101" s="105" t="s">
        <v>600</v>
      </c>
      <c r="C101" s="103" t="s">
        <v>812</v>
      </c>
      <c r="D101" s="103" t="s">
        <v>815</v>
      </c>
      <c r="E101" s="120">
        <v>181.5</v>
      </c>
      <c r="F101" s="108">
        <v>-1000</v>
      </c>
      <c r="G101" s="108">
        <f t="shared" si="1"/>
        <v>-181.5</v>
      </c>
    </row>
    <row r="102" spans="1:7" ht="40.5" x14ac:dyDescent="0.3">
      <c r="A102" s="103" t="s">
        <v>197</v>
      </c>
      <c r="B102" s="105" t="s">
        <v>600</v>
      </c>
      <c r="C102" s="103" t="s">
        <v>812</v>
      </c>
      <c r="D102" s="103" t="s">
        <v>815</v>
      </c>
      <c r="E102" s="120">
        <v>40</v>
      </c>
      <c r="F102" s="108">
        <v>-2600</v>
      </c>
      <c r="G102" s="108">
        <f t="shared" si="1"/>
        <v>-104</v>
      </c>
    </row>
    <row r="103" spans="1:7" x14ac:dyDescent="0.3">
      <c r="A103" s="103" t="s">
        <v>198</v>
      </c>
      <c r="B103" s="105" t="s">
        <v>601</v>
      </c>
      <c r="C103" s="103" t="s">
        <v>812</v>
      </c>
      <c r="D103" s="103" t="s">
        <v>815</v>
      </c>
      <c r="E103" s="120">
        <v>191.9</v>
      </c>
      <c r="F103" s="108">
        <v>-2100</v>
      </c>
      <c r="G103" s="108">
        <f t="shared" si="1"/>
        <v>-402.99</v>
      </c>
    </row>
    <row r="104" spans="1:7" x14ac:dyDescent="0.3">
      <c r="A104" s="103" t="s">
        <v>199</v>
      </c>
      <c r="B104" s="105" t="s">
        <v>602</v>
      </c>
      <c r="C104" s="103" t="s">
        <v>812</v>
      </c>
      <c r="D104" s="103" t="s">
        <v>815</v>
      </c>
      <c r="E104" s="120">
        <v>1015</v>
      </c>
      <c r="F104" s="108">
        <v>-20</v>
      </c>
      <c r="G104" s="108">
        <f t="shared" si="1"/>
        <v>-20.3</v>
      </c>
    </row>
    <row r="105" spans="1:7" x14ac:dyDescent="0.3">
      <c r="A105" s="103" t="s">
        <v>200</v>
      </c>
      <c r="B105" s="105" t="s">
        <v>602</v>
      </c>
      <c r="C105" s="103" t="s">
        <v>812</v>
      </c>
      <c r="D105" s="103" t="s">
        <v>815</v>
      </c>
      <c r="E105" s="120">
        <v>791</v>
      </c>
      <c r="F105" s="108">
        <v>-200</v>
      </c>
      <c r="G105" s="108">
        <f t="shared" si="1"/>
        <v>-158.19999999999999</v>
      </c>
    </row>
    <row r="106" spans="1:7" x14ac:dyDescent="0.3">
      <c r="A106" s="103" t="s">
        <v>201</v>
      </c>
      <c r="B106" s="105" t="s">
        <v>602</v>
      </c>
      <c r="C106" s="103" t="s">
        <v>812</v>
      </c>
      <c r="D106" s="103" t="s">
        <v>815</v>
      </c>
      <c r="E106" s="120">
        <v>4065</v>
      </c>
      <c r="F106" s="108">
        <v>-40</v>
      </c>
      <c r="G106" s="108">
        <f t="shared" si="1"/>
        <v>-162.6</v>
      </c>
    </row>
    <row r="107" spans="1:7" x14ac:dyDescent="0.3">
      <c r="A107" s="103" t="s">
        <v>202</v>
      </c>
      <c r="B107" s="105" t="s">
        <v>603</v>
      </c>
      <c r="C107" s="103" t="s">
        <v>812</v>
      </c>
      <c r="D107" s="103" t="s">
        <v>815</v>
      </c>
      <c r="E107" s="120">
        <v>15</v>
      </c>
      <c r="F107" s="108">
        <v>-900</v>
      </c>
      <c r="G107" s="108">
        <f t="shared" si="1"/>
        <v>-13.5</v>
      </c>
    </row>
    <row r="108" spans="1:7" x14ac:dyDescent="0.3">
      <c r="A108" s="103" t="s">
        <v>203</v>
      </c>
      <c r="B108" s="105" t="s">
        <v>604</v>
      </c>
      <c r="C108" s="103" t="s">
        <v>812</v>
      </c>
      <c r="D108" s="103" t="s">
        <v>815</v>
      </c>
      <c r="E108" s="120">
        <v>2715</v>
      </c>
      <c r="F108" s="108">
        <v>-40</v>
      </c>
      <c r="G108" s="108">
        <f t="shared" si="1"/>
        <v>-108.6</v>
      </c>
    </row>
    <row r="109" spans="1:7" x14ac:dyDescent="0.3">
      <c r="A109" s="103" t="s">
        <v>204</v>
      </c>
      <c r="B109" s="105" t="s">
        <v>605</v>
      </c>
      <c r="C109" s="103" t="s">
        <v>812</v>
      </c>
      <c r="D109" s="103" t="s">
        <v>815</v>
      </c>
      <c r="E109" s="120">
        <v>165</v>
      </c>
      <c r="F109" s="108">
        <v>-490</v>
      </c>
      <c r="G109" s="108">
        <f t="shared" si="1"/>
        <v>-80.849999999999994</v>
      </c>
    </row>
    <row r="110" spans="1:7" x14ac:dyDescent="0.3">
      <c r="A110" s="103" t="s">
        <v>205</v>
      </c>
      <c r="B110" s="105" t="s">
        <v>606</v>
      </c>
      <c r="C110" s="103" t="s">
        <v>812</v>
      </c>
      <c r="D110" s="103" t="s">
        <v>815</v>
      </c>
      <c r="E110" s="120">
        <v>1117</v>
      </c>
      <c r="F110" s="108">
        <v>-100</v>
      </c>
      <c r="G110" s="108">
        <f t="shared" si="1"/>
        <v>-111.7</v>
      </c>
    </row>
    <row r="111" spans="1:7" x14ac:dyDescent="0.3">
      <c r="A111" s="103" t="s">
        <v>206</v>
      </c>
      <c r="B111" s="105" t="s">
        <v>607</v>
      </c>
      <c r="C111" s="103" t="s">
        <v>812</v>
      </c>
      <c r="D111" s="103" t="s">
        <v>815</v>
      </c>
      <c r="E111" s="120">
        <v>112.7</v>
      </c>
      <c r="F111" s="108">
        <v>-60</v>
      </c>
      <c r="G111" s="108">
        <f t="shared" si="1"/>
        <v>-6.7619999999999996</v>
      </c>
    </row>
    <row r="112" spans="1:7" x14ac:dyDescent="0.3">
      <c r="A112" s="103" t="s">
        <v>207</v>
      </c>
      <c r="B112" s="105" t="s">
        <v>608</v>
      </c>
      <c r="C112" s="103" t="s">
        <v>812</v>
      </c>
      <c r="D112" s="103" t="s">
        <v>815</v>
      </c>
      <c r="E112" s="120">
        <v>137.9</v>
      </c>
      <c r="F112" s="108">
        <v>-1200</v>
      </c>
      <c r="G112" s="108">
        <f t="shared" si="1"/>
        <v>-165.48</v>
      </c>
    </row>
    <row r="113" spans="1:7" x14ac:dyDescent="0.3">
      <c r="A113" s="103" t="s">
        <v>208</v>
      </c>
      <c r="B113" s="105" t="s">
        <v>608</v>
      </c>
      <c r="C113" s="103" t="s">
        <v>812</v>
      </c>
      <c r="D113" s="103" t="s">
        <v>815</v>
      </c>
      <c r="E113" s="120">
        <v>924.86</v>
      </c>
      <c r="F113" s="108">
        <v>-500</v>
      </c>
      <c r="G113" s="108">
        <f t="shared" si="1"/>
        <v>-462.43</v>
      </c>
    </row>
    <row r="114" spans="1:7" x14ac:dyDescent="0.3">
      <c r="A114" s="103" t="s">
        <v>209</v>
      </c>
      <c r="B114" s="105" t="s">
        <v>609</v>
      </c>
      <c r="C114" s="103" t="s">
        <v>812</v>
      </c>
      <c r="D114" s="103" t="s">
        <v>815</v>
      </c>
      <c r="E114" s="120">
        <v>154.9</v>
      </c>
      <c r="F114" s="108">
        <v>-1050</v>
      </c>
      <c r="G114" s="108">
        <f t="shared" si="1"/>
        <v>-162.64500000000001</v>
      </c>
    </row>
    <row r="115" spans="1:7" x14ac:dyDescent="0.3">
      <c r="A115" s="103" t="s">
        <v>210</v>
      </c>
      <c r="B115" s="105" t="s">
        <v>610</v>
      </c>
      <c r="C115" s="103" t="s">
        <v>812</v>
      </c>
      <c r="D115" s="103" t="s">
        <v>815</v>
      </c>
      <c r="E115" s="120">
        <v>8</v>
      </c>
      <c r="F115" s="108">
        <v>-600</v>
      </c>
      <c r="G115" s="108">
        <f t="shared" si="1"/>
        <v>-4.8</v>
      </c>
    </row>
    <row r="116" spans="1:7" x14ac:dyDescent="0.3">
      <c r="A116" s="103" t="s">
        <v>211</v>
      </c>
      <c r="B116" s="105" t="s">
        <v>611</v>
      </c>
      <c r="C116" s="103" t="s">
        <v>812</v>
      </c>
      <c r="D116" s="103" t="s">
        <v>815</v>
      </c>
      <c r="E116" s="120">
        <v>1515</v>
      </c>
      <c r="F116" s="108">
        <v>-70</v>
      </c>
      <c r="G116" s="108">
        <f t="shared" si="1"/>
        <v>-106.05</v>
      </c>
    </row>
    <row r="117" spans="1:7" x14ac:dyDescent="0.3">
      <c r="A117" s="103" t="s">
        <v>212</v>
      </c>
      <c r="B117" s="105" t="s">
        <v>611</v>
      </c>
      <c r="C117" s="103" t="s">
        <v>812</v>
      </c>
      <c r="D117" s="103" t="s">
        <v>815</v>
      </c>
      <c r="E117" s="120">
        <v>2224</v>
      </c>
      <c r="F117" s="108">
        <v>-100</v>
      </c>
      <c r="G117" s="108">
        <f t="shared" si="1"/>
        <v>-222.4</v>
      </c>
    </row>
    <row r="118" spans="1:7" x14ac:dyDescent="0.3">
      <c r="A118" s="103" t="s">
        <v>213</v>
      </c>
      <c r="B118" s="105" t="s">
        <v>612</v>
      </c>
      <c r="C118" s="103" t="s">
        <v>812</v>
      </c>
      <c r="D118" s="103" t="s">
        <v>815</v>
      </c>
      <c r="E118" s="120">
        <v>10.5</v>
      </c>
      <c r="F118" s="108">
        <v>-15000</v>
      </c>
      <c r="G118" s="108">
        <f t="shared" si="1"/>
        <v>-157.5</v>
      </c>
    </row>
    <row r="119" spans="1:7" x14ac:dyDescent="0.3">
      <c r="A119" s="103" t="s">
        <v>214</v>
      </c>
      <c r="B119" s="105" t="s">
        <v>613</v>
      </c>
      <c r="C119" s="103" t="s">
        <v>812</v>
      </c>
      <c r="D119" s="103" t="s">
        <v>815</v>
      </c>
      <c r="E119" s="120">
        <v>2647</v>
      </c>
      <c r="F119" s="108">
        <v>-250</v>
      </c>
      <c r="G119" s="108">
        <f t="shared" si="1"/>
        <v>-661.75</v>
      </c>
    </row>
    <row r="120" spans="1:7" ht="27" x14ac:dyDescent="0.3">
      <c r="A120" s="103" t="s">
        <v>215</v>
      </c>
      <c r="B120" s="105" t="s">
        <v>614</v>
      </c>
      <c r="C120" s="103" t="s">
        <v>812</v>
      </c>
      <c r="D120" s="103" t="s">
        <v>815</v>
      </c>
      <c r="E120" s="120">
        <v>173.1</v>
      </c>
      <c r="F120" s="108">
        <v>-320</v>
      </c>
      <c r="G120" s="108">
        <f t="shared" si="1"/>
        <v>-55.392000000000003</v>
      </c>
    </row>
    <row r="121" spans="1:7" x14ac:dyDescent="0.3">
      <c r="A121" s="103" t="s">
        <v>216</v>
      </c>
      <c r="B121" s="105" t="s">
        <v>615</v>
      </c>
      <c r="C121" s="103" t="s">
        <v>812</v>
      </c>
      <c r="D121" s="103" t="s">
        <v>815</v>
      </c>
      <c r="E121" s="120">
        <v>76.3</v>
      </c>
      <c r="F121" s="108">
        <v>-1200</v>
      </c>
      <c r="G121" s="108">
        <f t="shared" si="1"/>
        <v>-91.56</v>
      </c>
    </row>
    <row r="122" spans="1:7" ht="27" x14ac:dyDescent="0.3">
      <c r="A122" s="103" t="s">
        <v>217</v>
      </c>
      <c r="B122" s="105" t="s">
        <v>616</v>
      </c>
      <c r="C122" s="103" t="s">
        <v>812</v>
      </c>
      <c r="D122" s="103" t="s">
        <v>815</v>
      </c>
      <c r="E122" s="120">
        <v>154.1</v>
      </c>
      <c r="F122" s="108">
        <v>-2500</v>
      </c>
      <c r="G122" s="108">
        <f t="shared" si="1"/>
        <v>-385.25</v>
      </c>
    </row>
    <row r="123" spans="1:7" x14ac:dyDescent="0.3">
      <c r="A123" s="103" t="s">
        <v>218</v>
      </c>
      <c r="B123" s="105" t="s">
        <v>617</v>
      </c>
      <c r="C123" s="103" t="s">
        <v>812</v>
      </c>
      <c r="D123" s="103" t="s">
        <v>815</v>
      </c>
      <c r="E123" s="120">
        <v>154</v>
      </c>
      <c r="F123" s="108">
        <v>-20</v>
      </c>
      <c r="G123" s="108">
        <f t="shared" si="1"/>
        <v>-3.08</v>
      </c>
    </row>
    <row r="124" spans="1:7" x14ac:dyDescent="0.3">
      <c r="A124" s="103" t="s">
        <v>219</v>
      </c>
      <c r="B124" s="105" t="s">
        <v>618</v>
      </c>
      <c r="C124" s="103" t="s">
        <v>812</v>
      </c>
      <c r="D124" s="103" t="s">
        <v>815</v>
      </c>
      <c r="E124" s="120">
        <v>42</v>
      </c>
      <c r="F124" s="108">
        <v>-600</v>
      </c>
      <c r="G124" s="108">
        <f t="shared" si="1"/>
        <v>-25.2</v>
      </c>
    </row>
    <row r="125" spans="1:7" x14ac:dyDescent="0.3">
      <c r="A125" s="103" t="s">
        <v>220</v>
      </c>
      <c r="B125" s="105" t="s">
        <v>619</v>
      </c>
      <c r="C125" s="103" t="s">
        <v>812</v>
      </c>
      <c r="D125" s="103" t="s">
        <v>815</v>
      </c>
      <c r="E125" s="120">
        <v>9.8000000000000007</v>
      </c>
      <c r="F125" s="108">
        <v>-400</v>
      </c>
      <c r="G125" s="108">
        <f t="shared" si="1"/>
        <v>-3.9200000000000004</v>
      </c>
    </row>
    <row r="126" spans="1:7" x14ac:dyDescent="0.3">
      <c r="A126" s="103" t="s">
        <v>221</v>
      </c>
      <c r="B126" s="105" t="s">
        <v>619</v>
      </c>
      <c r="C126" s="103" t="s">
        <v>812</v>
      </c>
      <c r="D126" s="103" t="s">
        <v>815</v>
      </c>
      <c r="E126" s="120">
        <v>800</v>
      </c>
      <c r="F126" s="108">
        <v>-25</v>
      </c>
      <c r="G126" s="108">
        <f t="shared" si="1"/>
        <v>-20</v>
      </c>
    </row>
    <row r="127" spans="1:7" x14ac:dyDescent="0.3">
      <c r="A127" s="103" t="s">
        <v>222</v>
      </c>
      <c r="B127" s="105" t="s">
        <v>620</v>
      </c>
      <c r="C127" s="103" t="s">
        <v>812</v>
      </c>
      <c r="D127" s="103" t="s">
        <v>815</v>
      </c>
      <c r="E127" s="120">
        <v>27</v>
      </c>
      <c r="F127" s="108">
        <v>-1450</v>
      </c>
      <c r="G127" s="108">
        <f t="shared" si="1"/>
        <v>-39.15</v>
      </c>
    </row>
    <row r="128" spans="1:7" x14ac:dyDescent="0.3">
      <c r="A128" s="103" t="s">
        <v>223</v>
      </c>
      <c r="B128" s="105" t="s">
        <v>621</v>
      </c>
      <c r="C128" s="103" t="s">
        <v>812</v>
      </c>
      <c r="D128" s="103" t="s">
        <v>815</v>
      </c>
      <c r="E128" s="120">
        <v>7.7</v>
      </c>
      <c r="F128" s="108">
        <v>-350</v>
      </c>
      <c r="G128" s="108">
        <f t="shared" si="1"/>
        <v>-2.6949999999999998</v>
      </c>
    </row>
    <row r="129" spans="1:7" x14ac:dyDescent="0.3">
      <c r="A129" s="103" t="s">
        <v>224</v>
      </c>
      <c r="B129" s="105" t="s">
        <v>622</v>
      </c>
      <c r="C129" s="103" t="s">
        <v>812</v>
      </c>
      <c r="D129" s="103" t="s">
        <v>815</v>
      </c>
      <c r="E129" s="120">
        <v>901</v>
      </c>
      <c r="F129" s="108">
        <v>-36</v>
      </c>
      <c r="G129" s="108">
        <f t="shared" si="1"/>
        <v>-32.436</v>
      </c>
    </row>
    <row r="130" spans="1:7" x14ac:dyDescent="0.3">
      <c r="A130" s="103" t="s">
        <v>225</v>
      </c>
      <c r="B130" s="105" t="s">
        <v>622</v>
      </c>
      <c r="C130" s="103" t="s">
        <v>812</v>
      </c>
      <c r="D130" s="103" t="s">
        <v>815</v>
      </c>
      <c r="E130" s="120">
        <v>119.3</v>
      </c>
      <c r="F130" s="108">
        <v>-150</v>
      </c>
      <c r="G130" s="108">
        <f t="shared" si="1"/>
        <v>-17.895</v>
      </c>
    </row>
    <row r="131" spans="1:7" x14ac:dyDescent="0.3">
      <c r="A131" s="103" t="s">
        <v>226</v>
      </c>
      <c r="B131" s="105" t="s">
        <v>623</v>
      </c>
      <c r="C131" s="103" t="s">
        <v>812</v>
      </c>
      <c r="D131" s="103" t="s">
        <v>815</v>
      </c>
      <c r="E131" s="120">
        <v>1098</v>
      </c>
      <c r="F131" s="108">
        <v>-40</v>
      </c>
      <c r="G131" s="108">
        <f t="shared" si="1"/>
        <v>-43.92</v>
      </c>
    </row>
    <row r="132" spans="1:7" x14ac:dyDescent="0.3">
      <c r="A132" s="103" t="s">
        <v>227</v>
      </c>
      <c r="B132" s="105" t="s">
        <v>624</v>
      </c>
      <c r="C132" s="103" t="s">
        <v>812</v>
      </c>
      <c r="D132" s="103" t="s">
        <v>815</v>
      </c>
      <c r="E132" s="120">
        <v>154.30000000000001</v>
      </c>
      <c r="F132" s="108">
        <v>-1600</v>
      </c>
      <c r="G132" s="108">
        <f t="shared" si="1"/>
        <v>-246.88000000000002</v>
      </c>
    </row>
    <row r="133" spans="1:7" x14ac:dyDescent="0.3">
      <c r="A133" s="103" t="s">
        <v>228</v>
      </c>
      <c r="B133" s="105" t="s">
        <v>625</v>
      </c>
      <c r="C133" s="103" t="s">
        <v>812</v>
      </c>
      <c r="D133" s="103" t="s">
        <v>815</v>
      </c>
      <c r="E133" s="120">
        <v>38</v>
      </c>
      <c r="F133" s="108">
        <v>-2100</v>
      </c>
      <c r="G133" s="108">
        <f t="shared" si="1"/>
        <v>-79.8</v>
      </c>
    </row>
    <row r="134" spans="1:7" x14ac:dyDescent="0.3">
      <c r="A134" s="103" t="s">
        <v>229</v>
      </c>
      <c r="B134" s="105" t="s">
        <v>625</v>
      </c>
      <c r="C134" s="103" t="s">
        <v>812</v>
      </c>
      <c r="D134" s="103" t="s">
        <v>815</v>
      </c>
      <c r="E134" s="120">
        <v>54</v>
      </c>
      <c r="F134" s="108">
        <v>-840</v>
      </c>
      <c r="G134" s="108">
        <f t="shared" si="1"/>
        <v>-45.36</v>
      </c>
    </row>
    <row r="135" spans="1:7" ht="27" x14ac:dyDescent="0.3">
      <c r="A135" s="103" t="s">
        <v>230</v>
      </c>
      <c r="B135" s="105" t="s">
        <v>626</v>
      </c>
      <c r="C135" s="103" t="s">
        <v>812</v>
      </c>
      <c r="D135" s="103" t="s">
        <v>815</v>
      </c>
      <c r="E135" s="120">
        <v>166.1</v>
      </c>
      <c r="F135" s="108">
        <v>-2000</v>
      </c>
      <c r="G135" s="108">
        <f t="shared" si="1"/>
        <v>-332.2</v>
      </c>
    </row>
    <row r="136" spans="1:7" ht="27" x14ac:dyDescent="0.3">
      <c r="A136" s="103" t="s">
        <v>231</v>
      </c>
      <c r="B136" s="105" t="s">
        <v>627</v>
      </c>
      <c r="C136" s="103" t="s">
        <v>812</v>
      </c>
      <c r="D136" s="103" t="s">
        <v>815</v>
      </c>
      <c r="E136" s="120">
        <v>218.5</v>
      </c>
      <c r="F136" s="108">
        <v>-3600</v>
      </c>
      <c r="G136" s="108">
        <f t="shared" si="1"/>
        <v>-786.6</v>
      </c>
    </row>
    <row r="137" spans="1:7" ht="27" x14ac:dyDescent="0.3">
      <c r="A137" s="103" t="s">
        <v>232</v>
      </c>
      <c r="B137" s="105" t="s">
        <v>627</v>
      </c>
      <c r="C137" s="103" t="s">
        <v>812</v>
      </c>
      <c r="D137" s="103" t="s">
        <v>815</v>
      </c>
      <c r="E137" s="120">
        <v>235.4</v>
      </c>
      <c r="F137" s="108">
        <v>-3600</v>
      </c>
      <c r="G137" s="108">
        <f t="shared" si="1"/>
        <v>-847.44</v>
      </c>
    </row>
    <row r="138" spans="1:7" x14ac:dyDescent="0.3">
      <c r="A138" s="103" t="s">
        <v>233</v>
      </c>
      <c r="B138" s="105" t="s">
        <v>628</v>
      </c>
      <c r="C138" s="103" t="s">
        <v>812</v>
      </c>
      <c r="D138" s="103" t="s">
        <v>815</v>
      </c>
      <c r="E138" s="120">
        <v>121</v>
      </c>
      <c r="F138" s="108">
        <v>-1500</v>
      </c>
      <c r="G138" s="108">
        <f t="shared" si="1"/>
        <v>-181.5</v>
      </c>
    </row>
    <row r="139" spans="1:7" x14ac:dyDescent="0.3">
      <c r="A139" s="103" t="s">
        <v>234</v>
      </c>
      <c r="B139" s="105" t="s">
        <v>628</v>
      </c>
      <c r="C139" s="103" t="s">
        <v>812</v>
      </c>
      <c r="D139" s="103" t="s">
        <v>815</v>
      </c>
      <c r="E139" s="120">
        <v>151</v>
      </c>
      <c r="F139" s="108">
        <v>-1800</v>
      </c>
      <c r="G139" s="108">
        <f t="shared" si="1"/>
        <v>-271.8</v>
      </c>
    </row>
    <row r="140" spans="1:7" x14ac:dyDescent="0.3">
      <c r="A140" s="103" t="s">
        <v>235</v>
      </c>
      <c r="B140" s="105" t="s">
        <v>629</v>
      </c>
      <c r="C140" s="103" t="s">
        <v>812</v>
      </c>
      <c r="D140" s="103" t="s">
        <v>815</v>
      </c>
      <c r="E140" s="120">
        <v>141.19999999999999</v>
      </c>
      <c r="F140" s="108">
        <v>-2670</v>
      </c>
      <c r="G140" s="108">
        <f t="shared" si="1"/>
        <v>-377.00399999999996</v>
      </c>
    </row>
    <row r="141" spans="1:7" x14ac:dyDescent="0.3">
      <c r="A141" s="103" t="s">
        <v>236</v>
      </c>
      <c r="B141" s="105" t="s">
        <v>629</v>
      </c>
      <c r="C141" s="103" t="s">
        <v>812</v>
      </c>
      <c r="D141" s="103" t="s">
        <v>815</v>
      </c>
      <c r="E141" s="120">
        <v>184</v>
      </c>
      <c r="F141" s="108">
        <v>-3450</v>
      </c>
      <c r="G141" s="108">
        <f t="shared" si="1"/>
        <v>-634.79999999999995</v>
      </c>
    </row>
    <row r="142" spans="1:7" x14ac:dyDescent="0.3">
      <c r="A142" s="103" t="s">
        <v>237</v>
      </c>
      <c r="B142" s="105" t="s">
        <v>630</v>
      </c>
      <c r="C142" s="103" t="s">
        <v>812</v>
      </c>
      <c r="D142" s="103" t="s">
        <v>815</v>
      </c>
      <c r="E142" s="120">
        <v>31.9</v>
      </c>
      <c r="F142" s="108">
        <v>-1300</v>
      </c>
      <c r="G142" s="108">
        <f t="shared" si="1"/>
        <v>-41.47</v>
      </c>
    </row>
    <row r="143" spans="1:7" x14ac:dyDescent="0.3">
      <c r="A143" s="103" t="s">
        <v>238</v>
      </c>
      <c r="B143" s="105" t="s">
        <v>630</v>
      </c>
      <c r="C143" s="103" t="s">
        <v>812</v>
      </c>
      <c r="D143" s="103" t="s">
        <v>815</v>
      </c>
      <c r="E143" s="120">
        <v>73</v>
      </c>
      <c r="F143" s="108">
        <v>-200</v>
      </c>
      <c r="G143" s="108">
        <f t="shared" si="1"/>
        <v>-14.6</v>
      </c>
    </row>
    <row r="144" spans="1:7" x14ac:dyDescent="0.3">
      <c r="A144" s="103" t="s">
        <v>239</v>
      </c>
      <c r="B144" s="105" t="s">
        <v>631</v>
      </c>
      <c r="C144" s="103" t="s">
        <v>812</v>
      </c>
      <c r="D144" s="103" t="s">
        <v>815</v>
      </c>
      <c r="E144" s="120">
        <v>78.5</v>
      </c>
      <c r="F144" s="108">
        <v>-540</v>
      </c>
      <c r="G144" s="108">
        <f t="shared" si="1"/>
        <v>-42.39</v>
      </c>
    </row>
    <row r="145" spans="1:7" x14ac:dyDescent="0.3">
      <c r="A145" s="103" t="s">
        <v>240</v>
      </c>
      <c r="B145" s="105" t="s">
        <v>631</v>
      </c>
      <c r="C145" s="103" t="s">
        <v>812</v>
      </c>
      <c r="D145" s="103" t="s">
        <v>815</v>
      </c>
      <c r="E145" s="120">
        <v>94.5</v>
      </c>
      <c r="F145" s="108">
        <v>-750</v>
      </c>
      <c r="G145" s="108">
        <f t="shared" si="1"/>
        <v>-70.875</v>
      </c>
    </row>
    <row r="146" spans="1:7" x14ac:dyDescent="0.3">
      <c r="A146" s="103" t="s">
        <v>241</v>
      </c>
      <c r="B146" s="105" t="s">
        <v>632</v>
      </c>
      <c r="C146" s="103" t="s">
        <v>812</v>
      </c>
      <c r="D146" s="103" t="s">
        <v>815</v>
      </c>
      <c r="E146" s="120">
        <v>119.2</v>
      </c>
      <c r="F146" s="108">
        <v>-450</v>
      </c>
      <c r="G146" s="108">
        <f t="shared" si="1"/>
        <v>-53.64</v>
      </c>
    </row>
    <row r="147" spans="1:7" x14ac:dyDescent="0.3">
      <c r="A147" s="103" t="s">
        <v>242</v>
      </c>
      <c r="B147" s="105" t="s">
        <v>633</v>
      </c>
      <c r="C147" s="103" t="s">
        <v>812</v>
      </c>
      <c r="D147" s="103" t="s">
        <v>815</v>
      </c>
      <c r="E147" s="120">
        <v>14.8</v>
      </c>
      <c r="F147" s="108">
        <v>-1240</v>
      </c>
      <c r="G147" s="108">
        <f t="shared" si="1"/>
        <v>-18.352</v>
      </c>
    </row>
    <row r="148" spans="1:7" x14ac:dyDescent="0.3">
      <c r="A148" s="103" t="s">
        <v>243</v>
      </c>
      <c r="B148" s="105" t="s">
        <v>634</v>
      </c>
      <c r="C148" s="103" t="s">
        <v>812</v>
      </c>
      <c r="D148" s="103" t="s">
        <v>815</v>
      </c>
      <c r="E148" s="120">
        <v>35</v>
      </c>
      <c r="F148" s="108">
        <v>-1000</v>
      </c>
      <c r="G148" s="108">
        <f t="shared" si="1"/>
        <v>-35</v>
      </c>
    </row>
    <row r="149" spans="1:7" x14ac:dyDescent="0.3">
      <c r="A149" s="103" t="s">
        <v>244</v>
      </c>
      <c r="B149" s="105" t="s">
        <v>635</v>
      </c>
      <c r="C149" s="103" t="s">
        <v>812</v>
      </c>
      <c r="D149" s="103" t="s">
        <v>815</v>
      </c>
      <c r="E149" s="120">
        <v>62.2</v>
      </c>
      <c r="F149" s="108">
        <v>-950</v>
      </c>
      <c r="G149" s="108">
        <f t="shared" si="1"/>
        <v>-59.09</v>
      </c>
    </row>
    <row r="150" spans="1:7" x14ac:dyDescent="0.3">
      <c r="A150" s="103" t="s">
        <v>245</v>
      </c>
      <c r="B150" s="105" t="s">
        <v>636</v>
      </c>
      <c r="C150" s="103" t="s">
        <v>812</v>
      </c>
      <c r="D150" s="103" t="s">
        <v>815</v>
      </c>
      <c r="E150" s="120">
        <v>1073</v>
      </c>
      <c r="F150" s="108">
        <v>-10</v>
      </c>
      <c r="G150" s="108">
        <f t="shared" si="1"/>
        <v>-10.73</v>
      </c>
    </row>
    <row r="151" spans="1:7" x14ac:dyDescent="0.3">
      <c r="A151" s="103" t="s">
        <v>246</v>
      </c>
      <c r="B151" s="105" t="s">
        <v>637</v>
      </c>
      <c r="C151" s="103" t="s">
        <v>812</v>
      </c>
      <c r="D151" s="103" t="s">
        <v>815</v>
      </c>
      <c r="E151" s="120">
        <v>47.25</v>
      </c>
      <c r="F151" s="108">
        <v>-1400</v>
      </c>
      <c r="G151" s="108">
        <f t="shared" si="1"/>
        <v>-66.150000000000006</v>
      </c>
    </row>
    <row r="152" spans="1:7" x14ac:dyDescent="0.3">
      <c r="A152" s="103" t="s">
        <v>247</v>
      </c>
      <c r="B152" s="105" t="s">
        <v>637</v>
      </c>
      <c r="C152" s="103" t="s">
        <v>812</v>
      </c>
      <c r="D152" s="103" t="s">
        <v>815</v>
      </c>
      <c r="E152" s="120">
        <v>76</v>
      </c>
      <c r="F152" s="108">
        <v>-900</v>
      </c>
      <c r="G152" s="108">
        <f t="shared" si="1"/>
        <v>-68.400000000000006</v>
      </c>
    </row>
    <row r="153" spans="1:7" ht="27" x14ac:dyDescent="0.3">
      <c r="A153" s="103" t="s">
        <v>248</v>
      </c>
      <c r="B153" s="105" t="s">
        <v>638</v>
      </c>
      <c r="C153" s="103" t="s">
        <v>812</v>
      </c>
      <c r="D153" s="103" t="s">
        <v>815</v>
      </c>
      <c r="E153" s="120">
        <v>313</v>
      </c>
      <c r="F153" s="108">
        <v>-90</v>
      </c>
      <c r="G153" s="108">
        <f t="shared" si="1"/>
        <v>-28.17</v>
      </c>
    </row>
    <row r="154" spans="1:7" ht="27" x14ac:dyDescent="0.3">
      <c r="A154" s="103" t="s">
        <v>249</v>
      </c>
      <c r="B154" s="105" t="s">
        <v>638</v>
      </c>
      <c r="C154" s="103" t="s">
        <v>812</v>
      </c>
      <c r="D154" s="103" t="s">
        <v>815</v>
      </c>
      <c r="E154" s="120">
        <v>1044</v>
      </c>
      <c r="F154" s="108">
        <v>-60</v>
      </c>
      <c r="G154" s="108">
        <f t="shared" si="1"/>
        <v>-62.64</v>
      </c>
    </row>
    <row r="155" spans="1:7" ht="27" x14ac:dyDescent="0.3">
      <c r="A155" s="103" t="s">
        <v>250</v>
      </c>
      <c r="B155" s="105" t="s">
        <v>639</v>
      </c>
      <c r="C155" s="103" t="s">
        <v>812</v>
      </c>
      <c r="D155" s="103" t="s">
        <v>815</v>
      </c>
      <c r="E155" s="120">
        <v>276.8</v>
      </c>
      <c r="F155" s="108">
        <v>-912</v>
      </c>
      <c r="G155" s="108">
        <f t="shared" si="1"/>
        <v>-252.44159999999999</v>
      </c>
    </row>
    <row r="156" spans="1:7" ht="27" x14ac:dyDescent="0.3">
      <c r="A156" s="103" t="s">
        <v>251</v>
      </c>
      <c r="B156" s="105" t="s">
        <v>639</v>
      </c>
      <c r="C156" s="103" t="s">
        <v>812</v>
      </c>
      <c r="D156" s="103" t="s">
        <v>815</v>
      </c>
      <c r="E156" s="120">
        <v>2419.1999999999998</v>
      </c>
      <c r="F156" s="108">
        <v>-30</v>
      </c>
      <c r="G156" s="108">
        <f t="shared" ref="G156:G219" si="2">E156*F156/1000</f>
        <v>-72.575999999999993</v>
      </c>
    </row>
    <row r="157" spans="1:7" x14ac:dyDescent="0.3">
      <c r="A157" s="103" t="s">
        <v>252</v>
      </c>
      <c r="B157" s="105" t="s">
        <v>640</v>
      </c>
      <c r="C157" s="103" t="s">
        <v>812</v>
      </c>
      <c r="D157" s="103" t="s">
        <v>815</v>
      </c>
      <c r="E157" s="120">
        <v>6.62</v>
      </c>
      <c r="F157" s="108">
        <v>-1000</v>
      </c>
      <c r="G157" s="108">
        <f t="shared" si="2"/>
        <v>-6.62</v>
      </c>
    </row>
    <row r="158" spans="1:7" x14ac:dyDescent="0.3">
      <c r="A158" s="103" t="s">
        <v>253</v>
      </c>
      <c r="B158" s="105" t="s">
        <v>641</v>
      </c>
      <c r="C158" s="103" t="s">
        <v>812</v>
      </c>
      <c r="D158" s="103" t="s">
        <v>815</v>
      </c>
      <c r="E158" s="120">
        <v>52.15</v>
      </c>
      <c r="F158" s="108">
        <v>-440</v>
      </c>
      <c r="G158" s="108">
        <f t="shared" si="2"/>
        <v>-22.946000000000002</v>
      </c>
    </row>
    <row r="159" spans="1:7" x14ac:dyDescent="0.3">
      <c r="A159" s="103" t="s">
        <v>254</v>
      </c>
      <c r="B159" s="105" t="s">
        <v>642</v>
      </c>
      <c r="C159" s="103" t="s">
        <v>812</v>
      </c>
      <c r="D159" s="103" t="s">
        <v>815</v>
      </c>
      <c r="E159" s="120">
        <v>32.1</v>
      </c>
      <c r="F159" s="108">
        <v>-2100</v>
      </c>
      <c r="G159" s="108">
        <f t="shared" si="2"/>
        <v>-67.41</v>
      </c>
    </row>
    <row r="160" spans="1:7" x14ac:dyDescent="0.3">
      <c r="A160" s="103" t="s">
        <v>255</v>
      </c>
      <c r="B160" s="105" t="s">
        <v>643</v>
      </c>
      <c r="C160" s="103" t="s">
        <v>812</v>
      </c>
      <c r="D160" s="103" t="s">
        <v>815</v>
      </c>
      <c r="E160" s="120">
        <v>21.8</v>
      </c>
      <c r="F160" s="108">
        <v>-5700</v>
      </c>
      <c r="G160" s="108">
        <f t="shared" si="2"/>
        <v>-124.26</v>
      </c>
    </row>
    <row r="161" spans="1:7" x14ac:dyDescent="0.3">
      <c r="A161" s="103" t="s">
        <v>256</v>
      </c>
      <c r="B161" s="105" t="s">
        <v>643</v>
      </c>
      <c r="C161" s="103" t="s">
        <v>812</v>
      </c>
      <c r="D161" s="103" t="s">
        <v>815</v>
      </c>
      <c r="E161" s="120">
        <v>34.700000000000003</v>
      </c>
      <c r="F161" s="108">
        <v>-3300</v>
      </c>
      <c r="G161" s="108">
        <f t="shared" si="2"/>
        <v>-114.51000000000002</v>
      </c>
    </row>
    <row r="162" spans="1:7" x14ac:dyDescent="0.3">
      <c r="A162" s="103" t="s">
        <v>257</v>
      </c>
      <c r="B162" s="105" t="s">
        <v>643</v>
      </c>
      <c r="C162" s="103" t="s">
        <v>812</v>
      </c>
      <c r="D162" s="103" t="s">
        <v>815</v>
      </c>
      <c r="E162" s="120">
        <v>37.5</v>
      </c>
      <c r="F162" s="108">
        <v>-2100</v>
      </c>
      <c r="G162" s="108">
        <f t="shared" si="2"/>
        <v>-78.75</v>
      </c>
    </row>
    <row r="163" spans="1:7" x14ac:dyDescent="0.3">
      <c r="A163" s="103" t="s">
        <v>258</v>
      </c>
      <c r="B163" s="105" t="s">
        <v>644</v>
      </c>
      <c r="C163" s="103" t="s">
        <v>812</v>
      </c>
      <c r="D163" s="103" t="s">
        <v>815</v>
      </c>
      <c r="E163" s="120">
        <v>22.7</v>
      </c>
      <c r="F163" s="108">
        <v>-60</v>
      </c>
      <c r="G163" s="108">
        <f t="shared" si="2"/>
        <v>-1.3620000000000001</v>
      </c>
    </row>
    <row r="164" spans="1:7" x14ac:dyDescent="0.3">
      <c r="A164" s="103" t="s">
        <v>259</v>
      </c>
      <c r="B164" s="105" t="s">
        <v>644</v>
      </c>
      <c r="C164" s="103" t="s">
        <v>812</v>
      </c>
      <c r="D164" s="103" t="s">
        <v>815</v>
      </c>
      <c r="E164" s="120">
        <v>32.5</v>
      </c>
      <c r="F164" s="108">
        <v>-150</v>
      </c>
      <c r="G164" s="108">
        <f t="shared" si="2"/>
        <v>-4.875</v>
      </c>
    </row>
    <row r="165" spans="1:7" x14ac:dyDescent="0.3">
      <c r="A165" s="103" t="s">
        <v>260</v>
      </c>
      <c r="B165" s="105" t="s">
        <v>645</v>
      </c>
      <c r="C165" s="103" t="s">
        <v>812</v>
      </c>
      <c r="D165" s="103" t="s">
        <v>815</v>
      </c>
      <c r="E165" s="120">
        <v>12</v>
      </c>
      <c r="F165" s="108">
        <v>-1200</v>
      </c>
      <c r="G165" s="108">
        <f t="shared" si="2"/>
        <v>-14.4</v>
      </c>
    </row>
    <row r="166" spans="1:7" x14ac:dyDescent="0.3">
      <c r="A166" s="103" t="s">
        <v>261</v>
      </c>
      <c r="B166" s="105" t="s">
        <v>645</v>
      </c>
      <c r="C166" s="103" t="s">
        <v>812</v>
      </c>
      <c r="D166" s="103" t="s">
        <v>815</v>
      </c>
      <c r="E166" s="120">
        <v>34.5</v>
      </c>
      <c r="F166" s="108">
        <v>-6000</v>
      </c>
      <c r="G166" s="108">
        <f t="shared" si="2"/>
        <v>-207</v>
      </c>
    </row>
    <row r="167" spans="1:7" x14ac:dyDescent="0.3">
      <c r="A167" s="103" t="s">
        <v>262</v>
      </c>
      <c r="B167" s="105" t="s">
        <v>646</v>
      </c>
      <c r="C167" s="103" t="s">
        <v>812</v>
      </c>
      <c r="D167" s="103" t="s">
        <v>815</v>
      </c>
      <c r="E167" s="120">
        <v>17.36</v>
      </c>
      <c r="F167" s="108">
        <v>-1200</v>
      </c>
      <c r="G167" s="108">
        <f t="shared" si="2"/>
        <v>-20.832000000000001</v>
      </c>
    </row>
    <row r="168" spans="1:7" x14ac:dyDescent="0.3">
      <c r="A168" s="103" t="s">
        <v>263</v>
      </c>
      <c r="B168" s="105" t="s">
        <v>647</v>
      </c>
      <c r="C168" s="103" t="s">
        <v>812</v>
      </c>
      <c r="D168" s="103" t="s">
        <v>815</v>
      </c>
      <c r="E168" s="120">
        <v>7</v>
      </c>
      <c r="F168" s="108">
        <v>-460</v>
      </c>
      <c r="G168" s="108">
        <f t="shared" si="2"/>
        <v>-3.22</v>
      </c>
    </row>
    <row r="169" spans="1:7" x14ac:dyDescent="0.3">
      <c r="A169" s="103" t="s">
        <v>264</v>
      </c>
      <c r="B169" s="105" t="s">
        <v>647</v>
      </c>
      <c r="C169" s="103" t="s">
        <v>812</v>
      </c>
      <c r="D169" s="103" t="s">
        <v>815</v>
      </c>
      <c r="E169" s="120">
        <v>9</v>
      </c>
      <c r="F169" s="108">
        <v>-4000</v>
      </c>
      <c r="G169" s="108">
        <f t="shared" si="2"/>
        <v>-36</v>
      </c>
    </row>
    <row r="170" spans="1:7" x14ac:dyDescent="0.3">
      <c r="A170" s="103" t="s">
        <v>265</v>
      </c>
      <c r="B170" s="105" t="s">
        <v>648</v>
      </c>
      <c r="C170" s="103" t="s">
        <v>812</v>
      </c>
      <c r="D170" s="103" t="s">
        <v>815</v>
      </c>
      <c r="E170" s="120">
        <v>220</v>
      </c>
      <c r="F170" s="108">
        <v>-84</v>
      </c>
      <c r="G170" s="108">
        <f t="shared" si="2"/>
        <v>-18.48</v>
      </c>
    </row>
    <row r="171" spans="1:7" x14ac:dyDescent="0.3">
      <c r="A171" s="103" t="s">
        <v>266</v>
      </c>
      <c r="B171" s="105" t="s">
        <v>649</v>
      </c>
      <c r="C171" s="103" t="s">
        <v>812</v>
      </c>
      <c r="D171" s="103" t="s">
        <v>815</v>
      </c>
      <c r="E171" s="120">
        <v>138.25</v>
      </c>
      <c r="F171" s="108">
        <v>-3836</v>
      </c>
      <c r="G171" s="108">
        <f t="shared" si="2"/>
        <v>-530.327</v>
      </c>
    </row>
    <row r="172" spans="1:7" x14ac:dyDescent="0.3">
      <c r="A172" s="103" t="s">
        <v>267</v>
      </c>
      <c r="B172" s="105" t="s">
        <v>650</v>
      </c>
      <c r="C172" s="103" t="s">
        <v>812</v>
      </c>
      <c r="D172" s="103" t="s">
        <v>815</v>
      </c>
      <c r="E172" s="120">
        <v>421</v>
      </c>
      <c r="F172" s="108">
        <v>-32</v>
      </c>
      <c r="G172" s="108">
        <f t="shared" si="2"/>
        <v>-13.472</v>
      </c>
    </row>
    <row r="173" spans="1:7" x14ac:dyDescent="0.3">
      <c r="A173" s="103" t="s">
        <v>268</v>
      </c>
      <c r="B173" s="105" t="s">
        <v>651</v>
      </c>
      <c r="C173" s="103" t="s">
        <v>812</v>
      </c>
      <c r="D173" s="103" t="s">
        <v>815</v>
      </c>
      <c r="E173" s="120">
        <v>5575</v>
      </c>
      <c r="F173" s="108">
        <v>-100</v>
      </c>
      <c r="G173" s="108">
        <f t="shared" si="2"/>
        <v>-557.5</v>
      </c>
    </row>
    <row r="174" spans="1:7" x14ac:dyDescent="0.3">
      <c r="A174" s="103" t="s">
        <v>269</v>
      </c>
      <c r="B174" s="105" t="s">
        <v>652</v>
      </c>
      <c r="C174" s="103" t="s">
        <v>812</v>
      </c>
      <c r="D174" s="103" t="s">
        <v>815</v>
      </c>
      <c r="E174" s="120">
        <v>278</v>
      </c>
      <c r="F174" s="108">
        <v>-10</v>
      </c>
      <c r="G174" s="108">
        <f t="shared" si="2"/>
        <v>-2.78</v>
      </c>
    </row>
    <row r="175" spans="1:7" ht="27" x14ac:dyDescent="0.3">
      <c r="A175" s="103" t="s">
        <v>270</v>
      </c>
      <c r="B175" s="105" t="s">
        <v>653</v>
      </c>
      <c r="C175" s="103" t="s">
        <v>812</v>
      </c>
      <c r="D175" s="103" t="s">
        <v>815</v>
      </c>
      <c r="E175" s="120">
        <v>11.25</v>
      </c>
      <c r="F175" s="108">
        <v>-2000</v>
      </c>
      <c r="G175" s="108">
        <f t="shared" si="2"/>
        <v>-22.5</v>
      </c>
    </row>
    <row r="176" spans="1:7" ht="27" x14ac:dyDescent="0.3">
      <c r="A176" s="103" t="s">
        <v>271</v>
      </c>
      <c r="B176" s="105" t="s">
        <v>653</v>
      </c>
      <c r="C176" s="103" t="s">
        <v>812</v>
      </c>
      <c r="D176" s="103" t="s">
        <v>815</v>
      </c>
      <c r="E176" s="120">
        <v>400</v>
      </c>
      <c r="F176" s="108">
        <v>-35</v>
      </c>
      <c r="G176" s="108">
        <f t="shared" si="2"/>
        <v>-14</v>
      </c>
    </row>
    <row r="177" spans="1:7" ht="27" x14ac:dyDescent="0.3">
      <c r="A177" s="103" t="s">
        <v>272</v>
      </c>
      <c r="B177" s="105" t="s">
        <v>653</v>
      </c>
      <c r="C177" s="103" t="s">
        <v>812</v>
      </c>
      <c r="D177" s="103" t="s">
        <v>815</v>
      </c>
      <c r="E177" s="120">
        <v>783</v>
      </c>
      <c r="F177" s="108">
        <v>-15</v>
      </c>
      <c r="G177" s="108">
        <f t="shared" si="2"/>
        <v>-11.744999999999999</v>
      </c>
    </row>
    <row r="178" spans="1:7" x14ac:dyDescent="0.3">
      <c r="A178" s="103" t="s">
        <v>273</v>
      </c>
      <c r="B178" s="105" t="s">
        <v>654</v>
      </c>
      <c r="C178" s="103" t="s">
        <v>812</v>
      </c>
      <c r="D178" s="103" t="s">
        <v>815</v>
      </c>
      <c r="E178" s="120">
        <v>2921</v>
      </c>
      <c r="F178" s="108">
        <v>-20</v>
      </c>
      <c r="G178" s="108">
        <f t="shared" si="2"/>
        <v>-58.42</v>
      </c>
    </row>
    <row r="179" spans="1:7" x14ac:dyDescent="0.3">
      <c r="A179" s="103" t="s">
        <v>274</v>
      </c>
      <c r="B179" s="105" t="s">
        <v>655</v>
      </c>
      <c r="C179" s="103" t="s">
        <v>812</v>
      </c>
      <c r="D179" s="103" t="s">
        <v>815</v>
      </c>
      <c r="E179" s="120">
        <v>315</v>
      </c>
      <c r="F179" s="108">
        <v>-50</v>
      </c>
      <c r="G179" s="108">
        <f t="shared" si="2"/>
        <v>-15.75</v>
      </c>
    </row>
    <row r="180" spans="1:7" ht="27" x14ac:dyDescent="0.3">
      <c r="A180" s="103" t="s">
        <v>275</v>
      </c>
      <c r="B180" s="105" t="s">
        <v>656</v>
      </c>
      <c r="C180" s="103" t="s">
        <v>812</v>
      </c>
      <c r="D180" s="103" t="s">
        <v>815</v>
      </c>
      <c r="E180" s="120">
        <v>770</v>
      </c>
      <c r="F180" s="108">
        <v>-57</v>
      </c>
      <c r="G180" s="108">
        <f t="shared" si="2"/>
        <v>-43.89</v>
      </c>
    </row>
    <row r="181" spans="1:7" x14ac:dyDescent="0.3">
      <c r="A181" s="103" t="s">
        <v>276</v>
      </c>
      <c r="B181" s="105" t="s">
        <v>657</v>
      </c>
      <c r="C181" s="103" t="s">
        <v>812</v>
      </c>
      <c r="D181" s="103" t="s">
        <v>815</v>
      </c>
      <c r="E181" s="120">
        <v>300</v>
      </c>
      <c r="F181" s="108">
        <v>-610</v>
      </c>
      <c r="G181" s="108">
        <f t="shared" si="2"/>
        <v>-183</v>
      </c>
    </row>
    <row r="182" spans="1:7" x14ac:dyDescent="0.3">
      <c r="A182" s="103" t="s">
        <v>277</v>
      </c>
      <c r="B182" s="105" t="s">
        <v>658</v>
      </c>
      <c r="C182" s="103" t="s">
        <v>812</v>
      </c>
      <c r="D182" s="103" t="s">
        <v>815</v>
      </c>
      <c r="E182" s="120">
        <v>32</v>
      </c>
      <c r="F182" s="108">
        <v>-17370</v>
      </c>
      <c r="G182" s="108">
        <f t="shared" si="2"/>
        <v>-555.84</v>
      </c>
    </row>
    <row r="183" spans="1:7" x14ac:dyDescent="0.3">
      <c r="A183" s="103" t="s">
        <v>278</v>
      </c>
      <c r="B183" s="105" t="s">
        <v>659</v>
      </c>
      <c r="C183" s="103" t="s">
        <v>812</v>
      </c>
      <c r="D183" s="103" t="s">
        <v>815</v>
      </c>
      <c r="E183" s="120">
        <v>235.9</v>
      </c>
      <c r="F183" s="108">
        <v>-240</v>
      </c>
      <c r="G183" s="108">
        <f t="shared" si="2"/>
        <v>-56.616</v>
      </c>
    </row>
    <row r="184" spans="1:7" x14ac:dyDescent="0.3">
      <c r="A184" s="103" t="s">
        <v>279</v>
      </c>
      <c r="B184" s="105" t="s">
        <v>659</v>
      </c>
      <c r="C184" s="103" t="s">
        <v>812</v>
      </c>
      <c r="D184" s="103" t="s">
        <v>815</v>
      </c>
      <c r="E184" s="120">
        <v>323</v>
      </c>
      <c r="F184" s="108">
        <v>-3400</v>
      </c>
      <c r="G184" s="108">
        <f t="shared" si="2"/>
        <v>-1098.2</v>
      </c>
    </row>
    <row r="185" spans="1:7" x14ac:dyDescent="0.3">
      <c r="A185" s="103" t="s">
        <v>280</v>
      </c>
      <c r="B185" s="105" t="s">
        <v>659</v>
      </c>
      <c r="C185" s="103" t="s">
        <v>812</v>
      </c>
      <c r="D185" s="103" t="s">
        <v>815</v>
      </c>
      <c r="E185" s="120">
        <v>143.85</v>
      </c>
      <c r="F185" s="108">
        <v>-1400</v>
      </c>
      <c r="G185" s="108">
        <f t="shared" si="2"/>
        <v>-201.39</v>
      </c>
    </row>
    <row r="186" spans="1:7" x14ac:dyDescent="0.3">
      <c r="A186" s="103" t="s">
        <v>281</v>
      </c>
      <c r="B186" s="105" t="s">
        <v>659</v>
      </c>
      <c r="C186" s="103" t="s">
        <v>812</v>
      </c>
      <c r="D186" s="103" t="s">
        <v>815</v>
      </c>
      <c r="E186" s="120">
        <v>71.28</v>
      </c>
      <c r="F186" s="108">
        <v>-3760</v>
      </c>
      <c r="G186" s="108">
        <f t="shared" si="2"/>
        <v>-268.01279999999997</v>
      </c>
    </row>
    <row r="187" spans="1:7" x14ac:dyDescent="0.3">
      <c r="A187" s="103" t="s">
        <v>282</v>
      </c>
      <c r="B187" s="105" t="s">
        <v>659</v>
      </c>
      <c r="C187" s="103" t="s">
        <v>812</v>
      </c>
      <c r="D187" s="103" t="s">
        <v>815</v>
      </c>
      <c r="E187" s="120">
        <v>800</v>
      </c>
      <c r="F187" s="108">
        <v>-168</v>
      </c>
      <c r="G187" s="108">
        <f t="shared" si="2"/>
        <v>-134.4</v>
      </c>
    </row>
    <row r="188" spans="1:7" x14ac:dyDescent="0.3">
      <c r="A188" s="103" t="s">
        <v>283</v>
      </c>
      <c r="B188" s="105" t="s">
        <v>660</v>
      </c>
      <c r="C188" s="103" t="s">
        <v>812</v>
      </c>
      <c r="D188" s="103" t="s">
        <v>815</v>
      </c>
      <c r="E188" s="120">
        <v>21.4</v>
      </c>
      <c r="F188" s="108">
        <v>-14540</v>
      </c>
      <c r="G188" s="108">
        <f t="shared" si="2"/>
        <v>-311.15600000000001</v>
      </c>
    </row>
    <row r="189" spans="1:7" x14ac:dyDescent="0.3">
      <c r="A189" s="103" t="s">
        <v>284</v>
      </c>
      <c r="B189" s="105" t="s">
        <v>660</v>
      </c>
      <c r="C189" s="103" t="s">
        <v>812</v>
      </c>
      <c r="D189" s="103" t="s">
        <v>815</v>
      </c>
      <c r="E189" s="120">
        <v>35.950000000000003</v>
      </c>
      <c r="F189" s="108">
        <v>-8560</v>
      </c>
      <c r="G189" s="108">
        <f t="shared" si="2"/>
        <v>-307.73200000000003</v>
      </c>
    </row>
    <row r="190" spans="1:7" x14ac:dyDescent="0.3">
      <c r="A190" s="103" t="s">
        <v>285</v>
      </c>
      <c r="B190" s="105" t="s">
        <v>660</v>
      </c>
      <c r="C190" s="103" t="s">
        <v>812</v>
      </c>
      <c r="D190" s="103" t="s">
        <v>815</v>
      </c>
      <c r="E190" s="120">
        <v>98</v>
      </c>
      <c r="F190" s="108">
        <v>-1000</v>
      </c>
      <c r="G190" s="108">
        <f t="shared" si="2"/>
        <v>-98</v>
      </c>
    </row>
    <row r="191" spans="1:7" x14ac:dyDescent="0.3">
      <c r="A191" s="103" t="s">
        <v>286</v>
      </c>
      <c r="B191" s="105" t="s">
        <v>660</v>
      </c>
      <c r="C191" s="103" t="s">
        <v>812</v>
      </c>
      <c r="D191" s="103" t="s">
        <v>815</v>
      </c>
      <c r="E191" s="120">
        <v>1672</v>
      </c>
      <c r="F191" s="108">
        <v>-273</v>
      </c>
      <c r="G191" s="108">
        <f t="shared" si="2"/>
        <v>-456.45600000000002</v>
      </c>
    </row>
    <row r="192" spans="1:7" x14ac:dyDescent="0.3">
      <c r="A192" s="103" t="s">
        <v>287</v>
      </c>
      <c r="B192" s="105" t="s">
        <v>660</v>
      </c>
      <c r="C192" s="103" t="s">
        <v>812</v>
      </c>
      <c r="D192" s="103" t="s">
        <v>815</v>
      </c>
      <c r="E192" s="120">
        <v>2178</v>
      </c>
      <c r="F192" s="108">
        <v>-10</v>
      </c>
      <c r="G192" s="108">
        <f t="shared" si="2"/>
        <v>-21.78</v>
      </c>
    </row>
    <row r="193" spans="1:7" x14ac:dyDescent="0.3">
      <c r="A193" s="103" t="s">
        <v>288</v>
      </c>
      <c r="B193" s="105" t="s">
        <v>660</v>
      </c>
      <c r="C193" s="103" t="s">
        <v>812</v>
      </c>
      <c r="D193" s="103" t="s">
        <v>815</v>
      </c>
      <c r="E193" s="120">
        <v>198</v>
      </c>
      <c r="F193" s="108">
        <v>-135</v>
      </c>
      <c r="G193" s="108">
        <f t="shared" si="2"/>
        <v>-26.73</v>
      </c>
    </row>
    <row r="194" spans="1:7" x14ac:dyDescent="0.3">
      <c r="A194" s="103" t="s">
        <v>289</v>
      </c>
      <c r="B194" s="105" t="s">
        <v>660</v>
      </c>
      <c r="C194" s="103" t="s">
        <v>812</v>
      </c>
      <c r="D194" s="103" t="s">
        <v>815</v>
      </c>
      <c r="E194" s="120">
        <v>116</v>
      </c>
      <c r="F194" s="108">
        <v>-650</v>
      </c>
      <c r="G194" s="108">
        <f t="shared" si="2"/>
        <v>-75.400000000000006</v>
      </c>
    </row>
    <row r="195" spans="1:7" x14ac:dyDescent="0.3">
      <c r="A195" s="103" t="s">
        <v>290</v>
      </c>
      <c r="B195" s="105" t="s">
        <v>660</v>
      </c>
      <c r="C195" s="103" t="s">
        <v>812</v>
      </c>
      <c r="D195" s="103" t="s">
        <v>815</v>
      </c>
      <c r="E195" s="120">
        <v>118.5</v>
      </c>
      <c r="F195" s="108">
        <v>-120</v>
      </c>
      <c r="G195" s="108">
        <f t="shared" si="2"/>
        <v>-14.22</v>
      </c>
    </row>
    <row r="196" spans="1:7" x14ac:dyDescent="0.3">
      <c r="A196" s="103" t="s">
        <v>291</v>
      </c>
      <c r="B196" s="105" t="s">
        <v>660</v>
      </c>
      <c r="C196" s="103" t="s">
        <v>812</v>
      </c>
      <c r="D196" s="103" t="s">
        <v>815</v>
      </c>
      <c r="E196" s="120">
        <v>200</v>
      </c>
      <c r="F196" s="108">
        <v>-100</v>
      </c>
      <c r="G196" s="108">
        <f t="shared" si="2"/>
        <v>-20</v>
      </c>
    </row>
    <row r="197" spans="1:7" x14ac:dyDescent="0.3">
      <c r="A197" s="103" t="s">
        <v>292</v>
      </c>
      <c r="B197" s="105" t="s">
        <v>661</v>
      </c>
      <c r="C197" s="103" t="s">
        <v>812</v>
      </c>
      <c r="D197" s="103" t="s">
        <v>815</v>
      </c>
      <c r="E197" s="120">
        <v>1435</v>
      </c>
      <c r="F197" s="108">
        <v>-15</v>
      </c>
      <c r="G197" s="108">
        <f t="shared" si="2"/>
        <v>-21.524999999999999</v>
      </c>
    </row>
    <row r="198" spans="1:7" x14ac:dyDescent="0.3">
      <c r="A198" s="103" t="s">
        <v>293</v>
      </c>
      <c r="B198" s="105" t="s">
        <v>662</v>
      </c>
      <c r="C198" s="103" t="s">
        <v>812</v>
      </c>
      <c r="D198" s="103" t="s">
        <v>815</v>
      </c>
      <c r="E198" s="120">
        <v>120.7</v>
      </c>
      <c r="F198" s="108">
        <v>-1650</v>
      </c>
      <c r="G198" s="108">
        <f t="shared" si="2"/>
        <v>-199.155</v>
      </c>
    </row>
    <row r="199" spans="1:7" x14ac:dyDescent="0.3">
      <c r="A199" s="103" t="s">
        <v>294</v>
      </c>
      <c r="B199" s="105" t="s">
        <v>662</v>
      </c>
      <c r="C199" s="103" t="s">
        <v>812</v>
      </c>
      <c r="D199" s="103" t="s">
        <v>815</v>
      </c>
      <c r="E199" s="120">
        <v>698.2</v>
      </c>
      <c r="F199" s="108">
        <v>-600</v>
      </c>
      <c r="G199" s="108">
        <f t="shared" si="2"/>
        <v>-418.92</v>
      </c>
    </row>
    <row r="200" spans="1:7" x14ac:dyDescent="0.3">
      <c r="A200" s="103" t="s">
        <v>295</v>
      </c>
      <c r="B200" s="105" t="s">
        <v>663</v>
      </c>
      <c r="C200" s="103" t="s">
        <v>812</v>
      </c>
      <c r="D200" s="103" t="s">
        <v>815</v>
      </c>
      <c r="E200" s="120">
        <v>2549</v>
      </c>
      <c r="F200" s="108">
        <v>-58</v>
      </c>
      <c r="G200" s="108">
        <f t="shared" si="2"/>
        <v>-147.84200000000001</v>
      </c>
    </row>
    <row r="201" spans="1:7" x14ac:dyDescent="0.3">
      <c r="A201" s="103" t="s">
        <v>296</v>
      </c>
      <c r="B201" s="105" t="s">
        <v>664</v>
      </c>
      <c r="C201" s="103" t="s">
        <v>812</v>
      </c>
      <c r="D201" s="103" t="s">
        <v>815</v>
      </c>
      <c r="E201" s="120">
        <v>37.6</v>
      </c>
      <c r="F201" s="108">
        <v>-960</v>
      </c>
      <c r="G201" s="108">
        <f t="shared" si="2"/>
        <v>-36.095999999999997</v>
      </c>
    </row>
    <row r="202" spans="1:7" ht="27" x14ac:dyDescent="0.3">
      <c r="A202" s="103" t="s">
        <v>297</v>
      </c>
      <c r="B202" s="105" t="s">
        <v>665</v>
      </c>
      <c r="C202" s="103" t="s">
        <v>812</v>
      </c>
      <c r="D202" s="103" t="s">
        <v>815</v>
      </c>
      <c r="E202" s="120">
        <v>10.26</v>
      </c>
      <c r="F202" s="108">
        <v>-200</v>
      </c>
      <c r="G202" s="108">
        <f t="shared" si="2"/>
        <v>-2.052</v>
      </c>
    </row>
    <row r="203" spans="1:7" ht="27" x14ac:dyDescent="0.3">
      <c r="A203" s="103" t="s">
        <v>298</v>
      </c>
      <c r="B203" s="105" t="s">
        <v>665</v>
      </c>
      <c r="C203" s="103" t="s">
        <v>812</v>
      </c>
      <c r="D203" s="103" t="s">
        <v>815</v>
      </c>
      <c r="E203" s="120">
        <v>287</v>
      </c>
      <c r="F203" s="108">
        <v>-10</v>
      </c>
      <c r="G203" s="108">
        <f t="shared" si="2"/>
        <v>-2.87</v>
      </c>
    </row>
    <row r="204" spans="1:7" x14ac:dyDescent="0.3">
      <c r="A204" s="103" t="s">
        <v>299</v>
      </c>
      <c r="B204" s="105" t="s">
        <v>666</v>
      </c>
      <c r="C204" s="103" t="s">
        <v>812</v>
      </c>
      <c r="D204" s="103" t="s">
        <v>815</v>
      </c>
      <c r="E204" s="120">
        <v>93</v>
      </c>
      <c r="F204" s="108">
        <v>-250</v>
      </c>
      <c r="G204" s="108">
        <f t="shared" si="2"/>
        <v>-23.25</v>
      </c>
    </row>
    <row r="205" spans="1:7" x14ac:dyDescent="0.3">
      <c r="A205" s="103" t="s">
        <v>300</v>
      </c>
      <c r="B205" s="105" t="s">
        <v>667</v>
      </c>
      <c r="C205" s="103" t="s">
        <v>812</v>
      </c>
      <c r="D205" s="103" t="s">
        <v>815</v>
      </c>
      <c r="E205" s="120">
        <v>60</v>
      </c>
      <c r="F205" s="108">
        <v>-7200</v>
      </c>
      <c r="G205" s="108">
        <f t="shared" si="2"/>
        <v>-432</v>
      </c>
    </row>
    <row r="206" spans="1:7" x14ac:dyDescent="0.3">
      <c r="A206" s="103" t="s">
        <v>301</v>
      </c>
      <c r="B206" s="105" t="s">
        <v>668</v>
      </c>
      <c r="C206" s="103" t="s">
        <v>812</v>
      </c>
      <c r="D206" s="103" t="s">
        <v>815</v>
      </c>
      <c r="E206" s="120">
        <v>52.5</v>
      </c>
      <c r="F206" s="108">
        <v>-5000</v>
      </c>
      <c r="G206" s="108">
        <f t="shared" si="2"/>
        <v>-262.5</v>
      </c>
    </row>
    <row r="207" spans="1:7" x14ac:dyDescent="0.3">
      <c r="A207" s="103" t="s">
        <v>302</v>
      </c>
      <c r="B207" s="105" t="s">
        <v>669</v>
      </c>
      <c r="C207" s="103" t="s">
        <v>812</v>
      </c>
      <c r="D207" s="103" t="s">
        <v>815</v>
      </c>
      <c r="E207" s="120">
        <v>124</v>
      </c>
      <c r="F207" s="108">
        <v>-100</v>
      </c>
      <c r="G207" s="108">
        <f t="shared" si="2"/>
        <v>-12.4</v>
      </c>
    </row>
    <row r="208" spans="1:7" x14ac:dyDescent="0.3">
      <c r="A208" s="103" t="s">
        <v>303</v>
      </c>
      <c r="B208" s="105" t="s">
        <v>670</v>
      </c>
      <c r="C208" s="103" t="s">
        <v>812</v>
      </c>
      <c r="D208" s="103" t="s">
        <v>815</v>
      </c>
      <c r="E208" s="120">
        <v>700</v>
      </c>
      <c r="F208" s="108">
        <v>-1200</v>
      </c>
      <c r="G208" s="108">
        <f t="shared" si="2"/>
        <v>-840</v>
      </c>
    </row>
    <row r="209" spans="1:7" x14ac:dyDescent="0.3">
      <c r="A209" s="103" t="s">
        <v>304</v>
      </c>
      <c r="B209" s="105" t="s">
        <v>671</v>
      </c>
      <c r="C209" s="103" t="s">
        <v>812</v>
      </c>
      <c r="D209" s="103" t="s">
        <v>815</v>
      </c>
      <c r="E209" s="120">
        <v>109</v>
      </c>
      <c r="F209" s="108">
        <v>-150</v>
      </c>
      <c r="G209" s="108">
        <f t="shared" si="2"/>
        <v>-16.350000000000001</v>
      </c>
    </row>
    <row r="210" spans="1:7" x14ac:dyDescent="0.3">
      <c r="A210" s="103" t="s">
        <v>305</v>
      </c>
      <c r="B210" s="105" t="s">
        <v>671</v>
      </c>
      <c r="C210" s="103" t="s">
        <v>812</v>
      </c>
      <c r="D210" s="103" t="s">
        <v>815</v>
      </c>
      <c r="E210" s="120">
        <v>733</v>
      </c>
      <c r="F210" s="108">
        <v>-105</v>
      </c>
      <c r="G210" s="108">
        <f t="shared" si="2"/>
        <v>-76.965000000000003</v>
      </c>
    </row>
    <row r="211" spans="1:7" x14ac:dyDescent="0.3">
      <c r="A211" s="103" t="s">
        <v>306</v>
      </c>
      <c r="B211" s="105" t="s">
        <v>672</v>
      </c>
      <c r="C211" s="103" t="s">
        <v>812</v>
      </c>
      <c r="D211" s="103" t="s">
        <v>815</v>
      </c>
      <c r="E211" s="120">
        <v>357.1</v>
      </c>
      <c r="F211" s="108">
        <v>-2700</v>
      </c>
      <c r="G211" s="108">
        <f t="shared" si="2"/>
        <v>-964.17000000000007</v>
      </c>
    </row>
    <row r="212" spans="1:7" ht="27" x14ac:dyDescent="0.3">
      <c r="A212" s="103" t="s">
        <v>307</v>
      </c>
      <c r="B212" s="105" t="s">
        <v>673</v>
      </c>
      <c r="C212" s="103" t="s">
        <v>812</v>
      </c>
      <c r="D212" s="103" t="s">
        <v>815</v>
      </c>
      <c r="E212" s="120">
        <v>57</v>
      </c>
      <c r="F212" s="108">
        <v>-300</v>
      </c>
      <c r="G212" s="108">
        <f t="shared" si="2"/>
        <v>-17.100000000000001</v>
      </c>
    </row>
    <row r="213" spans="1:7" ht="27" x14ac:dyDescent="0.3">
      <c r="A213" s="103" t="s">
        <v>308</v>
      </c>
      <c r="B213" s="105" t="s">
        <v>673</v>
      </c>
      <c r="C213" s="103" t="s">
        <v>812</v>
      </c>
      <c r="D213" s="103" t="s">
        <v>815</v>
      </c>
      <c r="E213" s="120">
        <v>438</v>
      </c>
      <c r="F213" s="108">
        <v>-10</v>
      </c>
      <c r="G213" s="108">
        <f t="shared" si="2"/>
        <v>-4.38</v>
      </c>
    </row>
    <row r="214" spans="1:7" x14ac:dyDescent="0.3">
      <c r="A214" s="103" t="s">
        <v>309</v>
      </c>
      <c r="B214" s="105" t="s">
        <v>674</v>
      </c>
      <c r="C214" s="103" t="s">
        <v>812</v>
      </c>
      <c r="D214" s="103" t="s">
        <v>815</v>
      </c>
      <c r="E214" s="120">
        <v>377</v>
      </c>
      <c r="F214" s="108">
        <v>-77</v>
      </c>
      <c r="G214" s="108">
        <f t="shared" si="2"/>
        <v>-29.029</v>
      </c>
    </row>
    <row r="215" spans="1:7" x14ac:dyDescent="0.3">
      <c r="A215" s="103" t="s">
        <v>310</v>
      </c>
      <c r="B215" s="105" t="s">
        <v>675</v>
      </c>
      <c r="C215" s="103" t="s">
        <v>812</v>
      </c>
      <c r="D215" s="103" t="s">
        <v>815</v>
      </c>
      <c r="E215" s="120">
        <v>212.6</v>
      </c>
      <c r="F215" s="108">
        <v>-1300</v>
      </c>
      <c r="G215" s="108">
        <f t="shared" si="2"/>
        <v>-276.38</v>
      </c>
    </row>
    <row r="216" spans="1:7" x14ac:dyDescent="0.3">
      <c r="A216" s="103" t="s">
        <v>311</v>
      </c>
      <c r="B216" s="105" t="s">
        <v>676</v>
      </c>
      <c r="C216" s="103" t="s">
        <v>812</v>
      </c>
      <c r="D216" s="103" t="s">
        <v>815</v>
      </c>
      <c r="E216" s="120">
        <v>390</v>
      </c>
      <c r="F216" s="108">
        <v>-150</v>
      </c>
      <c r="G216" s="108">
        <f t="shared" si="2"/>
        <v>-58.5</v>
      </c>
    </row>
    <row r="217" spans="1:7" x14ac:dyDescent="0.3">
      <c r="A217" s="103" t="s">
        <v>312</v>
      </c>
      <c r="B217" s="105" t="s">
        <v>677</v>
      </c>
      <c r="C217" s="103" t="s">
        <v>812</v>
      </c>
      <c r="D217" s="103" t="s">
        <v>815</v>
      </c>
      <c r="E217" s="120">
        <v>160</v>
      </c>
      <c r="F217" s="108">
        <v>-560</v>
      </c>
      <c r="G217" s="108">
        <f t="shared" si="2"/>
        <v>-89.6</v>
      </c>
    </row>
    <row r="218" spans="1:7" x14ac:dyDescent="0.3">
      <c r="A218" s="103" t="s">
        <v>313</v>
      </c>
      <c r="B218" s="105" t="s">
        <v>678</v>
      </c>
      <c r="C218" s="103" t="s">
        <v>812</v>
      </c>
      <c r="D218" s="103" t="s">
        <v>815</v>
      </c>
      <c r="E218" s="120">
        <v>2124.4</v>
      </c>
      <c r="F218" s="108">
        <v>-10</v>
      </c>
      <c r="G218" s="108">
        <f t="shared" si="2"/>
        <v>-21.244</v>
      </c>
    </row>
    <row r="219" spans="1:7" x14ac:dyDescent="0.3">
      <c r="A219" s="103" t="s">
        <v>314</v>
      </c>
      <c r="B219" s="105" t="s">
        <v>679</v>
      </c>
      <c r="C219" s="103" t="s">
        <v>812</v>
      </c>
      <c r="D219" s="103" t="s">
        <v>815</v>
      </c>
      <c r="E219" s="120">
        <v>1867.2</v>
      </c>
      <c r="F219" s="108">
        <v>-10</v>
      </c>
      <c r="G219" s="108">
        <f t="shared" si="2"/>
        <v>-18.672000000000001</v>
      </c>
    </row>
    <row r="220" spans="1:7" ht="27" x14ac:dyDescent="0.3">
      <c r="A220" s="103" t="s">
        <v>315</v>
      </c>
      <c r="B220" s="105" t="s">
        <v>680</v>
      </c>
      <c r="C220" s="103" t="s">
        <v>812</v>
      </c>
      <c r="D220" s="103" t="s">
        <v>815</v>
      </c>
      <c r="E220" s="120">
        <v>109.4</v>
      </c>
      <c r="F220" s="108">
        <v>-870</v>
      </c>
      <c r="G220" s="108">
        <f t="shared" ref="G220:G283" si="3">E220*F220/1000</f>
        <v>-95.177999999999997</v>
      </c>
    </row>
    <row r="221" spans="1:7" ht="27" x14ac:dyDescent="0.3">
      <c r="A221" s="103" t="s">
        <v>316</v>
      </c>
      <c r="B221" s="105" t="s">
        <v>680</v>
      </c>
      <c r="C221" s="103" t="s">
        <v>812</v>
      </c>
      <c r="D221" s="103" t="s">
        <v>815</v>
      </c>
      <c r="E221" s="120">
        <v>4616</v>
      </c>
      <c r="F221" s="108">
        <v>-10</v>
      </c>
      <c r="G221" s="108">
        <f t="shared" si="3"/>
        <v>-46.16</v>
      </c>
    </row>
    <row r="222" spans="1:7" x14ac:dyDescent="0.3">
      <c r="A222" s="103" t="s">
        <v>317</v>
      </c>
      <c r="B222" s="105" t="s">
        <v>681</v>
      </c>
      <c r="C222" s="103" t="s">
        <v>812</v>
      </c>
      <c r="D222" s="103" t="s">
        <v>815</v>
      </c>
      <c r="E222" s="120">
        <v>7.1</v>
      </c>
      <c r="F222" s="108">
        <v>-30200</v>
      </c>
      <c r="G222" s="108">
        <f t="shared" si="3"/>
        <v>-214.42</v>
      </c>
    </row>
    <row r="223" spans="1:7" ht="40.5" x14ac:dyDescent="0.3">
      <c r="A223" s="103" t="s">
        <v>318</v>
      </c>
      <c r="B223" s="105" t="s">
        <v>682</v>
      </c>
      <c r="C223" s="103" t="s">
        <v>812</v>
      </c>
      <c r="D223" s="103" t="s">
        <v>815</v>
      </c>
      <c r="E223" s="120">
        <v>189.5</v>
      </c>
      <c r="F223" s="108">
        <v>-5500</v>
      </c>
      <c r="G223" s="108">
        <f t="shared" si="3"/>
        <v>-1042.25</v>
      </c>
    </row>
    <row r="224" spans="1:7" x14ac:dyDescent="0.3">
      <c r="A224" s="103" t="s">
        <v>319</v>
      </c>
      <c r="B224" s="105" t="s">
        <v>683</v>
      </c>
      <c r="C224" s="103" t="s">
        <v>812</v>
      </c>
      <c r="D224" s="103" t="s">
        <v>815</v>
      </c>
      <c r="E224" s="120">
        <v>10.7</v>
      </c>
      <c r="F224" s="108">
        <v>-27048</v>
      </c>
      <c r="G224" s="108">
        <f t="shared" si="3"/>
        <v>-289.41359999999997</v>
      </c>
    </row>
    <row r="225" spans="1:7" x14ac:dyDescent="0.3">
      <c r="A225" s="103" t="s">
        <v>320</v>
      </c>
      <c r="B225" s="105" t="s">
        <v>683</v>
      </c>
      <c r="C225" s="103" t="s">
        <v>812</v>
      </c>
      <c r="D225" s="103" t="s">
        <v>815</v>
      </c>
      <c r="E225" s="120">
        <v>13.3</v>
      </c>
      <c r="F225" s="108">
        <v>-26976</v>
      </c>
      <c r="G225" s="108">
        <f t="shared" si="3"/>
        <v>-358.78080000000006</v>
      </c>
    </row>
    <row r="226" spans="1:7" x14ac:dyDescent="0.3">
      <c r="A226" s="103" t="s">
        <v>321</v>
      </c>
      <c r="B226" s="105" t="s">
        <v>684</v>
      </c>
      <c r="C226" s="103" t="s">
        <v>812</v>
      </c>
      <c r="D226" s="103" t="s">
        <v>815</v>
      </c>
      <c r="E226" s="120">
        <v>5.9</v>
      </c>
      <c r="F226" s="108">
        <v>-27600</v>
      </c>
      <c r="G226" s="108">
        <f t="shared" si="3"/>
        <v>-162.84</v>
      </c>
    </row>
    <row r="227" spans="1:7" x14ac:dyDescent="0.3">
      <c r="A227" s="103" t="s">
        <v>322</v>
      </c>
      <c r="B227" s="105" t="s">
        <v>683</v>
      </c>
      <c r="C227" s="103" t="s">
        <v>812</v>
      </c>
      <c r="D227" s="103" t="s">
        <v>815</v>
      </c>
      <c r="E227" s="120">
        <v>127.4</v>
      </c>
      <c r="F227" s="108">
        <v>-1100</v>
      </c>
      <c r="G227" s="108">
        <f t="shared" si="3"/>
        <v>-140.13999999999999</v>
      </c>
    </row>
    <row r="228" spans="1:7" ht="40.5" x14ac:dyDescent="0.3">
      <c r="A228" s="103" t="s">
        <v>323</v>
      </c>
      <c r="B228" s="105" t="s">
        <v>682</v>
      </c>
      <c r="C228" s="103" t="s">
        <v>812</v>
      </c>
      <c r="D228" s="103" t="s">
        <v>815</v>
      </c>
      <c r="E228" s="120">
        <v>14.9</v>
      </c>
      <c r="F228" s="108">
        <v>-35100</v>
      </c>
      <c r="G228" s="108">
        <f t="shared" si="3"/>
        <v>-522.99</v>
      </c>
    </row>
    <row r="229" spans="1:7" x14ac:dyDescent="0.3">
      <c r="A229" s="103" t="s">
        <v>324</v>
      </c>
      <c r="B229" s="105" t="s">
        <v>685</v>
      </c>
      <c r="C229" s="103" t="s">
        <v>812</v>
      </c>
      <c r="D229" s="103" t="s">
        <v>815</v>
      </c>
      <c r="E229" s="120">
        <v>128</v>
      </c>
      <c r="F229" s="108">
        <v>-20</v>
      </c>
      <c r="G229" s="108">
        <f t="shared" si="3"/>
        <v>-2.56</v>
      </c>
    </row>
    <row r="230" spans="1:7" x14ac:dyDescent="0.3">
      <c r="A230" s="103" t="s">
        <v>325</v>
      </c>
      <c r="B230" s="105" t="s">
        <v>686</v>
      </c>
      <c r="C230" s="103" t="s">
        <v>812</v>
      </c>
      <c r="D230" s="103" t="s">
        <v>815</v>
      </c>
      <c r="E230" s="120">
        <v>13.9</v>
      </c>
      <c r="F230" s="108">
        <v>-14600</v>
      </c>
      <c r="G230" s="108">
        <f t="shared" si="3"/>
        <v>-202.94</v>
      </c>
    </row>
    <row r="231" spans="1:7" x14ac:dyDescent="0.3">
      <c r="A231" s="103" t="s">
        <v>326</v>
      </c>
      <c r="B231" s="105" t="s">
        <v>687</v>
      </c>
      <c r="C231" s="103" t="s">
        <v>812</v>
      </c>
      <c r="D231" s="103" t="s">
        <v>815</v>
      </c>
      <c r="E231" s="120">
        <v>108.9</v>
      </c>
      <c r="F231" s="108">
        <v>-120</v>
      </c>
      <c r="G231" s="108">
        <f t="shared" si="3"/>
        <v>-13.068</v>
      </c>
    </row>
    <row r="232" spans="1:7" ht="27" x14ac:dyDescent="0.3">
      <c r="A232" s="103" t="s">
        <v>327</v>
      </c>
      <c r="B232" s="105" t="s">
        <v>688</v>
      </c>
      <c r="C232" s="103" t="s">
        <v>812</v>
      </c>
      <c r="D232" s="103" t="s">
        <v>815</v>
      </c>
      <c r="E232" s="120">
        <v>45.6</v>
      </c>
      <c r="F232" s="108">
        <v>-3500</v>
      </c>
      <c r="G232" s="108">
        <f t="shared" si="3"/>
        <v>-159.6</v>
      </c>
    </row>
    <row r="233" spans="1:7" x14ac:dyDescent="0.3">
      <c r="A233" s="103" t="s">
        <v>328</v>
      </c>
      <c r="B233" s="105" t="s">
        <v>689</v>
      </c>
      <c r="C233" s="103" t="s">
        <v>812</v>
      </c>
      <c r="D233" s="103" t="s">
        <v>815</v>
      </c>
      <c r="E233" s="120">
        <v>17.2</v>
      </c>
      <c r="F233" s="108">
        <v>-14976</v>
      </c>
      <c r="G233" s="108">
        <f t="shared" si="3"/>
        <v>-257.5872</v>
      </c>
    </row>
    <row r="234" spans="1:7" ht="27" x14ac:dyDescent="0.3">
      <c r="A234" s="103" t="s">
        <v>329</v>
      </c>
      <c r="B234" s="105" t="s">
        <v>688</v>
      </c>
      <c r="C234" s="103" t="s">
        <v>812</v>
      </c>
      <c r="D234" s="103" t="s">
        <v>815</v>
      </c>
      <c r="E234" s="120">
        <v>108.3</v>
      </c>
      <c r="F234" s="108">
        <v>-400</v>
      </c>
      <c r="G234" s="108">
        <f t="shared" si="3"/>
        <v>-43.32</v>
      </c>
    </row>
    <row r="235" spans="1:7" ht="27" x14ac:dyDescent="0.3">
      <c r="A235" s="103" t="s">
        <v>330</v>
      </c>
      <c r="B235" s="105" t="s">
        <v>688</v>
      </c>
      <c r="C235" s="103" t="s">
        <v>812</v>
      </c>
      <c r="D235" s="103" t="s">
        <v>815</v>
      </c>
      <c r="E235" s="120">
        <v>800</v>
      </c>
      <c r="F235" s="108">
        <v>-50</v>
      </c>
      <c r="G235" s="108">
        <f t="shared" si="3"/>
        <v>-40</v>
      </c>
    </row>
    <row r="236" spans="1:7" x14ac:dyDescent="0.3">
      <c r="A236" s="103" t="s">
        <v>331</v>
      </c>
      <c r="B236" s="105" t="s">
        <v>690</v>
      </c>
      <c r="C236" s="103" t="s">
        <v>812</v>
      </c>
      <c r="D236" s="103" t="s">
        <v>815</v>
      </c>
      <c r="E236" s="120">
        <v>100</v>
      </c>
      <c r="F236" s="108">
        <v>-20000</v>
      </c>
      <c r="G236" s="108">
        <f t="shared" si="3"/>
        <v>-2000</v>
      </c>
    </row>
    <row r="237" spans="1:7" x14ac:dyDescent="0.3">
      <c r="A237" s="103" t="s">
        <v>332</v>
      </c>
      <c r="B237" s="105" t="s">
        <v>690</v>
      </c>
      <c r="C237" s="103" t="s">
        <v>812</v>
      </c>
      <c r="D237" s="103" t="s">
        <v>815</v>
      </c>
      <c r="E237" s="120">
        <v>200</v>
      </c>
      <c r="F237" s="108">
        <v>-130000</v>
      </c>
      <c r="G237" s="108">
        <f t="shared" si="3"/>
        <v>-26000</v>
      </c>
    </row>
    <row r="238" spans="1:7" x14ac:dyDescent="0.3">
      <c r="A238" s="103" t="s">
        <v>333</v>
      </c>
      <c r="B238" s="105" t="s">
        <v>690</v>
      </c>
      <c r="C238" s="103" t="s">
        <v>812</v>
      </c>
      <c r="D238" s="103" t="s">
        <v>815</v>
      </c>
      <c r="E238" s="120">
        <v>300</v>
      </c>
      <c r="F238" s="108">
        <v>-62000</v>
      </c>
      <c r="G238" s="108">
        <f t="shared" si="3"/>
        <v>-18600</v>
      </c>
    </row>
    <row r="239" spans="1:7" x14ac:dyDescent="0.3">
      <c r="A239" s="103" t="s">
        <v>334</v>
      </c>
      <c r="B239" s="105" t="s">
        <v>691</v>
      </c>
      <c r="C239" s="103" t="s">
        <v>812</v>
      </c>
      <c r="D239" s="103" t="s">
        <v>815</v>
      </c>
      <c r="E239" s="120">
        <v>3.5</v>
      </c>
      <c r="F239" s="108">
        <v>-1800</v>
      </c>
      <c r="G239" s="108">
        <f t="shared" si="3"/>
        <v>-6.3</v>
      </c>
    </row>
    <row r="240" spans="1:7" x14ac:dyDescent="0.3">
      <c r="A240" s="103" t="s">
        <v>335</v>
      </c>
      <c r="B240" s="105" t="s">
        <v>692</v>
      </c>
      <c r="C240" s="103" t="s">
        <v>812</v>
      </c>
      <c r="D240" s="103" t="s">
        <v>815</v>
      </c>
      <c r="E240" s="120">
        <v>75.599999999999994</v>
      </c>
      <c r="F240" s="108">
        <v>-3280</v>
      </c>
      <c r="G240" s="108">
        <f t="shared" si="3"/>
        <v>-247.96799999999996</v>
      </c>
    </row>
    <row r="241" spans="1:7" x14ac:dyDescent="0.3">
      <c r="A241" s="103" t="s">
        <v>336</v>
      </c>
      <c r="B241" s="105" t="s">
        <v>693</v>
      </c>
      <c r="C241" s="103" t="s">
        <v>812</v>
      </c>
      <c r="D241" s="103" t="s">
        <v>815</v>
      </c>
      <c r="E241" s="120">
        <v>450</v>
      </c>
      <c r="F241" s="108">
        <v>-660</v>
      </c>
      <c r="G241" s="108">
        <f t="shared" si="3"/>
        <v>-297</v>
      </c>
    </row>
    <row r="242" spans="1:7" ht="27" x14ac:dyDescent="0.3">
      <c r="A242" s="103" t="s">
        <v>337</v>
      </c>
      <c r="B242" s="105" t="s">
        <v>694</v>
      </c>
      <c r="C242" s="103" t="s">
        <v>812</v>
      </c>
      <c r="D242" s="103" t="s">
        <v>815</v>
      </c>
      <c r="E242" s="120">
        <v>400</v>
      </c>
      <c r="F242" s="108">
        <v>-8000</v>
      </c>
      <c r="G242" s="108">
        <f t="shared" si="3"/>
        <v>-3200</v>
      </c>
    </row>
    <row r="243" spans="1:7" ht="27" x14ac:dyDescent="0.3">
      <c r="A243" s="103" t="s">
        <v>338</v>
      </c>
      <c r="B243" s="105" t="s">
        <v>694</v>
      </c>
      <c r="C243" s="103" t="s">
        <v>812</v>
      </c>
      <c r="D243" s="103" t="s">
        <v>815</v>
      </c>
      <c r="E243" s="120">
        <v>389.3</v>
      </c>
      <c r="F243" s="108">
        <v>-1800</v>
      </c>
      <c r="G243" s="108">
        <f t="shared" si="3"/>
        <v>-700.74</v>
      </c>
    </row>
    <row r="244" spans="1:7" x14ac:dyDescent="0.3">
      <c r="A244" s="103" t="s">
        <v>339</v>
      </c>
      <c r="B244" s="105" t="s">
        <v>695</v>
      </c>
      <c r="C244" s="103" t="s">
        <v>812</v>
      </c>
      <c r="D244" s="103" t="s">
        <v>815</v>
      </c>
      <c r="E244" s="120">
        <v>23.5</v>
      </c>
      <c r="F244" s="108">
        <v>-2000</v>
      </c>
      <c r="G244" s="108">
        <f t="shared" si="3"/>
        <v>-47</v>
      </c>
    </row>
    <row r="245" spans="1:7" ht="27" x14ac:dyDescent="0.3">
      <c r="A245" s="103" t="s">
        <v>340</v>
      </c>
      <c r="B245" s="105" t="s">
        <v>696</v>
      </c>
      <c r="C245" s="103" t="s">
        <v>812</v>
      </c>
      <c r="D245" s="103" t="s">
        <v>815</v>
      </c>
      <c r="E245" s="120">
        <v>65</v>
      </c>
      <c r="F245" s="108">
        <v>-6400</v>
      </c>
      <c r="G245" s="108">
        <f t="shared" si="3"/>
        <v>-416</v>
      </c>
    </row>
    <row r="246" spans="1:7" x14ac:dyDescent="0.3">
      <c r="A246" s="103" t="s">
        <v>341</v>
      </c>
      <c r="B246" s="105" t="s">
        <v>697</v>
      </c>
      <c r="C246" s="103" t="s">
        <v>812</v>
      </c>
      <c r="D246" s="103" t="s">
        <v>815</v>
      </c>
      <c r="E246" s="120">
        <v>8</v>
      </c>
      <c r="F246" s="108">
        <v>-21500</v>
      </c>
      <c r="G246" s="108">
        <f t="shared" si="3"/>
        <v>-172</v>
      </c>
    </row>
    <row r="247" spans="1:7" x14ac:dyDescent="0.3">
      <c r="A247" s="103" t="s">
        <v>342</v>
      </c>
      <c r="B247" s="105" t="s">
        <v>697</v>
      </c>
      <c r="C247" s="103" t="s">
        <v>812</v>
      </c>
      <c r="D247" s="103" t="s">
        <v>815</v>
      </c>
      <c r="E247" s="120">
        <v>29.4</v>
      </c>
      <c r="F247" s="108">
        <v>-10000</v>
      </c>
      <c r="G247" s="108">
        <f t="shared" si="3"/>
        <v>-294</v>
      </c>
    </row>
    <row r="248" spans="1:7" x14ac:dyDescent="0.3">
      <c r="A248" s="103" t="s">
        <v>343</v>
      </c>
      <c r="B248" s="105" t="s">
        <v>698</v>
      </c>
      <c r="C248" s="103" t="s">
        <v>812</v>
      </c>
      <c r="D248" s="103" t="s">
        <v>815</v>
      </c>
      <c r="E248" s="120">
        <v>30.5</v>
      </c>
      <c r="F248" s="108">
        <v>-2300</v>
      </c>
      <c r="G248" s="108">
        <f t="shared" si="3"/>
        <v>-70.150000000000006</v>
      </c>
    </row>
    <row r="249" spans="1:7" x14ac:dyDescent="0.3">
      <c r="A249" s="103" t="s">
        <v>344</v>
      </c>
      <c r="B249" s="105" t="s">
        <v>698</v>
      </c>
      <c r="C249" s="103" t="s">
        <v>812</v>
      </c>
      <c r="D249" s="103" t="s">
        <v>815</v>
      </c>
      <c r="E249" s="120">
        <v>246.3</v>
      </c>
      <c r="F249" s="108">
        <v>-150</v>
      </c>
      <c r="G249" s="108">
        <f t="shared" si="3"/>
        <v>-36.945</v>
      </c>
    </row>
    <row r="250" spans="1:7" x14ac:dyDescent="0.3">
      <c r="A250" s="103" t="s">
        <v>345</v>
      </c>
      <c r="B250" s="105" t="s">
        <v>699</v>
      </c>
      <c r="C250" s="103" t="s">
        <v>812</v>
      </c>
      <c r="D250" s="103" t="s">
        <v>815</v>
      </c>
      <c r="E250" s="120">
        <v>400</v>
      </c>
      <c r="F250" s="108">
        <v>-650</v>
      </c>
      <c r="G250" s="108">
        <f t="shared" si="3"/>
        <v>-260</v>
      </c>
    </row>
    <row r="251" spans="1:7" x14ac:dyDescent="0.3">
      <c r="A251" s="103" t="s">
        <v>346</v>
      </c>
      <c r="B251" s="105" t="s">
        <v>700</v>
      </c>
      <c r="C251" s="103" t="s">
        <v>812</v>
      </c>
      <c r="D251" s="103" t="s">
        <v>815</v>
      </c>
      <c r="E251" s="120">
        <v>54.15</v>
      </c>
      <c r="F251" s="108">
        <v>-1000</v>
      </c>
      <c r="G251" s="108">
        <f t="shared" si="3"/>
        <v>-54.15</v>
      </c>
    </row>
    <row r="252" spans="1:7" x14ac:dyDescent="0.3">
      <c r="A252" s="103" t="s">
        <v>347</v>
      </c>
      <c r="B252" s="105" t="s">
        <v>700</v>
      </c>
      <c r="C252" s="103" t="s">
        <v>812</v>
      </c>
      <c r="D252" s="103" t="s">
        <v>815</v>
      </c>
      <c r="E252" s="120">
        <v>483</v>
      </c>
      <c r="F252" s="108">
        <v>-30</v>
      </c>
      <c r="G252" s="108">
        <f t="shared" si="3"/>
        <v>-14.49</v>
      </c>
    </row>
    <row r="253" spans="1:7" x14ac:dyDescent="0.3">
      <c r="A253" s="103" t="s">
        <v>348</v>
      </c>
      <c r="B253" s="105" t="s">
        <v>701</v>
      </c>
      <c r="C253" s="103" t="s">
        <v>812</v>
      </c>
      <c r="D253" s="103" t="s">
        <v>815</v>
      </c>
      <c r="E253" s="120">
        <v>409</v>
      </c>
      <c r="F253" s="108">
        <v>-20</v>
      </c>
      <c r="G253" s="108">
        <f t="shared" si="3"/>
        <v>-8.18</v>
      </c>
    </row>
    <row r="254" spans="1:7" x14ac:dyDescent="0.3">
      <c r="A254" s="103" t="s">
        <v>349</v>
      </c>
      <c r="B254" s="105" t="s">
        <v>701</v>
      </c>
      <c r="C254" s="103" t="s">
        <v>812</v>
      </c>
      <c r="D254" s="103" t="s">
        <v>815</v>
      </c>
      <c r="E254" s="120">
        <v>730</v>
      </c>
      <c r="F254" s="108">
        <v>-20</v>
      </c>
      <c r="G254" s="108">
        <f t="shared" si="3"/>
        <v>-14.6</v>
      </c>
    </row>
    <row r="255" spans="1:7" ht="27" x14ac:dyDescent="0.3">
      <c r="A255" s="103" t="s">
        <v>350</v>
      </c>
      <c r="B255" s="105" t="s">
        <v>702</v>
      </c>
      <c r="C255" s="103" t="s">
        <v>812</v>
      </c>
      <c r="D255" s="103" t="s">
        <v>815</v>
      </c>
      <c r="E255" s="120">
        <v>385</v>
      </c>
      <c r="F255" s="108">
        <v>-900</v>
      </c>
      <c r="G255" s="108">
        <f t="shared" si="3"/>
        <v>-346.5</v>
      </c>
    </row>
    <row r="256" spans="1:7" ht="27" x14ac:dyDescent="0.3">
      <c r="A256" s="103" t="s">
        <v>351</v>
      </c>
      <c r="B256" s="105" t="s">
        <v>702</v>
      </c>
      <c r="C256" s="103" t="s">
        <v>812</v>
      </c>
      <c r="D256" s="103" t="s">
        <v>815</v>
      </c>
      <c r="E256" s="120">
        <v>405</v>
      </c>
      <c r="F256" s="108">
        <v>-400</v>
      </c>
      <c r="G256" s="108">
        <f t="shared" si="3"/>
        <v>-162</v>
      </c>
    </row>
    <row r="257" spans="1:7" x14ac:dyDescent="0.3">
      <c r="A257" s="103" t="s">
        <v>352</v>
      </c>
      <c r="B257" s="105" t="s">
        <v>703</v>
      </c>
      <c r="C257" s="103" t="s">
        <v>812</v>
      </c>
      <c r="D257" s="103" t="s">
        <v>815</v>
      </c>
      <c r="E257" s="120">
        <v>25.2</v>
      </c>
      <c r="F257" s="108">
        <v>-1100</v>
      </c>
      <c r="G257" s="108">
        <f t="shared" si="3"/>
        <v>-27.72</v>
      </c>
    </row>
    <row r="258" spans="1:7" x14ac:dyDescent="0.3">
      <c r="A258" s="103" t="s">
        <v>353</v>
      </c>
      <c r="B258" s="105" t="s">
        <v>704</v>
      </c>
      <c r="C258" s="103" t="s">
        <v>812</v>
      </c>
      <c r="D258" s="103" t="s">
        <v>815</v>
      </c>
      <c r="E258" s="120">
        <v>385</v>
      </c>
      <c r="F258" s="108">
        <v>-1430</v>
      </c>
      <c r="G258" s="108">
        <f t="shared" si="3"/>
        <v>-550.54999999999995</v>
      </c>
    </row>
    <row r="259" spans="1:7" x14ac:dyDescent="0.3">
      <c r="A259" s="103" t="s">
        <v>354</v>
      </c>
      <c r="B259" s="105" t="s">
        <v>704</v>
      </c>
      <c r="C259" s="103" t="s">
        <v>812</v>
      </c>
      <c r="D259" s="103" t="s">
        <v>815</v>
      </c>
      <c r="E259" s="120">
        <v>388</v>
      </c>
      <c r="F259" s="108">
        <v>-870</v>
      </c>
      <c r="G259" s="108">
        <f t="shared" si="3"/>
        <v>-337.56</v>
      </c>
    </row>
    <row r="260" spans="1:7" x14ac:dyDescent="0.3">
      <c r="A260" s="103" t="s">
        <v>355</v>
      </c>
      <c r="B260" s="105" t="s">
        <v>704</v>
      </c>
      <c r="C260" s="103" t="s">
        <v>812</v>
      </c>
      <c r="D260" s="103" t="s">
        <v>815</v>
      </c>
      <c r="E260" s="120">
        <v>658</v>
      </c>
      <c r="F260" s="108">
        <v>-30</v>
      </c>
      <c r="G260" s="108">
        <f t="shared" si="3"/>
        <v>-19.739999999999998</v>
      </c>
    </row>
    <row r="261" spans="1:7" x14ac:dyDescent="0.3">
      <c r="A261" s="103" t="s">
        <v>356</v>
      </c>
      <c r="B261" s="105" t="s">
        <v>704</v>
      </c>
      <c r="C261" s="103" t="s">
        <v>812</v>
      </c>
      <c r="D261" s="103" t="s">
        <v>815</v>
      </c>
      <c r="E261" s="120">
        <v>370</v>
      </c>
      <c r="F261" s="108">
        <v>-380</v>
      </c>
      <c r="G261" s="108">
        <f t="shared" si="3"/>
        <v>-140.6</v>
      </c>
    </row>
    <row r="262" spans="1:7" x14ac:dyDescent="0.3">
      <c r="A262" s="103" t="s">
        <v>357</v>
      </c>
      <c r="B262" s="105" t="s">
        <v>705</v>
      </c>
      <c r="C262" s="103" t="s">
        <v>812</v>
      </c>
      <c r="D262" s="103" t="s">
        <v>815</v>
      </c>
      <c r="E262" s="120">
        <v>387</v>
      </c>
      <c r="F262" s="108">
        <v>-600</v>
      </c>
      <c r="G262" s="108">
        <f t="shared" si="3"/>
        <v>-232.2</v>
      </c>
    </row>
    <row r="263" spans="1:7" x14ac:dyDescent="0.3">
      <c r="A263" s="103" t="s">
        <v>358</v>
      </c>
      <c r="B263" s="105" t="s">
        <v>706</v>
      </c>
      <c r="C263" s="103" t="s">
        <v>812</v>
      </c>
      <c r="D263" s="103" t="s">
        <v>815</v>
      </c>
      <c r="E263" s="120">
        <v>9500</v>
      </c>
      <c r="F263" s="108">
        <v>-4</v>
      </c>
      <c r="G263" s="108">
        <f t="shared" si="3"/>
        <v>-38</v>
      </c>
    </row>
    <row r="264" spans="1:7" ht="27" x14ac:dyDescent="0.3">
      <c r="A264" s="103" t="s">
        <v>359</v>
      </c>
      <c r="B264" s="105" t="s">
        <v>707</v>
      </c>
      <c r="C264" s="103" t="s">
        <v>812</v>
      </c>
      <c r="D264" s="103" t="s">
        <v>815</v>
      </c>
      <c r="E264" s="120">
        <v>42</v>
      </c>
      <c r="F264" s="108">
        <v>-200</v>
      </c>
      <c r="G264" s="108">
        <f t="shared" si="3"/>
        <v>-8.4</v>
      </c>
    </row>
    <row r="265" spans="1:7" x14ac:dyDescent="0.3">
      <c r="A265" s="103" t="s">
        <v>360</v>
      </c>
      <c r="B265" s="105" t="s">
        <v>708</v>
      </c>
      <c r="C265" s="103" t="s">
        <v>812</v>
      </c>
      <c r="D265" s="103" t="s">
        <v>815</v>
      </c>
      <c r="E265" s="120">
        <v>300</v>
      </c>
      <c r="F265" s="108">
        <v>-60</v>
      </c>
      <c r="G265" s="108">
        <f t="shared" si="3"/>
        <v>-18</v>
      </c>
    </row>
    <row r="266" spans="1:7" x14ac:dyDescent="0.3">
      <c r="A266" s="103" t="s">
        <v>361</v>
      </c>
      <c r="B266" s="105" t="s">
        <v>709</v>
      </c>
      <c r="C266" s="103" t="s">
        <v>812</v>
      </c>
      <c r="D266" s="103" t="s">
        <v>815</v>
      </c>
      <c r="E266" s="120">
        <v>20000</v>
      </c>
      <c r="F266" s="108">
        <v>-10</v>
      </c>
      <c r="G266" s="108">
        <f t="shared" si="3"/>
        <v>-200</v>
      </c>
    </row>
    <row r="267" spans="1:7" x14ac:dyDescent="0.3">
      <c r="A267" s="103" t="s">
        <v>362</v>
      </c>
      <c r="B267" s="105" t="s">
        <v>710</v>
      </c>
      <c r="C267" s="103" t="s">
        <v>812</v>
      </c>
      <c r="D267" s="103" t="s">
        <v>815</v>
      </c>
      <c r="E267" s="120">
        <v>676.4</v>
      </c>
      <c r="F267" s="108">
        <v>-230</v>
      </c>
      <c r="G267" s="108">
        <f t="shared" si="3"/>
        <v>-155.572</v>
      </c>
    </row>
    <row r="268" spans="1:7" x14ac:dyDescent="0.3">
      <c r="A268" s="103" t="s">
        <v>363</v>
      </c>
      <c r="B268" s="105" t="s">
        <v>710</v>
      </c>
      <c r="C268" s="103" t="s">
        <v>812</v>
      </c>
      <c r="D268" s="103" t="s">
        <v>815</v>
      </c>
      <c r="E268" s="120">
        <v>2136.8000000000002</v>
      </c>
      <c r="F268" s="108">
        <v>-450</v>
      </c>
      <c r="G268" s="108">
        <f t="shared" si="3"/>
        <v>-961.56000000000017</v>
      </c>
    </row>
    <row r="269" spans="1:7" x14ac:dyDescent="0.3">
      <c r="A269" s="103" t="s">
        <v>364</v>
      </c>
      <c r="B269" s="105" t="s">
        <v>711</v>
      </c>
      <c r="C269" s="103" t="s">
        <v>812</v>
      </c>
      <c r="D269" s="103" t="s">
        <v>815</v>
      </c>
      <c r="E269" s="120">
        <v>14.4</v>
      </c>
      <c r="F269" s="108">
        <v>-4300</v>
      </c>
      <c r="G269" s="108">
        <f t="shared" si="3"/>
        <v>-61.92</v>
      </c>
    </row>
    <row r="270" spans="1:7" x14ac:dyDescent="0.3">
      <c r="A270" s="103" t="s">
        <v>365</v>
      </c>
      <c r="B270" s="105" t="s">
        <v>711</v>
      </c>
      <c r="C270" s="103" t="s">
        <v>812</v>
      </c>
      <c r="D270" s="103" t="s">
        <v>815</v>
      </c>
      <c r="E270" s="120">
        <v>87</v>
      </c>
      <c r="F270" s="108">
        <v>-840</v>
      </c>
      <c r="G270" s="108">
        <f t="shared" si="3"/>
        <v>-73.08</v>
      </c>
    </row>
    <row r="271" spans="1:7" x14ac:dyDescent="0.3">
      <c r="A271" s="103" t="s">
        <v>366</v>
      </c>
      <c r="B271" s="105" t="s">
        <v>712</v>
      </c>
      <c r="C271" s="103" t="s">
        <v>812</v>
      </c>
      <c r="D271" s="103" t="s">
        <v>815</v>
      </c>
      <c r="E271" s="120">
        <v>100.7</v>
      </c>
      <c r="F271" s="108">
        <v>-270</v>
      </c>
      <c r="G271" s="108">
        <f t="shared" si="3"/>
        <v>-27.189</v>
      </c>
    </row>
    <row r="272" spans="1:7" x14ac:dyDescent="0.3">
      <c r="A272" s="103" t="s">
        <v>367</v>
      </c>
      <c r="B272" s="105" t="s">
        <v>712</v>
      </c>
      <c r="C272" s="103" t="s">
        <v>812</v>
      </c>
      <c r="D272" s="103" t="s">
        <v>815</v>
      </c>
      <c r="E272" s="120">
        <v>314.55</v>
      </c>
      <c r="F272" s="108">
        <v>-20</v>
      </c>
      <c r="G272" s="108">
        <f t="shared" si="3"/>
        <v>-6.2910000000000004</v>
      </c>
    </row>
    <row r="273" spans="1:7" x14ac:dyDescent="0.3">
      <c r="A273" s="103" t="s">
        <v>368</v>
      </c>
      <c r="B273" s="105" t="s">
        <v>713</v>
      </c>
      <c r="C273" s="103" t="s">
        <v>812</v>
      </c>
      <c r="D273" s="103" t="s">
        <v>815</v>
      </c>
      <c r="E273" s="120">
        <v>1086</v>
      </c>
      <c r="F273" s="108">
        <v>-1115</v>
      </c>
      <c r="G273" s="108">
        <f t="shared" si="3"/>
        <v>-1210.8900000000001</v>
      </c>
    </row>
    <row r="274" spans="1:7" x14ac:dyDescent="0.3">
      <c r="A274" s="103" t="s">
        <v>369</v>
      </c>
      <c r="B274" s="105" t="s">
        <v>714</v>
      </c>
      <c r="C274" s="103" t="s">
        <v>812</v>
      </c>
      <c r="D274" s="103" t="s">
        <v>815</v>
      </c>
      <c r="E274" s="120">
        <v>7.63</v>
      </c>
      <c r="F274" s="108">
        <v>-4800</v>
      </c>
      <c r="G274" s="108">
        <f t="shared" si="3"/>
        <v>-36.624000000000002</v>
      </c>
    </row>
    <row r="275" spans="1:7" x14ac:dyDescent="0.3">
      <c r="A275" s="103" t="s">
        <v>370</v>
      </c>
      <c r="B275" s="105" t="s">
        <v>715</v>
      </c>
      <c r="C275" s="103" t="s">
        <v>812</v>
      </c>
      <c r="D275" s="103" t="s">
        <v>815</v>
      </c>
      <c r="E275" s="120">
        <v>58.16</v>
      </c>
      <c r="F275" s="108">
        <v>-1400</v>
      </c>
      <c r="G275" s="108">
        <f t="shared" si="3"/>
        <v>-81.424000000000007</v>
      </c>
    </row>
    <row r="276" spans="1:7" x14ac:dyDescent="0.3">
      <c r="A276" s="103" t="s">
        <v>371</v>
      </c>
      <c r="B276" s="105" t="s">
        <v>716</v>
      </c>
      <c r="C276" s="103" t="s">
        <v>812</v>
      </c>
      <c r="D276" s="103" t="s">
        <v>815</v>
      </c>
      <c r="E276" s="120">
        <v>208</v>
      </c>
      <c r="F276" s="108">
        <v>-100</v>
      </c>
      <c r="G276" s="108">
        <f t="shared" si="3"/>
        <v>-20.8</v>
      </c>
    </row>
    <row r="277" spans="1:7" x14ac:dyDescent="0.3">
      <c r="A277" s="103" t="s">
        <v>372</v>
      </c>
      <c r="B277" s="105" t="s">
        <v>717</v>
      </c>
      <c r="C277" s="103" t="s">
        <v>812</v>
      </c>
      <c r="D277" s="103" t="s">
        <v>815</v>
      </c>
      <c r="E277" s="120">
        <v>57.18</v>
      </c>
      <c r="F277" s="108">
        <v>-220</v>
      </c>
      <c r="G277" s="108">
        <f t="shared" si="3"/>
        <v>-12.579600000000001</v>
      </c>
    </row>
    <row r="278" spans="1:7" x14ac:dyDescent="0.3">
      <c r="A278" s="103" t="s">
        <v>373</v>
      </c>
      <c r="B278" s="105" t="s">
        <v>718</v>
      </c>
      <c r="C278" s="103" t="s">
        <v>812</v>
      </c>
      <c r="D278" s="103" t="s">
        <v>815</v>
      </c>
      <c r="E278" s="120">
        <v>22.9</v>
      </c>
      <c r="F278" s="108">
        <v>-20850</v>
      </c>
      <c r="G278" s="108">
        <f t="shared" si="3"/>
        <v>-477.46499999999992</v>
      </c>
    </row>
    <row r="279" spans="1:7" x14ac:dyDescent="0.3">
      <c r="A279" s="103" t="s">
        <v>374</v>
      </c>
      <c r="B279" s="105" t="s">
        <v>719</v>
      </c>
      <c r="C279" s="103" t="s">
        <v>812</v>
      </c>
      <c r="D279" s="103" t="s">
        <v>815</v>
      </c>
      <c r="E279" s="120">
        <v>3745.2</v>
      </c>
      <c r="F279" s="108">
        <v>-460</v>
      </c>
      <c r="G279" s="108">
        <f t="shared" si="3"/>
        <v>-1722.7919999999999</v>
      </c>
    </row>
    <row r="280" spans="1:7" x14ac:dyDescent="0.3">
      <c r="A280" s="103" t="s">
        <v>375</v>
      </c>
      <c r="B280" s="105" t="s">
        <v>719</v>
      </c>
      <c r="C280" s="103" t="s">
        <v>812</v>
      </c>
      <c r="D280" s="103" t="s">
        <v>815</v>
      </c>
      <c r="E280" s="120">
        <v>906.75</v>
      </c>
      <c r="F280" s="108">
        <v>-2600</v>
      </c>
      <c r="G280" s="108">
        <f t="shared" si="3"/>
        <v>-2357.5500000000002</v>
      </c>
    </row>
    <row r="281" spans="1:7" x14ac:dyDescent="0.3">
      <c r="A281" s="103" t="s">
        <v>376</v>
      </c>
      <c r="B281" s="105" t="s">
        <v>720</v>
      </c>
      <c r="C281" s="103" t="s">
        <v>812</v>
      </c>
      <c r="D281" s="103" t="s">
        <v>815</v>
      </c>
      <c r="E281" s="120">
        <v>15.1</v>
      </c>
      <c r="F281" s="108">
        <v>-6500</v>
      </c>
      <c r="G281" s="108">
        <f t="shared" si="3"/>
        <v>-98.15</v>
      </c>
    </row>
    <row r="282" spans="1:7" x14ac:dyDescent="0.3">
      <c r="A282" s="103" t="s">
        <v>377</v>
      </c>
      <c r="B282" s="105" t="s">
        <v>721</v>
      </c>
      <c r="C282" s="103" t="s">
        <v>812</v>
      </c>
      <c r="D282" s="103" t="s">
        <v>815</v>
      </c>
      <c r="E282" s="120">
        <v>66.8</v>
      </c>
      <c r="F282" s="108">
        <v>-1200</v>
      </c>
      <c r="G282" s="108">
        <f t="shared" si="3"/>
        <v>-80.16</v>
      </c>
    </row>
    <row r="283" spans="1:7" x14ac:dyDescent="0.3">
      <c r="A283" s="103" t="s">
        <v>378</v>
      </c>
      <c r="B283" s="105" t="s">
        <v>721</v>
      </c>
      <c r="C283" s="103" t="s">
        <v>812</v>
      </c>
      <c r="D283" s="103" t="s">
        <v>815</v>
      </c>
      <c r="E283" s="120">
        <v>241.6</v>
      </c>
      <c r="F283" s="108">
        <v>-1450</v>
      </c>
      <c r="G283" s="108">
        <f t="shared" si="3"/>
        <v>-350.32</v>
      </c>
    </row>
    <row r="284" spans="1:7" x14ac:dyDescent="0.3">
      <c r="A284" s="103" t="s">
        <v>379</v>
      </c>
      <c r="B284" s="105" t="s">
        <v>722</v>
      </c>
      <c r="C284" s="103" t="s">
        <v>812</v>
      </c>
      <c r="D284" s="103" t="s">
        <v>815</v>
      </c>
      <c r="E284" s="120">
        <v>99.75</v>
      </c>
      <c r="F284" s="108">
        <v>-420</v>
      </c>
      <c r="G284" s="108">
        <f t="shared" ref="G284:G347" si="4">E284*F284/1000</f>
        <v>-41.895000000000003</v>
      </c>
    </row>
    <row r="285" spans="1:7" x14ac:dyDescent="0.3">
      <c r="A285" s="103" t="s">
        <v>380</v>
      </c>
      <c r="B285" s="105" t="s">
        <v>722</v>
      </c>
      <c r="C285" s="103" t="s">
        <v>812</v>
      </c>
      <c r="D285" s="103" t="s">
        <v>815</v>
      </c>
      <c r="E285" s="120">
        <v>70.3</v>
      </c>
      <c r="F285" s="108">
        <v>-420</v>
      </c>
      <c r="G285" s="108">
        <f t="shared" si="4"/>
        <v>-29.526</v>
      </c>
    </row>
    <row r="286" spans="1:7" x14ac:dyDescent="0.3">
      <c r="A286" s="103" t="s">
        <v>381</v>
      </c>
      <c r="B286" s="105" t="s">
        <v>723</v>
      </c>
      <c r="C286" s="103" t="s">
        <v>812</v>
      </c>
      <c r="D286" s="103" t="s">
        <v>815</v>
      </c>
      <c r="E286" s="120">
        <v>241.9</v>
      </c>
      <c r="F286" s="108">
        <v>-1764</v>
      </c>
      <c r="G286" s="108">
        <f t="shared" si="4"/>
        <v>-426.71160000000003</v>
      </c>
    </row>
    <row r="287" spans="1:7" x14ac:dyDescent="0.3">
      <c r="A287" s="103" t="s">
        <v>382</v>
      </c>
      <c r="B287" s="105" t="s">
        <v>724</v>
      </c>
      <c r="C287" s="103" t="s">
        <v>812</v>
      </c>
      <c r="D287" s="103" t="s">
        <v>815</v>
      </c>
      <c r="E287" s="120">
        <v>327.60000000000002</v>
      </c>
      <c r="F287" s="108">
        <v>-1700</v>
      </c>
      <c r="G287" s="108">
        <f t="shared" si="4"/>
        <v>-556.91999999999996</v>
      </c>
    </row>
    <row r="288" spans="1:7" x14ac:dyDescent="0.3">
      <c r="A288" s="103" t="s">
        <v>383</v>
      </c>
      <c r="B288" s="105" t="s">
        <v>725</v>
      </c>
      <c r="C288" s="103" t="s">
        <v>812</v>
      </c>
      <c r="D288" s="103" t="s">
        <v>815</v>
      </c>
      <c r="E288" s="120">
        <v>60</v>
      </c>
      <c r="F288" s="108">
        <v>-50</v>
      </c>
      <c r="G288" s="108">
        <f t="shared" si="4"/>
        <v>-3</v>
      </c>
    </row>
    <row r="289" spans="1:7" x14ac:dyDescent="0.3">
      <c r="A289" s="103" t="s">
        <v>384</v>
      </c>
      <c r="B289" s="105" t="s">
        <v>726</v>
      </c>
      <c r="C289" s="103" t="s">
        <v>812</v>
      </c>
      <c r="D289" s="103" t="s">
        <v>815</v>
      </c>
      <c r="E289" s="120">
        <v>28.6</v>
      </c>
      <c r="F289" s="108">
        <v>-12500</v>
      </c>
      <c r="G289" s="108">
        <f t="shared" si="4"/>
        <v>-357.5</v>
      </c>
    </row>
    <row r="290" spans="1:7" x14ac:dyDescent="0.3">
      <c r="A290" s="103" t="s">
        <v>385</v>
      </c>
      <c r="B290" s="105" t="s">
        <v>727</v>
      </c>
      <c r="C290" s="103" t="s">
        <v>812</v>
      </c>
      <c r="D290" s="103" t="s">
        <v>815</v>
      </c>
      <c r="E290" s="120">
        <v>263.60000000000002</v>
      </c>
      <c r="F290" s="108">
        <v>-280</v>
      </c>
      <c r="G290" s="108">
        <f t="shared" si="4"/>
        <v>-73.808000000000007</v>
      </c>
    </row>
    <row r="291" spans="1:7" ht="27" x14ac:dyDescent="0.3">
      <c r="A291" s="103" t="s">
        <v>386</v>
      </c>
      <c r="B291" s="105" t="s">
        <v>728</v>
      </c>
      <c r="C291" s="103" t="s">
        <v>812</v>
      </c>
      <c r="D291" s="103" t="s">
        <v>815</v>
      </c>
      <c r="E291" s="120">
        <v>38.26</v>
      </c>
      <c r="F291" s="108">
        <v>-1650</v>
      </c>
      <c r="G291" s="108">
        <f t="shared" si="4"/>
        <v>-63.128999999999998</v>
      </c>
    </row>
    <row r="292" spans="1:7" x14ac:dyDescent="0.3">
      <c r="A292" s="103" t="s">
        <v>387</v>
      </c>
      <c r="B292" s="105" t="s">
        <v>729</v>
      </c>
      <c r="C292" s="103" t="s">
        <v>812</v>
      </c>
      <c r="D292" s="103" t="s">
        <v>815</v>
      </c>
      <c r="E292" s="120">
        <v>111.9</v>
      </c>
      <c r="F292" s="108">
        <v>-1500</v>
      </c>
      <c r="G292" s="108">
        <f t="shared" si="4"/>
        <v>-167.85</v>
      </c>
    </row>
    <row r="293" spans="1:7" x14ac:dyDescent="0.3">
      <c r="A293" s="103" t="s">
        <v>388</v>
      </c>
      <c r="B293" s="105" t="s">
        <v>730</v>
      </c>
      <c r="C293" s="103" t="s">
        <v>812</v>
      </c>
      <c r="D293" s="103" t="s">
        <v>815</v>
      </c>
      <c r="E293" s="120">
        <v>27.2</v>
      </c>
      <c r="F293" s="108">
        <v>-3840</v>
      </c>
      <c r="G293" s="108">
        <f t="shared" si="4"/>
        <v>-104.44799999999999</v>
      </c>
    </row>
    <row r="294" spans="1:7" x14ac:dyDescent="0.3">
      <c r="A294" s="103" t="s">
        <v>389</v>
      </c>
      <c r="B294" s="105" t="s">
        <v>731</v>
      </c>
      <c r="C294" s="103" t="s">
        <v>812</v>
      </c>
      <c r="D294" s="103" t="s">
        <v>815</v>
      </c>
      <c r="E294" s="120">
        <v>198</v>
      </c>
      <c r="F294" s="108">
        <v>-120</v>
      </c>
      <c r="G294" s="108">
        <f t="shared" si="4"/>
        <v>-23.76</v>
      </c>
    </row>
    <row r="295" spans="1:7" x14ac:dyDescent="0.3">
      <c r="A295" s="103" t="s">
        <v>390</v>
      </c>
      <c r="B295" s="105" t="s">
        <v>732</v>
      </c>
      <c r="C295" s="103" t="s">
        <v>812</v>
      </c>
      <c r="D295" s="103" t="s">
        <v>815</v>
      </c>
      <c r="E295" s="120">
        <v>384.8</v>
      </c>
      <c r="F295" s="108">
        <v>-3570</v>
      </c>
      <c r="G295" s="108">
        <f t="shared" si="4"/>
        <v>-1373.7360000000001</v>
      </c>
    </row>
    <row r="296" spans="1:7" ht="40.5" x14ac:dyDescent="0.3">
      <c r="A296" s="103" t="s">
        <v>391</v>
      </c>
      <c r="B296" s="105" t="s">
        <v>733</v>
      </c>
      <c r="C296" s="103" t="s">
        <v>812</v>
      </c>
      <c r="D296" s="103" t="s">
        <v>815</v>
      </c>
      <c r="E296" s="120">
        <v>1663</v>
      </c>
      <c r="F296" s="108">
        <v>-680</v>
      </c>
      <c r="G296" s="108">
        <f t="shared" si="4"/>
        <v>-1130.8399999999999</v>
      </c>
    </row>
    <row r="297" spans="1:7" x14ac:dyDescent="0.3">
      <c r="A297" s="103" t="s">
        <v>392</v>
      </c>
      <c r="B297" s="105" t="s">
        <v>734</v>
      </c>
      <c r="C297" s="103" t="s">
        <v>812</v>
      </c>
      <c r="D297" s="103" t="s">
        <v>815</v>
      </c>
      <c r="E297" s="120">
        <v>507</v>
      </c>
      <c r="F297" s="108">
        <v>-20</v>
      </c>
      <c r="G297" s="108">
        <f t="shared" si="4"/>
        <v>-10.14</v>
      </c>
    </row>
    <row r="298" spans="1:7" x14ac:dyDescent="0.3">
      <c r="A298" s="103" t="s">
        <v>393</v>
      </c>
      <c r="B298" s="105" t="s">
        <v>735</v>
      </c>
      <c r="C298" s="103" t="s">
        <v>812</v>
      </c>
      <c r="D298" s="103" t="s">
        <v>815</v>
      </c>
      <c r="E298" s="120">
        <v>129</v>
      </c>
      <c r="F298" s="108">
        <v>-320</v>
      </c>
      <c r="G298" s="108">
        <f t="shared" si="4"/>
        <v>-41.28</v>
      </c>
    </row>
    <row r="299" spans="1:7" x14ac:dyDescent="0.3">
      <c r="A299" s="103" t="s">
        <v>394</v>
      </c>
      <c r="B299" s="105" t="s">
        <v>736</v>
      </c>
      <c r="C299" s="103" t="s">
        <v>812</v>
      </c>
      <c r="D299" s="103" t="s">
        <v>815</v>
      </c>
      <c r="E299" s="120">
        <v>2297</v>
      </c>
      <c r="F299" s="108">
        <v>-21</v>
      </c>
      <c r="G299" s="108">
        <f t="shared" si="4"/>
        <v>-48.237000000000002</v>
      </c>
    </row>
    <row r="300" spans="1:7" x14ac:dyDescent="0.3">
      <c r="A300" s="103" t="s">
        <v>395</v>
      </c>
      <c r="B300" s="105" t="s">
        <v>737</v>
      </c>
      <c r="C300" s="103" t="s">
        <v>812</v>
      </c>
      <c r="D300" s="103" t="s">
        <v>815</v>
      </c>
      <c r="E300" s="120">
        <v>19</v>
      </c>
      <c r="F300" s="108">
        <v>-9300</v>
      </c>
      <c r="G300" s="108">
        <f t="shared" si="4"/>
        <v>-176.7</v>
      </c>
    </row>
    <row r="301" spans="1:7" x14ac:dyDescent="0.3">
      <c r="A301" s="103" t="s">
        <v>396</v>
      </c>
      <c r="B301" s="105" t="s">
        <v>556</v>
      </c>
      <c r="C301" s="103" t="s">
        <v>812</v>
      </c>
      <c r="D301" s="103" t="s">
        <v>815</v>
      </c>
      <c r="E301" s="120">
        <v>210</v>
      </c>
      <c r="F301" s="108">
        <v>-99</v>
      </c>
      <c r="G301" s="108">
        <f t="shared" si="4"/>
        <v>-20.79</v>
      </c>
    </row>
    <row r="302" spans="1:7" x14ac:dyDescent="0.3">
      <c r="A302" s="103" t="s">
        <v>397</v>
      </c>
      <c r="B302" s="105" t="s">
        <v>571</v>
      </c>
      <c r="C302" s="103" t="s">
        <v>812</v>
      </c>
      <c r="D302" s="103" t="s">
        <v>815</v>
      </c>
      <c r="E302" s="120">
        <v>2000</v>
      </c>
      <c r="F302" s="108">
        <v>-20</v>
      </c>
      <c r="G302" s="108">
        <f t="shared" si="4"/>
        <v>-40</v>
      </c>
    </row>
    <row r="303" spans="1:7" x14ac:dyDescent="0.3">
      <c r="A303" s="103" t="s">
        <v>398</v>
      </c>
      <c r="B303" s="105" t="s">
        <v>738</v>
      </c>
      <c r="C303" s="103" t="s">
        <v>812</v>
      </c>
      <c r="D303" s="103" t="s">
        <v>815</v>
      </c>
      <c r="E303" s="120">
        <v>4000</v>
      </c>
      <c r="F303" s="108">
        <v>-62</v>
      </c>
      <c r="G303" s="108">
        <f t="shared" si="4"/>
        <v>-248</v>
      </c>
    </row>
    <row r="304" spans="1:7" x14ac:dyDescent="0.3">
      <c r="A304" s="103" t="s">
        <v>399</v>
      </c>
      <c r="B304" s="105" t="s">
        <v>599</v>
      </c>
      <c r="C304" s="103" t="s">
        <v>812</v>
      </c>
      <c r="D304" s="103" t="s">
        <v>815</v>
      </c>
      <c r="E304" s="120">
        <v>11.3</v>
      </c>
      <c r="F304" s="108">
        <v>-800</v>
      </c>
      <c r="G304" s="108">
        <f t="shared" si="4"/>
        <v>-9.0399999999999991</v>
      </c>
    </row>
    <row r="305" spans="1:7" x14ac:dyDescent="0.3">
      <c r="A305" s="103" t="s">
        <v>400</v>
      </c>
      <c r="B305" s="105" t="s">
        <v>739</v>
      </c>
      <c r="C305" s="103" t="s">
        <v>812</v>
      </c>
      <c r="D305" s="103" t="s">
        <v>815</v>
      </c>
      <c r="E305" s="120">
        <v>25.2</v>
      </c>
      <c r="F305" s="108">
        <v>-800</v>
      </c>
      <c r="G305" s="108">
        <f t="shared" si="4"/>
        <v>-20.16</v>
      </c>
    </row>
    <row r="306" spans="1:7" x14ac:dyDescent="0.3">
      <c r="A306" s="103" t="s">
        <v>401</v>
      </c>
      <c r="B306" s="105" t="s">
        <v>740</v>
      </c>
      <c r="C306" s="103" t="s">
        <v>812</v>
      </c>
      <c r="D306" s="103" t="s">
        <v>815</v>
      </c>
      <c r="E306" s="120">
        <v>5.2</v>
      </c>
      <c r="F306" s="108">
        <v>-16000</v>
      </c>
      <c r="G306" s="108">
        <f t="shared" si="4"/>
        <v>-83.2</v>
      </c>
    </row>
    <row r="307" spans="1:7" x14ac:dyDescent="0.3">
      <c r="A307" s="103" t="s">
        <v>402</v>
      </c>
      <c r="B307" s="105" t="s">
        <v>740</v>
      </c>
      <c r="C307" s="103" t="s">
        <v>812</v>
      </c>
      <c r="D307" s="103" t="s">
        <v>815</v>
      </c>
      <c r="E307" s="120">
        <v>15.2</v>
      </c>
      <c r="F307" s="108">
        <v>-9600</v>
      </c>
      <c r="G307" s="108">
        <f t="shared" si="4"/>
        <v>-145.91999999999999</v>
      </c>
    </row>
    <row r="308" spans="1:7" x14ac:dyDescent="0.3">
      <c r="A308" s="103" t="s">
        <v>403</v>
      </c>
      <c r="B308" s="105" t="s">
        <v>741</v>
      </c>
      <c r="C308" s="103" t="s">
        <v>812</v>
      </c>
      <c r="D308" s="103" t="s">
        <v>815</v>
      </c>
      <c r="E308" s="120">
        <v>28.5</v>
      </c>
      <c r="F308" s="108">
        <v>-2500</v>
      </c>
      <c r="G308" s="108">
        <f t="shared" si="4"/>
        <v>-71.25</v>
      </c>
    </row>
    <row r="309" spans="1:7" x14ac:dyDescent="0.3">
      <c r="A309" s="103" t="s">
        <v>404</v>
      </c>
      <c r="B309" s="105" t="s">
        <v>647</v>
      </c>
      <c r="C309" s="103" t="s">
        <v>812</v>
      </c>
      <c r="D309" s="103" t="s">
        <v>815</v>
      </c>
      <c r="E309" s="120">
        <v>61</v>
      </c>
      <c r="F309" s="108">
        <v>-4000</v>
      </c>
      <c r="G309" s="108">
        <f t="shared" si="4"/>
        <v>-244</v>
      </c>
    </row>
    <row r="310" spans="1:7" x14ac:dyDescent="0.3">
      <c r="A310" s="103" t="s">
        <v>405</v>
      </c>
      <c r="B310" s="105" t="s">
        <v>742</v>
      </c>
      <c r="C310" s="103" t="s">
        <v>812</v>
      </c>
      <c r="D310" s="103" t="s">
        <v>815</v>
      </c>
      <c r="E310" s="120">
        <v>14.5</v>
      </c>
      <c r="F310" s="108">
        <v>-11520</v>
      </c>
      <c r="G310" s="108">
        <f t="shared" si="4"/>
        <v>-167.04</v>
      </c>
    </row>
    <row r="311" spans="1:7" x14ac:dyDescent="0.3">
      <c r="A311" s="103" t="s">
        <v>406</v>
      </c>
      <c r="B311" s="105" t="s">
        <v>743</v>
      </c>
      <c r="C311" s="103" t="s">
        <v>812</v>
      </c>
      <c r="D311" s="103" t="s">
        <v>815</v>
      </c>
      <c r="E311" s="120">
        <v>4.5999999999999996</v>
      </c>
      <c r="F311" s="108">
        <v>-38000</v>
      </c>
      <c r="G311" s="108">
        <f t="shared" si="4"/>
        <v>-174.8</v>
      </c>
    </row>
    <row r="312" spans="1:7" ht="27" x14ac:dyDescent="0.3">
      <c r="A312" s="103" t="s">
        <v>407</v>
      </c>
      <c r="B312" s="105" t="s">
        <v>744</v>
      </c>
      <c r="C312" s="103" t="s">
        <v>812</v>
      </c>
      <c r="D312" s="103" t="s">
        <v>815</v>
      </c>
      <c r="E312" s="120">
        <v>25</v>
      </c>
      <c r="F312" s="108">
        <v>-27700</v>
      </c>
      <c r="G312" s="108">
        <f t="shared" si="4"/>
        <v>-692.5</v>
      </c>
    </row>
    <row r="313" spans="1:7" x14ac:dyDescent="0.3">
      <c r="A313" s="103" t="s">
        <v>408</v>
      </c>
      <c r="B313" s="105" t="s">
        <v>745</v>
      </c>
      <c r="C313" s="103" t="s">
        <v>812</v>
      </c>
      <c r="D313" s="103" t="s">
        <v>815</v>
      </c>
      <c r="E313" s="120">
        <v>7.3</v>
      </c>
      <c r="F313" s="108">
        <v>-20000</v>
      </c>
      <c r="G313" s="108">
        <f t="shared" si="4"/>
        <v>-146</v>
      </c>
    </row>
    <row r="314" spans="1:7" x14ac:dyDescent="0.3">
      <c r="A314" s="103" t="s">
        <v>409</v>
      </c>
      <c r="B314" s="105" t="s">
        <v>746</v>
      </c>
      <c r="C314" s="103" t="s">
        <v>812</v>
      </c>
      <c r="D314" s="103" t="s">
        <v>815</v>
      </c>
      <c r="E314" s="120">
        <v>15.7</v>
      </c>
      <c r="F314" s="108">
        <v>-8000</v>
      </c>
      <c r="G314" s="108">
        <f t="shared" si="4"/>
        <v>-125.6</v>
      </c>
    </row>
    <row r="315" spans="1:7" x14ac:dyDescent="0.3">
      <c r="A315" s="103" t="s">
        <v>410</v>
      </c>
      <c r="B315" s="105" t="s">
        <v>747</v>
      </c>
      <c r="C315" s="103" t="s">
        <v>812</v>
      </c>
      <c r="D315" s="103" t="s">
        <v>815</v>
      </c>
      <c r="E315" s="120">
        <v>3.58</v>
      </c>
      <c r="F315" s="108">
        <v>-3800</v>
      </c>
      <c r="G315" s="108">
        <f t="shared" si="4"/>
        <v>-13.603999999999999</v>
      </c>
    </row>
    <row r="316" spans="1:7" x14ac:dyDescent="0.3">
      <c r="A316" s="103" t="s">
        <v>411</v>
      </c>
      <c r="B316" s="105" t="s">
        <v>748</v>
      </c>
      <c r="C316" s="103" t="s">
        <v>812</v>
      </c>
      <c r="D316" s="103" t="s">
        <v>815</v>
      </c>
      <c r="E316" s="120">
        <v>233</v>
      </c>
      <c r="F316" s="108">
        <v>-200</v>
      </c>
      <c r="G316" s="108">
        <f t="shared" si="4"/>
        <v>-46.6</v>
      </c>
    </row>
    <row r="317" spans="1:7" ht="27" x14ac:dyDescent="0.3">
      <c r="A317" s="103" t="s">
        <v>412</v>
      </c>
      <c r="B317" s="105" t="s">
        <v>696</v>
      </c>
      <c r="C317" s="103" t="s">
        <v>812</v>
      </c>
      <c r="D317" s="103" t="s">
        <v>815</v>
      </c>
      <c r="E317" s="120">
        <v>800</v>
      </c>
      <c r="F317" s="108">
        <v>-100</v>
      </c>
      <c r="G317" s="108">
        <f t="shared" si="4"/>
        <v>-80</v>
      </c>
    </row>
    <row r="318" spans="1:7" ht="40.5" x14ac:dyDescent="0.3">
      <c r="A318" s="103" t="s">
        <v>413</v>
      </c>
      <c r="B318" s="105" t="s">
        <v>733</v>
      </c>
      <c r="C318" s="103" t="s">
        <v>812</v>
      </c>
      <c r="D318" s="103" t="s">
        <v>815</v>
      </c>
      <c r="E318" s="120">
        <v>1250</v>
      </c>
      <c r="F318" s="108">
        <v>-550</v>
      </c>
      <c r="G318" s="108">
        <f t="shared" si="4"/>
        <v>-687.5</v>
      </c>
    </row>
    <row r="319" spans="1:7" x14ac:dyDescent="0.3">
      <c r="A319" s="103" t="s">
        <v>414</v>
      </c>
      <c r="B319" s="105" t="s">
        <v>749</v>
      </c>
      <c r="C319" s="103" t="s">
        <v>812</v>
      </c>
      <c r="D319" s="103" t="s">
        <v>815</v>
      </c>
      <c r="E319" s="120">
        <v>350</v>
      </c>
      <c r="F319" s="108">
        <v>-580</v>
      </c>
      <c r="G319" s="108">
        <f t="shared" si="4"/>
        <v>-203</v>
      </c>
    </row>
    <row r="320" spans="1:7" x14ac:dyDescent="0.3">
      <c r="A320" s="103" t="s">
        <v>415</v>
      </c>
      <c r="B320" s="105" t="s">
        <v>749</v>
      </c>
      <c r="C320" s="103" t="s">
        <v>812</v>
      </c>
      <c r="D320" s="103" t="s">
        <v>815</v>
      </c>
      <c r="E320" s="120">
        <v>260.39999999999998</v>
      </c>
      <c r="F320" s="108">
        <v>-1355</v>
      </c>
      <c r="G320" s="108">
        <f t="shared" si="4"/>
        <v>-352.84199999999993</v>
      </c>
    </row>
    <row r="321" spans="1:7" x14ac:dyDescent="0.3">
      <c r="A321" s="103" t="s">
        <v>416</v>
      </c>
      <c r="B321" s="105" t="s">
        <v>750</v>
      </c>
      <c r="C321" s="103" t="s">
        <v>812</v>
      </c>
      <c r="D321" s="103" t="s">
        <v>815</v>
      </c>
      <c r="E321" s="120">
        <v>600</v>
      </c>
      <c r="F321" s="108">
        <v>-20</v>
      </c>
      <c r="G321" s="108">
        <f t="shared" si="4"/>
        <v>-12</v>
      </c>
    </row>
    <row r="322" spans="1:7" x14ac:dyDescent="0.3">
      <c r="A322" s="103" t="s">
        <v>417</v>
      </c>
      <c r="B322" s="105" t="s">
        <v>751</v>
      </c>
      <c r="C322" s="103" t="s">
        <v>812</v>
      </c>
      <c r="D322" s="103" t="s">
        <v>815</v>
      </c>
      <c r="E322" s="120">
        <v>640</v>
      </c>
      <c r="F322" s="108">
        <v>-179</v>
      </c>
      <c r="G322" s="108">
        <f t="shared" si="4"/>
        <v>-114.56</v>
      </c>
    </row>
    <row r="323" spans="1:7" x14ac:dyDescent="0.3">
      <c r="A323" s="103" t="s">
        <v>418</v>
      </c>
      <c r="B323" s="105" t="s">
        <v>752</v>
      </c>
      <c r="C323" s="103" t="s">
        <v>812</v>
      </c>
      <c r="D323" s="103" t="s">
        <v>815</v>
      </c>
      <c r="E323" s="120">
        <v>50</v>
      </c>
      <c r="F323" s="108">
        <v>-400</v>
      </c>
      <c r="G323" s="108">
        <f t="shared" si="4"/>
        <v>-20</v>
      </c>
    </row>
    <row r="324" spans="1:7" x14ac:dyDescent="0.3">
      <c r="A324" s="103" t="s">
        <v>419</v>
      </c>
      <c r="B324" s="105" t="s">
        <v>753</v>
      </c>
      <c r="C324" s="103" t="s">
        <v>812</v>
      </c>
      <c r="D324" s="103" t="s">
        <v>815</v>
      </c>
      <c r="E324" s="120">
        <v>19000</v>
      </c>
      <c r="F324" s="108">
        <v>-10</v>
      </c>
      <c r="G324" s="108">
        <f t="shared" si="4"/>
        <v>-190</v>
      </c>
    </row>
    <row r="325" spans="1:7" x14ac:dyDescent="0.3">
      <c r="A325" s="103" t="s">
        <v>420</v>
      </c>
      <c r="B325" s="105" t="s">
        <v>754</v>
      </c>
      <c r="C325" s="103" t="s">
        <v>812</v>
      </c>
      <c r="D325" s="103" t="s">
        <v>815</v>
      </c>
      <c r="E325" s="120">
        <v>4375</v>
      </c>
      <c r="F325" s="108">
        <v>-670</v>
      </c>
      <c r="G325" s="108">
        <f t="shared" si="4"/>
        <v>-2931.25</v>
      </c>
    </row>
    <row r="326" spans="1:7" x14ac:dyDescent="0.3">
      <c r="A326" s="103" t="s">
        <v>421</v>
      </c>
      <c r="B326" s="105" t="s">
        <v>570</v>
      </c>
      <c r="C326" s="103" t="s">
        <v>812</v>
      </c>
      <c r="D326" s="103" t="s">
        <v>815</v>
      </c>
      <c r="E326" s="120">
        <v>98000</v>
      </c>
      <c r="F326" s="108">
        <v>-2</v>
      </c>
      <c r="G326" s="108">
        <f t="shared" si="4"/>
        <v>-196</v>
      </c>
    </row>
    <row r="327" spans="1:7" x14ac:dyDescent="0.3">
      <c r="A327" s="103" t="s">
        <v>422</v>
      </c>
      <c r="B327" s="105" t="s">
        <v>570</v>
      </c>
      <c r="C327" s="103" t="s">
        <v>812</v>
      </c>
      <c r="D327" s="103" t="s">
        <v>815</v>
      </c>
      <c r="E327" s="120">
        <v>10000</v>
      </c>
      <c r="F327" s="108">
        <v>-8</v>
      </c>
      <c r="G327" s="108">
        <f t="shared" si="4"/>
        <v>-80</v>
      </c>
    </row>
    <row r="328" spans="1:7" x14ac:dyDescent="0.3">
      <c r="A328" s="103" t="s">
        <v>423</v>
      </c>
      <c r="B328" s="105" t="s">
        <v>755</v>
      </c>
      <c r="C328" s="103" t="s">
        <v>812</v>
      </c>
      <c r="D328" s="103" t="s">
        <v>815</v>
      </c>
      <c r="E328" s="120">
        <v>400</v>
      </c>
      <c r="F328" s="108">
        <v>-110</v>
      </c>
      <c r="G328" s="108">
        <f t="shared" si="4"/>
        <v>-44</v>
      </c>
    </row>
    <row r="329" spans="1:7" x14ac:dyDescent="0.3">
      <c r="A329" s="103" t="s">
        <v>424</v>
      </c>
      <c r="B329" s="105" t="s">
        <v>756</v>
      </c>
      <c r="C329" s="103" t="s">
        <v>812</v>
      </c>
      <c r="D329" s="103" t="s">
        <v>815</v>
      </c>
      <c r="E329" s="120">
        <v>1000</v>
      </c>
      <c r="F329" s="108">
        <v>-11</v>
      </c>
      <c r="G329" s="108">
        <f t="shared" si="4"/>
        <v>-11</v>
      </c>
    </row>
    <row r="330" spans="1:7" x14ac:dyDescent="0.3">
      <c r="A330" s="103" t="s">
        <v>425</v>
      </c>
      <c r="B330" s="105" t="s">
        <v>552</v>
      </c>
      <c r="C330" s="103" t="s">
        <v>812</v>
      </c>
      <c r="D330" s="103" t="s">
        <v>815</v>
      </c>
      <c r="E330" s="120">
        <v>1000</v>
      </c>
      <c r="F330" s="108">
        <v>-75</v>
      </c>
      <c r="G330" s="108">
        <f t="shared" si="4"/>
        <v>-75</v>
      </c>
    </row>
    <row r="331" spans="1:7" x14ac:dyDescent="0.3">
      <c r="A331" s="103" t="s">
        <v>426</v>
      </c>
      <c r="B331" s="105" t="s">
        <v>757</v>
      </c>
      <c r="C331" s="103" t="s">
        <v>812</v>
      </c>
      <c r="D331" s="103" t="s">
        <v>815</v>
      </c>
      <c r="E331" s="120">
        <v>300</v>
      </c>
      <c r="F331" s="108">
        <v>-90</v>
      </c>
      <c r="G331" s="108">
        <f t="shared" si="4"/>
        <v>-27</v>
      </c>
    </row>
    <row r="332" spans="1:7" x14ac:dyDescent="0.3">
      <c r="A332" s="103" t="s">
        <v>427</v>
      </c>
      <c r="B332" s="105" t="s">
        <v>553</v>
      </c>
      <c r="C332" s="103" t="s">
        <v>812</v>
      </c>
      <c r="D332" s="103" t="s">
        <v>815</v>
      </c>
      <c r="E332" s="120">
        <v>308</v>
      </c>
      <c r="F332" s="108">
        <v>-400</v>
      </c>
      <c r="G332" s="108">
        <f t="shared" si="4"/>
        <v>-123.2</v>
      </c>
    </row>
    <row r="333" spans="1:7" x14ac:dyDescent="0.3">
      <c r="A333" s="103" t="s">
        <v>428</v>
      </c>
      <c r="B333" s="105" t="s">
        <v>560</v>
      </c>
      <c r="C333" s="103" t="s">
        <v>812</v>
      </c>
      <c r="D333" s="103" t="s">
        <v>815</v>
      </c>
      <c r="E333" s="120">
        <v>17</v>
      </c>
      <c r="F333" s="108">
        <v>-6000</v>
      </c>
      <c r="G333" s="108">
        <f t="shared" si="4"/>
        <v>-102</v>
      </c>
    </row>
    <row r="334" spans="1:7" x14ac:dyDescent="0.3">
      <c r="A334" s="103" t="s">
        <v>429</v>
      </c>
      <c r="B334" s="105" t="s">
        <v>560</v>
      </c>
      <c r="C334" s="103" t="s">
        <v>812</v>
      </c>
      <c r="D334" s="103" t="s">
        <v>815</v>
      </c>
      <c r="E334" s="120">
        <v>19</v>
      </c>
      <c r="F334" s="108">
        <v>-8000</v>
      </c>
      <c r="G334" s="108">
        <f t="shared" si="4"/>
        <v>-152</v>
      </c>
    </row>
    <row r="335" spans="1:7" x14ac:dyDescent="0.3">
      <c r="A335" s="103" t="s">
        <v>430</v>
      </c>
      <c r="B335" s="105" t="s">
        <v>560</v>
      </c>
      <c r="C335" s="103" t="s">
        <v>812</v>
      </c>
      <c r="D335" s="103" t="s">
        <v>815</v>
      </c>
      <c r="E335" s="120">
        <v>20</v>
      </c>
      <c r="F335" s="108">
        <v>-12000</v>
      </c>
      <c r="G335" s="108">
        <f t="shared" si="4"/>
        <v>-240</v>
      </c>
    </row>
    <row r="336" spans="1:7" x14ac:dyDescent="0.3">
      <c r="A336" s="103" t="s">
        <v>431</v>
      </c>
      <c r="B336" s="105" t="s">
        <v>758</v>
      </c>
      <c r="C336" s="103" t="s">
        <v>812</v>
      </c>
      <c r="D336" s="103" t="s">
        <v>814</v>
      </c>
      <c r="E336" s="120">
        <v>19.399999999999999</v>
      </c>
      <c r="F336" s="108">
        <v>-26000</v>
      </c>
      <c r="G336" s="108">
        <f t="shared" si="4"/>
        <v>-504.39999999999992</v>
      </c>
    </row>
    <row r="337" spans="1:7" x14ac:dyDescent="0.3">
      <c r="A337" s="103" t="s">
        <v>432</v>
      </c>
      <c r="B337" s="105" t="s">
        <v>566</v>
      </c>
      <c r="C337" s="103" t="s">
        <v>812</v>
      </c>
      <c r="D337" s="103" t="s">
        <v>815</v>
      </c>
      <c r="E337" s="120">
        <v>300</v>
      </c>
      <c r="F337" s="108">
        <v>-4900</v>
      </c>
      <c r="G337" s="108">
        <f t="shared" si="4"/>
        <v>-1470</v>
      </c>
    </row>
    <row r="338" spans="1:7" x14ac:dyDescent="0.3">
      <c r="A338" s="103" t="s">
        <v>433</v>
      </c>
      <c r="B338" s="105" t="s">
        <v>566</v>
      </c>
      <c r="C338" s="103" t="s">
        <v>812</v>
      </c>
      <c r="D338" s="103" t="s">
        <v>815</v>
      </c>
      <c r="E338" s="120">
        <v>300</v>
      </c>
      <c r="F338" s="108">
        <v>-500</v>
      </c>
      <c r="G338" s="108">
        <f t="shared" si="4"/>
        <v>-150</v>
      </c>
    </row>
    <row r="339" spans="1:7" x14ac:dyDescent="0.3">
      <c r="A339" s="103" t="s">
        <v>434</v>
      </c>
      <c r="B339" s="105" t="s">
        <v>566</v>
      </c>
      <c r="C339" s="103" t="s">
        <v>812</v>
      </c>
      <c r="D339" s="103" t="s">
        <v>815</v>
      </c>
      <c r="E339" s="120">
        <v>6000</v>
      </c>
      <c r="F339" s="108">
        <v>-25</v>
      </c>
      <c r="G339" s="108">
        <f t="shared" si="4"/>
        <v>-150</v>
      </c>
    </row>
    <row r="340" spans="1:7" x14ac:dyDescent="0.3">
      <c r="A340" s="103" t="s">
        <v>435</v>
      </c>
      <c r="B340" s="105" t="s">
        <v>566</v>
      </c>
      <c r="C340" s="103" t="s">
        <v>812</v>
      </c>
      <c r="D340" s="103" t="s">
        <v>815</v>
      </c>
      <c r="E340" s="120">
        <v>5900</v>
      </c>
      <c r="F340" s="108">
        <v>-25</v>
      </c>
      <c r="G340" s="108">
        <f t="shared" si="4"/>
        <v>-147.5</v>
      </c>
    </row>
    <row r="341" spans="1:7" x14ac:dyDescent="0.3">
      <c r="A341" s="103" t="s">
        <v>436</v>
      </c>
      <c r="B341" s="105" t="s">
        <v>570</v>
      </c>
      <c r="C341" s="103" t="s">
        <v>812</v>
      </c>
      <c r="D341" s="103" t="s">
        <v>815</v>
      </c>
      <c r="E341" s="120">
        <v>1200</v>
      </c>
      <c r="F341" s="108">
        <v>-6</v>
      </c>
      <c r="G341" s="108">
        <f t="shared" si="4"/>
        <v>-7.2</v>
      </c>
    </row>
    <row r="342" spans="1:7" x14ac:dyDescent="0.3">
      <c r="A342" s="103" t="s">
        <v>437</v>
      </c>
      <c r="B342" s="105" t="s">
        <v>570</v>
      </c>
      <c r="C342" s="103" t="s">
        <v>812</v>
      </c>
      <c r="D342" s="103" t="s">
        <v>815</v>
      </c>
      <c r="E342" s="120">
        <v>34000</v>
      </c>
      <c r="F342" s="108">
        <v>-5</v>
      </c>
      <c r="G342" s="108">
        <f t="shared" si="4"/>
        <v>-170</v>
      </c>
    </row>
    <row r="343" spans="1:7" x14ac:dyDescent="0.3">
      <c r="A343" s="103" t="s">
        <v>438</v>
      </c>
      <c r="B343" s="105" t="s">
        <v>570</v>
      </c>
      <c r="C343" s="103" t="s">
        <v>812</v>
      </c>
      <c r="D343" s="103" t="s">
        <v>815</v>
      </c>
      <c r="E343" s="120">
        <v>150000</v>
      </c>
      <c r="F343" s="108">
        <v>-12</v>
      </c>
      <c r="G343" s="108">
        <f t="shared" si="4"/>
        <v>-1800</v>
      </c>
    </row>
    <row r="344" spans="1:7" x14ac:dyDescent="0.3">
      <c r="A344" s="103" t="s">
        <v>439</v>
      </c>
      <c r="B344" s="105" t="s">
        <v>759</v>
      </c>
      <c r="C344" s="103" t="s">
        <v>812</v>
      </c>
      <c r="D344" s="103" t="s">
        <v>815</v>
      </c>
      <c r="E344" s="120">
        <v>5000</v>
      </c>
      <c r="F344" s="108">
        <v>-10</v>
      </c>
      <c r="G344" s="108">
        <f t="shared" si="4"/>
        <v>-50</v>
      </c>
    </row>
    <row r="345" spans="1:7" x14ac:dyDescent="0.3">
      <c r="A345" s="103" t="s">
        <v>440</v>
      </c>
      <c r="B345" s="105" t="s">
        <v>760</v>
      </c>
      <c r="C345" s="103" t="s">
        <v>812</v>
      </c>
      <c r="D345" s="103" t="s">
        <v>815</v>
      </c>
      <c r="E345" s="120">
        <v>9600</v>
      </c>
      <c r="F345" s="108">
        <v>-5</v>
      </c>
      <c r="G345" s="108">
        <f t="shared" si="4"/>
        <v>-48</v>
      </c>
    </row>
    <row r="346" spans="1:7" x14ac:dyDescent="0.3">
      <c r="A346" s="103" t="s">
        <v>441</v>
      </c>
      <c r="B346" s="105" t="s">
        <v>761</v>
      </c>
      <c r="C346" s="103" t="s">
        <v>812</v>
      </c>
      <c r="D346" s="103" t="s">
        <v>815</v>
      </c>
      <c r="E346" s="120">
        <v>7200</v>
      </c>
      <c r="F346" s="108">
        <v>-5</v>
      </c>
      <c r="G346" s="108">
        <f t="shared" si="4"/>
        <v>-36</v>
      </c>
    </row>
    <row r="347" spans="1:7" ht="27" x14ac:dyDescent="0.3">
      <c r="A347" s="103" t="s">
        <v>442</v>
      </c>
      <c r="B347" s="105" t="s">
        <v>762</v>
      </c>
      <c r="C347" s="103" t="s">
        <v>812</v>
      </c>
      <c r="D347" s="103" t="s">
        <v>815</v>
      </c>
      <c r="E347" s="120">
        <v>14000</v>
      </c>
      <c r="F347" s="108">
        <v>-1</v>
      </c>
      <c r="G347" s="108">
        <f t="shared" si="4"/>
        <v>-14</v>
      </c>
    </row>
    <row r="348" spans="1:7" x14ac:dyDescent="0.3">
      <c r="A348" s="103" t="s">
        <v>443</v>
      </c>
      <c r="B348" s="105" t="s">
        <v>763</v>
      </c>
      <c r="C348" s="103" t="s">
        <v>812</v>
      </c>
      <c r="D348" s="103" t="s">
        <v>815</v>
      </c>
      <c r="E348" s="120">
        <v>13000</v>
      </c>
      <c r="F348" s="108">
        <v>-46</v>
      </c>
      <c r="G348" s="108">
        <f t="shared" ref="G348:G351" si="5">E348*F348/1000</f>
        <v>-598</v>
      </c>
    </row>
    <row r="349" spans="1:7" x14ac:dyDescent="0.3">
      <c r="A349" s="103" t="s">
        <v>444</v>
      </c>
      <c r="B349" s="105" t="s">
        <v>764</v>
      </c>
      <c r="C349" s="103" t="s">
        <v>812</v>
      </c>
      <c r="D349" s="103" t="s">
        <v>815</v>
      </c>
      <c r="E349" s="120">
        <v>2500</v>
      </c>
      <c r="F349" s="108">
        <v>-30</v>
      </c>
      <c r="G349" s="108">
        <f t="shared" si="5"/>
        <v>-75</v>
      </c>
    </row>
    <row r="350" spans="1:7" x14ac:dyDescent="0.3">
      <c r="A350" s="103" t="s">
        <v>445</v>
      </c>
      <c r="B350" s="105" t="s">
        <v>765</v>
      </c>
      <c r="C350" s="103" t="s">
        <v>812</v>
      </c>
      <c r="D350" s="103" t="s">
        <v>815</v>
      </c>
      <c r="E350" s="120">
        <v>1500</v>
      </c>
      <c r="F350" s="108">
        <v>-50</v>
      </c>
      <c r="G350" s="108">
        <f t="shared" si="5"/>
        <v>-75</v>
      </c>
    </row>
    <row r="351" spans="1:7" x14ac:dyDescent="0.3">
      <c r="A351" s="103" t="s">
        <v>446</v>
      </c>
      <c r="B351" s="105" t="s">
        <v>766</v>
      </c>
      <c r="C351" s="103" t="s">
        <v>812</v>
      </c>
      <c r="D351" s="103" t="s">
        <v>815</v>
      </c>
      <c r="E351" s="120">
        <v>6000</v>
      </c>
      <c r="F351" s="108">
        <v>-2</v>
      </c>
      <c r="G351" s="108">
        <f t="shared" si="5"/>
        <v>-12</v>
      </c>
    </row>
    <row r="352" spans="1:7" x14ac:dyDescent="0.3">
      <c r="A352" s="103" t="s">
        <v>447</v>
      </c>
      <c r="B352" s="105" t="s">
        <v>570</v>
      </c>
      <c r="C352" s="103" t="s">
        <v>813</v>
      </c>
      <c r="D352" s="103" t="s">
        <v>815</v>
      </c>
      <c r="E352" s="120">
        <v>98000</v>
      </c>
      <c r="F352" s="108">
        <v>-6</v>
      </c>
      <c r="G352" s="108">
        <f t="shared" ref="G352" si="6">E352*F352/1000</f>
        <v>-588</v>
      </c>
    </row>
    <row r="353" spans="1:7" x14ac:dyDescent="0.3">
      <c r="A353" s="103" t="s">
        <v>448</v>
      </c>
      <c r="B353" s="105" t="s">
        <v>570</v>
      </c>
      <c r="C353" s="103" t="s">
        <v>813</v>
      </c>
      <c r="D353" s="103" t="s">
        <v>815</v>
      </c>
      <c r="E353" s="120">
        <v>40000</v>
      </c>
      <c r="F353" s="108">
        <v>-8</v>
      </c>
      <c r="G353" s="108">
        <f t="shared" ref="G353" si="7">E353*F353/1000</f>
        <v>-320</v>
      </c>
    </row>
    <row r="354" spans="1:7" x14ac:dyDescent="0.3">
      <c r="A354" s="103" t="s">
        <v>449</v>
      </c>
      <c r="B354" s="105" t="s">
        <v>570</v>
      </c>
      <c r="C354" s="103" t="s">
        <v>813</v>
      </c>
      <c r="D354" s="103" t="s">
        <v>815</v>
      </c>
      <c r="E354" s="120">
        <v>10000</v>
      </c>
      <c r="F354" s="108">
        <v>-2</v>
      </c>
      <c r="G354" s="108">
        <f t="shared" ref="G354" si="8">E354*F354/1000</f>
        <v>-20</v>
      </c>
    </row>
    <row r="355" spans="1:7" x14ac:dyDescent="0.3">
      <c r="A355" s="103" t="s">
        <v>450</v>
      </c>
      <c r="B355" s="105" t="s">
        <v>757</v>
      </c>
      <c r="C355" s="103" t="s">
        <v>813</v>
      </c>
      <c r="D355" s="103" t="s">
        <v>815</v>
      </c>
      <c r="E355" s="120">
        <v>300</v>
      </c>
      <c r="F355" s="108">
        <v>-50</v>
      </c>
      <c r="G355" s="108">
        <f t="shared" ref="G355" si="9">E355*F355/1000</f>
        <v>-15</v>
      </c>
    </row>
    <row r="356" spans="1:7" x14ac:dyDescent="0.3">
      <c r="A356" s="103" t="s">
        <v>451</v>
      </c>
      <c r="B356" s="105" t="s">
        <v>756</v>
      </c>
      <c r="C356" s="103" t="s">
        <v>813</v>
      </c>
      <c r="D356" s="103" t="s">
        <v>815</v>
      </c>
      <c r="E356" s="120">
        <v>1000</v>
      </c>
      <c r="F356" s="108">
        <v>-10</v>
      </c>
      <c r="G356" s="108">
        <f t="shared" ref="G356" si="10">E356*F356/1000</f>
        <v>-10</v>
      </c>
    </row>
    <row r="357" spans="1:7" x14ac:dyDescent="0.3">
      <c r="A357" s="103" t="s">
        <v>452</v>
      </c>
      <c r="B357" s="105" t="s">
        <v>767</v>
      </c>
      <c r="C357" s="103" t="s">
        <v>813</v>
      </c>
      <c r="D357" s="103" t="s">
        <v>815</v>
      </c>
      <c r="E357" s="120">
        <v>12.2</v>
      </c>
      <c r="F357" s="108">
        <v>-1200</v>
      </c>
      <c r="G357" s="108">
        <f t="shared" ref="G357" si="11">E357*F357/1000</f>
        <v>-14.64</v>
      </c>
    </row>
    <row r="358" spans="1:7" x14ac:dyDescent="0.3">
      <c r="A358" s="103" t="s">
        <v>453</v>
      </c>
      <c r="B358" s="105" t="s">
        <v>566</v>
      </c>
      <c r="C358" s="103" t="s">
        <v>813</v>
      </c>
      <c r="D358" s="103" t="s">
        <v>815</v>
      </c>
      <c r="E358" s="120">
        <v>300</v>
      </c>
      <c r="F358" s="108">
        <v>-500</v>
      </c>
      <c r="G358" s="108">
        <f t="shared" ref="G358" si="12">E358*F358/1000</f>
        <v>-150</v>
      </c>
    </row>
    <row r="359" spans="1:7" ht="27" x14ac:dyDescent="0.3">
      <c r="A359" s="103" t="s">
        <v>454</v>
      </c>
      <c r="B359" s="105" t="s">
        <v>768</v>
      </c>
      <c r="C359" s="103" t="s">
        <v>812</v>
      </c>
      <c r="D359" s="103" t="s">
        <v>815</v>
      </c>
      <c r="E359" s="120">
        <v>52.8</v>
      </c>
      <c r="F359" s="108">
        <v>-2880</v>
      </c>
      <c r="G359" s="108">
        <f t="shared" ref="G359:G406" si="13">E359*F359/1000</f>
        <v>-152.06399999999999</v>
      </c>
    </row>
    <row r="360" spans="1:7" x14ac:dyDescent="0.3">
      <c r="A360" s="103" t="s">
        <v>455</v>
      </c>
      <c r="B360" s="105" t="s">
        <v>586</v>
      </c>
      <c r="C360" s="103" t="s">
        <v>812</v>
      </c>
      <c r="D360" s="103" t="s">
        <v>815</v>
      </c>
      <c r="E360" s="120">
        <v>45.75</v>
      </c>
      <c r="F360" s="108">
        <v>-1560</v>
      </c>
      <c r="G360" s="108">
        <f t="shared" si="13"/>
        <v>-71.37</v>
      </c>
    </row>
    <row r="361" spans="1:7" x14ac:dyDescent="0.3">
      <c r="A361" s="103" t="s">
        <v>456</v>
      </c>
      <c r="B361" s="105" t="s">
        <v>589</v>
      </c>
      <c r="C361" s="103" t="s">
        <v>812</v>
      </c>
      <c r="D361" s="103" t="s">
        <v>815</v>
      </c>
      <c r="E361" s="120">
        <v>61.9</v>
      </c>
      <c r="F361" s="108">
        <v>-10200</v>
      </c>
      <c r="G361" s="108">
        <f t="shared" si="13"/>
        <v>-631.38</v>
      </c>
    </row>
    <row r="362" spans="1:7" x14ac:dyDescent="0.3">
      <c r="A362" s="103" t="s">
        <v>457</v>
      </c>
      <c r="B362" s="105" t="s">
        <v>769</v>
      </c>
      <c r="C362" s="103" t="s">
        <v>812</v>
      </c>
      <c r="D362" s="103" t="s">
        <v>815</v>
      </c>
      <c r="E362" s="120">
        <v>5459</v>
      </c>
      <c r="F362" s="108">
        <v>-50</v>
      </c>
      <c r="G362" s="108">
        <f t="shared" si="13"/>
        <v>-272.95</v>
      </c>
    </row>
    <row r="363" spans="1:7" x14ac:dyDescent="0.3">
      <c r="A363" s="103" t="s">
        <v>458</v>
      </c>
      <c r="B363" s="105" t="s">
        <v>770</v>
      </c>
      <c r="C363" s="103" t="s">
        <v>812</v>
      </c>
      <c r="D363" s="103" t="s">
        <v>815</v>
      </c>
      <c r="E363" s="120">
        <v>446</v>
      </c>
      <c r="F363" s="108">
        <v>-300</v>
      </c>
      <c r="G363" s="108">
        <f t="shared" si="13"/>
        <v>-133.80000000000001</v>
      </c>
    </row>
    <row r="364" spans="1:7" x14ac:dyDescent="0.3">
      <c r="A364" s="103" t="s">
        <v>459</v>
      </c>
      <c r="B364" s="105" t="s">
        <v>771</v>
      </c>
      <c r="C364" s="103" t="s">
        <v>812</v>
      </c>
      <c r="D364" s="103" t="s">
        <v>815</v>
      </c>
      <c r="E364" s="120">
        <v>4704</v>
      </c>
      <c r="F364" s="108">
        <v>-230</v>
      </c>
      <c r="G364" s="108">
        <f t="shared" si="13"/>
        <v>-1081.92</v>
      </c>
    </row>
    <row r="365" spans="1:7" ht="27" x14ac:dyDescent="0.3">
      <c r="A365" s="103" t="s">
        <v>460</v>
      </c>
      <c r="B365" s="105" t="s">
        <v>772</v>
      </c>
      <c r="C365" s="103" t="s">
        <v>812</v>
      </c>
      <c r="D365" s="103" t="s">
        <v>815</v>
      </c>
      <c r="E365" s="120">
        <v>180</v>
      </c>
      <c r="F365" s="108">
        <v>-200</v>
      </c>
      <c r="G365" s="108">
        <f t="shared" si="13"/>
        <v>-36</v>
      </c>
    </row>
    <row r="366" spans="1:7" x14ac:dyDescent="0.3">
      <c r="A366" s="103" t="s">
        <v>461</v>
      </c>
      <c r="B366" s="105" t="s">
        <v>773</v>
      </c>
      <c r="C366" s="103" t="s">
        <v>812</v>
      </c>
      <c r="D366" s="103" t="s">
        <v>815</v>
      </c>
      <c r="E366" s="120">
        <v>84.6</v>
      </c>
      <c r="F366" s="108">
        <v>-1320</v>
      </c>
      <c r="G366" s="108">
        <f t="shared" si="13"/>
        <v>-111.67199999999998</v>
      </c>
    </row>
    <row r="367" spans="1:7" x14ac:dyDescent="0.3">
      <c r="A367" s="103" t="s">
        <v>462</v>
      </c>
      <c r="B367" s="105" t="s">
        <v>774</v>
      </c>
      <c r="C367" s="103" t="s">
        <v>812</v>
      </c>
      <c r="D367" s="103" t="s">
        <v>816</v>
      </c>
      <c r="E367" s="120">
        <v>1350</v>
      </c>
      <c r="F367" s="108">
        <v>-65</v>
      </c>
      <c r="G367" s="108">
        <f t="shared" si="13"/>
        <v>-87.75</v>
      </c>
    </row>
    <row r="368" spans="1:7" x14ac:dyDescent="0.3">
      <c r="A368" s="103" t="s">
        <v>463</v>
      </c>
      <c r="B368" s="105" t="s">
        <v>775</v>
      </c>
      <c r="C368" s="103" t="s">
        <v>812</v>
      </c>
      <c r="D368" s="103" t="s">
        <v>815</v>
      </c>
      <c r="E368" s="120">
        <v>415</v>
      </c>
      <c r="F368" s="108">
        <v>-422</v>
      </c>
      <c r="G368" s="108">
        <f t="shared" si="13"/>
        <v>-175.13</v>
      </c>
    </row>
    <row r="369" spans="1:7" x14ac:dyDescent="0.3">
      <c r="A369" s="103" t="s">
        <v>464</v>
      </c>
      <c r="B369" s="105" t="s">
        <v>776</v>
      </c>
      <c r="C369" s="103" t="s">
        <v>812</v>
      </c>
      <c r="D369" s="103" t="s">
        <v>815</v>
      </c>
      <c r="E369" s="120">
        <v>255</v>
      </c>
      <c r="F369" s="108">
        <v>-3000</v>
      </c>
      <c r="G369" s="108">
        <f t="shared" si="13"/>
        <v>-765</v>
      </c>
    </row>
    <row r="370" spans="1:7" x14ac:dyDescent="0.3">
      <c r="A370" s="103" t="s">
        <v>465</v>
      </c>
      <c r="B370" s="105" t="s">
        <v>777</v>
      </c>
      <c r="C370" s="103" t="s">
        <v>812</v>
      </c>
      <c r="D370" s="103" t="s">
        <v>815</v>
      </c>
      <c r="E370" s="120">
        <v>2196</v>
      </c>
      <c r="F370" s="108">
        <v>-480</v>
      </c>
      <c r="G370" s="108">
        <f t="shared" si="13"/>
        <v>-1054.08</v>
      </c>
    </row>
    <row r="371" spans="1:7" x14ac:dyDescent="0.3">
      <c r="A371" s="103" t="s">
        <v>466</v>
      </c>
      <c r="B371" s="105" t="s">
        <v>778</v>
      </c>
      <c r="C371" s="103" t="s">
        <v>812</v>
      </c>
      <c r="D371" s="103" t="s">
        <v>815</v>
      </c>
      <c r="E371" s="120">
        <v>12</v>
      </c>
      <c r="F371" s="108">
        <v>-3050</v>
      </c>
      <c r="G371" s="108">
        <f t="shared" si="13"/>
        <v>-36.6</v>
      </c>
    </row>
    <row r="372" spans="1:7" ht="27" x14ac:dyDescent="0.3">
      <c r="A372" s="103" t="s">
        <v>467</v>
      </c>
      <c r="B372" s="105" t="s">
        <v>779</v>
      </c>
      <c r="C372" s="103" t="s">
        <v>812</v>
      </c>
      <c r="D372" s="103" t="s">
        <v>815</v>
      </c>
      <c r="E372" s="120">
        <v>15.25</v>
      </c>
      <c r="F372" s="108">
        <v>-10900</v>
      </c>
      <c r="G372" s="108">
        <f t="shared" si="13"/>
        <v>-166.22499999999999</v>
      </c>
    </row>
    <row r="373" spans="1:7" ht="27" x14ac:dyDescent="0.3">
      <c r="A373" s="103" t="s">
        <v>468</v>
      </c>
      <c r="B373" s="105" t="s">
        <v>673</v>
      </c>
      <c r="C373" s="103" t="s">
        <v>812</v>
      </c>
      <c r="D373" s="103" t="s">
        <v>815</v>
      </c>
      <c r="E373" s="120">
        <v>503</v>
      </c>
      <c r="F373" s="108">
        <v>-60</v>
      </c>
      <c r="G373" s="108">
        <f t="shared" si="13"/>
        <v>-30.18</v>
      </c>
    </row>
    <row r="374" spans="1:7" x14ac:dyDescent="0.3">
      <c r="A374" s="103" t="s">
        <v>469</v>
      </c>
      <c r="B374" s="105" t="s">
        <v>780</v>
      </c>
      <c r="C374" s="103" t="s">
        <v>812</v>
      </c>
      <c r="D374" s="103" t="s">
        <v>815</v>
      </c>
      <c r="E374" s="120">
        <v>472.8</v>
      </c>
      <c r="F374" s="108">
        <v>-150</v>
      </c>
      <c r="G374" s="108">
        <f t="shared" si="13"/>
        <v>-70.92</v>
      </c>
    </row>
    <row r="375" spans="1:7" x14ac:dyDescent="0.3">
      <c r="A375" s="103" t="s">
        <v>470</v>
      </c>
      <c r="B375" s="105" t="s">
        <v>781</v>
      </c>
      <c r="C375" s="103" t="s">
        <v>812</v>
      </c>
      <c r="D375" s="103" t="s">
        <v>815</v>
      </c>
      <c r="E375" s="120">
        <v>16</v>
      </c>
      <c r="F375" s="108">
        <v>-1000</v>
      </c>
      <c r="G375" s="108">
        <f t="shared" si="13"/>
        <v>-16</v>
      </c>
    </row>
    <row r="376" spans="1:7" x14ac:dyDescent="0.3">
      <c r="A376" s="103" t="s">
        <v>471</v>
      </c>
      <c r="B376" s="105" t="s">
        <v>782</v>
      </c>
      <c r="C376" s="103" t="s">
        <v>812</v>
      </c>
      <c r="D376" s="103" t="s">
        <v>815</v>
      </c>
      <c r="E376" s="120">
        <v>533</v>
      </c>
      <c r="F376" s="108">
        <v>-50</v>
      </c>
      <c r="G376" s="108">
        <f t="shared" si="13"/>
        <v>-26.65</v>
      </c>
    </row>
    <row r="377" spans="1:7" x14ac:dyDescent="0.3">
      <c r="A377" s="103" t="s">
        <v>472</v>
      </c>
      <c r="B377" s="105" t="s">
        <v>676</v>
      </c>
      <c r="C377" s="103" t="s">
        <v>812</v>
      </c>
      <c r="D377" s="103" t="s">
        <v>815</v>
      </c>
      <c r="E377" s="120">
        <v>25</v>
      </c>
      <c r="F377" s="108">
        <v>-600</v>
      </c>
      <c r="G377" s="108">
        <f t="shared" si="13"/>
        <v>-15</v>
      </c>
    </row>
    <row r="378" spans="1:7" ht="27" x14ac:dyDescent="0.3">
      <c r="A378" s="103" t="s">
        <v>473</v>
      </c>
      <c r="B378" s="105" t="s">
        <v>680</v>
      </c>
      <c r="C378" s="103" t="s">
        <v>812</v>
      </c>
      <c r="D378" s="103" t="s">
        <v>815</v>
      </c>
      <c r="E378" s="120">
        <v>33.6</v>
      </c>
      <c r="F378" s="108">
        <v>-1400</v>
      </c>
      <c r="G378" s="108">
        <f t="shared" si="13"/>
        <v>-47.04</v>
      </c>
    </row>
    <row r="379" spans="1:7" x14ac:dyDescent="0.3">
      <c r="A379" s="103" t="s">
        <v>474</v>
      </c>
      <c r="B379" s="105" t="s">
        <v>681</v>
      </c>
      <c r="C379" s="103" t="s">
        <v>812</v>
      </c>
      <c r="D379" s="103" t="s">
        <v>815</v>
      </c>
      <c r="E379" s="120">
        <v>2.3199999999999998</v>
      </c>
      <c r="F379" s="108">
        <v>-71400</v>
      </c>
      <c r="G379" s="108">
        <f t="shared" si="13"/>
        <v>-165.648</v>
      </c>
    </row>
    <row r="380" spans="1:7" ht="27" x14ac:dyDescent="0.3">
      <c r="A380" s="103" t="s">
        <v>475</v>
      </c>
      <c r="B380" s="105" t="s">
        <v>744</v>
      </c>
      <c r="C380" s="103" t="s">
        <v>812</v>
      </c>
      <c r="D380" s="103" t="s">
        <v>815</v>
      </c>
      <c r="E380" s="120">
        <v>4.5999999999999996</v>
      </c>
      <c r="F380" s="108">
        <v>-19850</v>
      </c>
      <c r="G380" s="108">
        <f t="shared" si="13"/>
        <v>-91.31</v>
      </c>
    </row>
    <row r="381" spans="1:7" x14ac:dyDescent="0.3">
      <c r="A381" s="103" t="s">
        <v>476</v>
      </c>
      <c r="B381" s="105" t="s">
        <v>689</v>
      </c>
      <c r="C381" s="103" t="s">
        <v>812</v>
      </c>
      <c r="D381" s="103" t="s">
        <v>815</v>
      </c>
      <c r="E381" s="120">
        <v>19.7</v>
      </c>
      <c r="F381" s="108">
        <v>-15576</v>
      </c>
      <c r="G381" s="108">
        <f t="shared" si="13"/>
        <v>-306.84719999999999</v>
      </c>
    </row>
    <row r="382" spans="1:7" x14ac:dyDescent="0.3">
      <c r="A382" s="103" t="s">
        <v>477</v>
      </c>
      <c r="B382" s="105" t="s">
        <v>783</v>
      </c>
      <c r="C382" s="103" t="s">
        <v>812</v>
      </c>
      <c r="D382" s="103" t="s">
        <v>815</v>
      </c>
      <c r="E382" s="120">
        <v>139.5</v>
      </c>
      <c r="F382" s="108">
        <v>-300</v>
      </c>
      <c r="G382" s="108">
        <f t="shared" si="13"/>
        <v>-41.85</v>
      </c>
    </row>
    <row r="383" spans="1:7" ht="27" x14ac:dyDescent="0.3">
      <c r="A383" s="103" t="s">
        <v>478</v>
      </c>
      <c r="B383" s="105" t="s">
        <v>688</v>
      </c>
      <c r="C383" s="103" t="s">
        <v>812</v>
      </c>
      <c r="D383" s="103" t="s">
        <v>815</v>
      </c>
      <c r="E383" s="120">
        <v>710</v>
      </c>
      <c r="F383" s="108">
        <v>-26</v>
      </c>
      <c r="G383" s="108">
        <f t="shared" si="13"/>
        <v>-18.46</v>
      </c>
    </row>
    <row r="384" spans="1:7" x14ac:dyDescent="0.3">
      <c r="A384" s="103" t="s">
        <v>479</v>
      </c>
      <c r="B384" s="105" t="s">
        <v>784</v>
      </c>
      <c r="C384" s="103" t="s">
        <v>812</v>
      </c>
      <c r="D384" s="103" t="s">
        <v>815</v>
      </c>
      <c r="E384" s="120">
        <v>243.5</v>
      </c>
      <c r="F384" s="108">
        <v>-300</v>
      </c>
      <c r="G384" s="108">
        <f t="shared" si="13"/>
        <v>-73.05</v>
      </c>
    </row>
    <row r="385" spans="1:7" x14ac:dyDescent="0.3">
      <c r="A385" s="103" t="s">
        <v>480</v>
      </c>
      <c r="B385" s="105" t="s">
        <v>785</v>
      </c>
      <c r="C385" s="103" t="s">
        <v>812</v>
      </c>
      <c r="D385" s="103" t="s">
        <v>815</v>
      </c>
      <c r="E385" s="120">
        <v>14.5</v>
      </c>
      <c r="F385" s="108">
        <v>-600</v>
      </c>
      <c r="G385" s="108">
        <f t="shared" si="13"/>
        <v>-8.6999999999999993</v>
      </c>
    </row>
    <row r="386" spans="1:7" x14ac:dyDescent="0.3">
      <c r="A386" s="103" t="s">
        <v>481</v>
      </c>
      <c r="B386" s="105" t="s">
        <v>785</v>
      </c>
      <c r="C386" s="103" t="s">
        <v>812</v>
      </c>
      <c r="D386" s="103" t="s">
        <v>815</v>
      </c>
      <c r="E386" s="120">
        <v>1768</v>
      </c>
      <c r="F386" s="108">
        <v>-20</v>
      </c>
      <c r="G386" s="108">
        <f t="shared" si="13"/>
        <v>-35.36</v>
      </c>
    </row>
    <row r="387" spans="1:7" x14ac:dyDescent="0.3">
      <c r="A387" s="103" t="s">
        <v>482</v>
      </c>
      <c r="B387" s="105" t="s">
        <v>786</v>
      </c>
      <c r="C387" s="103" t="s">
        <v>812</v>
      </c>
      <c r="D387" s="103" t="s">
        <v>815</v>
      </c>
      <c r="E387" s="120">
        <v>675</v>
      </c>
      <c r="F387" s="108">
        <v>-105</v>
      </c>
      <c r="G387" s="108">
        <f t="shared" si="13"/>
        <v>-70.875</v>
      </c>
    </row>
    <row r="388" spans="1:7" ht="27" x14ac:dyDescent="0.3">
      <c r="A388" s="103" t="s">
        <v>483</v>
      </c>
      <c r="B388" s="105" t="s">
        <v>787</v>
      </c>
      <c r="C388" s="103" t="s">
        <v>812</v>
      </c>
      <c r="D388" s="103" t="s">
        <v>815</v>
      </c>
      <c r="E388" s="120">
        <v>750</v>
      </c>
      <c r="F388" s="108">
        <v>-290</v>
      </c>
      <c r="G388" s="108">
        <f t="shared" si="13"/>
        <v>-217.5</v>
      </c>
    </row>
    <row r="389" spans="1:7" x14ac:dyDescent="0.3">
      <c r="A389" s="103" t="s">
        <v>484</v>
      </c>
      <c r="B389" s="105" t="s">
        <v>788</v>
      </c>
      <c r="C389" s="103" t="s">
        <v>812</v>
      </c>
      <c r="D389" s="103" t="s">
        <v>815</v>
      </c>
      <c r="E389" s="120">
        <v>2904.2</v>
      </c>
      <c r="F389" s="108">
        <v>-20</v>
      </c>
      <c r="G389" s="108">
        <f t="shared" si="13"/>
        <v>-58.084000000000003</v>
      </c>
    </row>
    <row r="390" spans="1:7" x14ac:dyDescent="0.3">
      <c r="A390" s="103" t="s">
        <v>485</v>
      </c>
      <c r="B390" s="105" t="s">
        <v>789</v>
      </c>
      <c r="C390" s="103" t="s">
        <v>812</v>
      </c>
      <c r="D390" s="103" t="s">
        <v>815</v>
      </c>
      <c r="E390" s="120">
        <v>42.5</v>
      </c>
      <c r="F390" s="108">
        <v>-3200</v>
      </c>
      <c r="G390" s="108">
        <f t="shared" si="13"/>
        <v>-136</v>
      </c>
    </row>
    <row r="391" spans="1:7" x14ac:dyDescent="0.3">
      <c r="A391" s="103" t="s">
        <v>486</v>
      </c>
      <c r="B391" s="105" t="s">
        <v>790</v>
      </c>
      <c r="C391" s="103" t="s">
        <v>812</v>
      </c>
      <c r="D391" s="103" t="s">
        <v>815</v>
      </c>
      <c r="E391" s="120">
        <v>120.8</v>
      </c>
      <c r="F391" s="108">
        <v>-2880</v>
      </c>
      <c r="G391" s="108">
        <f t="shared" si="13"/>
        <v>-347.904</v>
      </c>
    </row>
    <row r="392" spans="1:7" x14ac:dyDescent="0.3">
      <c r="A392" s="103" t="s">
        <v>487</v>
      </c>
      <c r="B392" s="105" t="s">
        <v>791</v>
      </c>
      <c r="C392" s="103" t="s">
        <v>812</v>
      </c>
      <c r="D392" s="103" t="s">
        <v>815</v>
      </c>
      <c r="E392" s="120">
        <v>227.75</v>
      </c>
      <c r="F392" s="108">
        <v>-40</v>
      </c>
      <c r="G392" s="108">
        <f t="shared" si="13"/>
        <v>-9.11</v>
      </c>
    </row>
    <row r="393" spans="1:7" x14ac:dyDescent="0.3">
      <c r="A393" s="103" t="s">
        <v>488</v>
      </c>
      <c r="B393" s="105" t="s">
        <v>792</v>
      </c>
      <c r="C393" s="103" t="s">
        <v>812</v>
      </c>
      <c r="D393" s="103" t="s">
        <v>815</v>
      </c>
      <c r="E393" s="120">
        <v>263.60000000000002</v>
      </c>
      <c r="F393" s="108">
        <v>-1200</v>
      </c>
      <c r="G393" s="108">
        <f t="shared" si="13"/>
        <v>-316.32</v>
      </c>
    </row>
    <row r="394" spans="1:7" x14ac:dyDescent="0.3">
      <c r="A394" s="103" t="s">
        <v>489</v>
      </c>
      <c r="B394" s="105" t="s">
        <v>793</v>
      </c>
      <c r="C394" s="103" t="s">
        <v>812</v>
      </c>
      <c r="D394" s="103" t="s">
        <v>815</v>
      </c>
      <c r="E394" s="120">
        <v>258</v>
      </c>
      <c r="F394" s="108">
        <v>-660</v>
      </c>
      <c r="G394" s="108">
        <f t="shared" si="13"/>
        <v>-170.28</v>
      </c>
    </row>
    <row r="395" spans="1:7" x14ac:dyDescent="0.3">
      <c r="A395" s="103" t="s">
        <v>490</v>
      </c>
      <c r="B395" s="105" t="s">
        <v>793</v>
      </c>
      <c r="C395" s="103" t="s">
        <v>812</v>
      </c>
      <c r="D395" s="103" t="s">
        <v>815</v>
      </c>
      <c r="E395" s="120">
        <v>708.75</v>
      </c>
      <c r="F395" s="108">
        <v>-300</v>
      </c>
      <c r="G395" s="108">
        <f t="shared" si="13"/>
        <v>-212.625</v>
      </c>
    </row>
    <row r="396" spans="1:7" x14ac:dyDescent="0.3">
      <c r="A396" s="103" t="s">
        <v>491</v>
      </c>
      <c r="B396" s="105" t="s">
        <v>710</v>
      </c>
      <c r="C396" s="103" t="s">
        <v>812</v>
      </c>
      <c r="D396" s="103" t="s">
        <v>815</v>
      </c>
      <c r="E396" s="120">
        <v>354</v>
      </c>
      <c r="F396" s="108">
        <v>-1450</v>
      </c>
      <c r="G396" s="108">
        <f t="shared" si="13"/>
        <v>-513.29999999999995</v>
      </c>
    </row>
    <row r="397" spans="1:7" x14ac:dyDescent="0.3">
      <c r="A397" s="103" t="s">
        <v>492</v>
      </c>
      <c r="B397" s="105" t="s">
        <v>794</v>
      </c>
      <c r="C397" s="103" t="s">
        <v>812</v>
      </c>
      <c r="D397" s="103" t="s">
        <v>815</v>
      </c>
      <c r="E397" s="120">
        <v>112.5</v>
      </c>
      <c r="F397" s="108">
        <v>-150</v>
      </c>
      <c r="G397" s="108">
        <f t="shared" si="13"/>
        <v>-16.875</v>
      </c>
    </row>
    <row r="398" spans="1:7" x14ac:dyDescent="0.3">
      <c r="A398" s="103" t="s">
        <v>493</v>
      </c>
      <c r="B398" s="105" t="s">
        <v>795</v>
      </c>
      <c r="C398" s="103" t="s">
        <v>812</v>
      </c>
      <c r="D398" s="103" t="s">
        <v>815</v>
      </c>
      <c r="E398" s="120">
        <v>374.4</v>
      </c>
      <c r="F398" s="108">
        <v>-300</v>
      </c>
      <c r="G398" s="108">
        <f t="shared" si="13"/>
        <v>-112.32</v>
      </c>
    </row>
    <row r="399" spans="1:7" x14ac:dyDescent="0.3">
      <c r="A399" s="103" t="s">
        <v>494</v>
      </c>
      <c r="B399" s="105" t="s">
        <v>795</v>
      </c>
      <c r="C399" s="103" t="s">
        <v>812</v>
      </c>
      <c r="D399" s="103" t="s">
        <v>815</v>
      </c>
      <c r="E399" s="120">
        <v>2923.8</v>
      </c>
      <c r="F399" s="108">
        <v>-90</v>
      </c>
      <c r="G399" s="108">
        <f t="shared" si="13"/>
        <v>-263.142</v>
      </c>
    </row>
    <row r="400" spans="1:7" x14ac:dyDescent="0.3">
      <c r="A400" s="103" t="s">
        <v>495</v>
      </c>
      <c r="B400" s="105" t="s">
        <v>713</v>
      </c>
      <c r="C400" s="103" t="s">
        <v>812</v>
      </c>
      <c r="D400" s="103" t="s">
        <v>815</v>
      </c>
      <c r="E400" s="120">
        <v>110</v>
      </c>
      <c r="F400" s="108">
        <v>-4500</v>
      </c>
      <c r="G400" s="108">
        <f t="shared" si="13"/>
        <v>-495</v>
      </c>
    </row>
    <row r="401" spans="1:7" ht="27" x14ac:dyDescent="0.3">
      <c r="A401" s="103" t="s">
        <v>496</v>
      </c>
      <c r="B401" s="105" t="s">
        <v>796</v>
      </c>
      <c r="C401" s="103" t="s">
        <v>812</v>
      </c>
      <c r="D401" s="103" t="s">
        <v>815</v>
      </c>
      <c r="E401" s="120">
        <v>146.69999999999999</v>
      </c>
      <c r="F401" s="108">
        <v>-960</v>
      </c>
      <c r="G401" s="108">
        <f t="shared" si="13"/>
        <v>-140.83199999999999</v>
      </c>
    </row>
    <row r="402" spans="1:7" x14ac:dyDescent="0.3">
      <c r="A402" s="103" t="s">
        <v>497</v>
      </c>
      <c r="B402" s="105" t="s">
        <v>797</v>
      </c>
      <c r="C402" s="103" t="s">
        <v>812</v>
      </c>
      <c r="D402" s="103" t="s">
        <v>815</v>
      </c>
      <c r="E402" s="120">
        <v>136.5</v>
      </c>
      <c r="F402" s="108">
        <v>-6420</v>
      </c>
      <c r="G402" s="108">
        <f t="shared" si="13"/>
        <v>-876.33</v>
      </c>
    </row>
    <row r="403" spans="1:7" ht="27" x14ac:dyDescent="0.3">
      <c r="A403" s="103" t="s">
        <v>498</v>
      </c>
      <c r="B403" s="105" t="s">
        <v>798</v>
      </c>
      <c r="C403" s="103" t="s">
        <v>812</v>
      </c>
      <c r="D403" s="103" t="s">
        <v>815</v>
      </c>
      <c r="E403" s="120">
        <v>172.4</v>
      </c>
      <c r="F403" s="108">
        <v>-1840</v>
      </c>
      <c r="G403" s="108">
        <f t="shared" si="13"/>
        <v>-317.21600000000001</v>
      </c>
    </row>
    <row r="404" spans="1:7" x14ac:dyDescent="0.3">
      <c r="A404" s="103" t="s">
        <v>499</v>
      </c>
      <c r="B404" s="105" t="s">
        <v>799</v>
      </c>
      <c r="C404" s="103" t="s">
        <v>812</v>
      </c>
      <c r="D404" s="103" t="s">
        <v>815</v>
      </c>
      <c r="E404" s="120">
        <v>770.2</v>
      </c>
      <c r="F404" s="108">
        <v>-110</v>
      </c>
      <c r="G404" s="108">
        <f t="shared" si="13"/>
        <v>-84.721999999999994</v>
      </c>
    </row>
    <row r="405" spans="1:7" x14ac:dyDescent="0.3">
      <c r="A405" s="103" t="s">
        <v>500</v>
      </c>
      <c r="B405" s="105" t="s">
        <v>800</v>
      </c>
      <c r="C405" s="103" t="s">
        <v>812</v>
      </c>
      <c r="D405" s="103" t="s">
        <v>815</v>
      </c>
      <c r="E405" s="120">
        <v>7.84</v>
      </c>
      <c r="F405" s="108">
        <v>-2200</v>
      </c>
      <c r="G405" s="108">
        <f t="shared" si="13"/>
        <v>-17.248000000000001</v>
      </c>
    </row>
    <row r="406" spans="1:7" x14ac:dyDescent="0.3">
      <c r="A406" s="103" t="s">
        <v>501</v>
      </c>
      <c r="B406" s="105" t="s">
        <v>801</v>
      </c>
      <c r="C406" s="103" t="s">
        <v>812</v>
      </c>
      <c r="D406" s="103" t="s">
        <v>815</v>
      </c>
      <c r="E406" s="120">
        <v>6.9</v>
      </c>
      <c r="F406" s="108">
        <v>-3500</v>
      </c>
      <c r="G406" s="108">
        <f t="shared" si="13"/>
        <v>-24.15</v>
      </c>
    </row>
    <row r="407" spans="1:7" ht="27" x14ac:dyDescent="0.3">
      <c r="A407" s="103" t="s">
        <v>502</v>
      </c>
      <c r="B407" s="105" t="s">
        <v>802</v>
      </c>
      <c r="C407" s="103" t="s">
        <v>812</v>
      </c>
      <c r="D407" s="103" t="s">
        <v>815</v>
      </c>
      <c r="E407" s="120">
        <v>1188</v>
      </c>
      <c r="F407" s="108">
        <v>-30</v>
      </c>
      <c r="G407" s="108">
        <f t="shared" ref="G407" si="14">E407*F407/1000</f>
        <v>-35.64</v>
      </c>
    </row>
    <row r="408" spans="1:7" x14ac:dyDescent="0.3">
      <c r="A408" s="103" t="s">
        <v>503</v>
      </c>
      <c r="B408" s="105" t="s">
        <v>803</v>
      </c>
      <c r="C408" s="103" t="s">
        <v>813</v>
      </c>
      <c r="D408" s="103" t="s">
        <v>815</v>
      </c>
      <c r="E408" s="120">
        <v>395</v>
      </c>
      <c r="F408" s="108">
        <v>-20</v>
      </c>
      <c r="G408" s="108">
        <f t="shared" ref="G408:G411" si="15">E408*F408/1000</f>
        <v>-7.9</v>
      </c>
    </row>
    <row r="409" spans="1:7" x14ac:dyDescent="0.3">
      <c r="A409" s="103" t="s">
        <v>504</v>
      </c>
      <c r="B409" s="105" t="s">
        <v>773</v>
      </c>
      <c r="C409" s="103" t="s">
        <v>813</v>
      </c>
      <c r="D409" s="103" t="s">
        <v>815</v>
      </c>
      <c r="E409" s="120">
        <v>84.6</v>
      </c>
      <c r="F409" s="108">
        <v>-400</v>
      </c>
      <c r="G409" s="108">
        <f t="shared" si="15"/>
        <v>-33.840000000000003</v>
      </c>
    </row>
    <row r="410" spans="1:7" ht="27" x14ac:dyDescent="0.3">
      <c r="A410" s="103" t="s">
        <v>505</v>
      </c>
      <c r="B410" s="105" t="s">
        <v>804</v>
      </c>
      <c r="C410" s="103" t="s">
        <v>813</v>
      </c>
      <c r="D410" s="103" t="s">
        <v>815</v>
      </c>
      <c r="E410" s="120">
        <v>3600</v>
      </c>
      <c r="F410" s="108">
        <v>-10</v>
      </c>
      <c r="G410" s="108">
        <f t="shared" si="15"/>
        <v>-36</v>
      </c>
    </row>
    <row r="411" spans="1:7" x14ac:dyDescent="0.3">
      <c r="A411" s="103" t="s">
        <v>506</v>
      </c>
      <c r="B411" s="105" t="s">
        <v>805</v>
      </c>
      <c r="C411" s="103" t="s">
        <v>813</v>
      </c>
      <c r="D411" s="103" t="s">
        <v>815</v>
      </c>
      <c r="E411" s="120">
        <v>193</v>
      </c>
      <c r="F411" s="108">
        <v>-1600</v>
      </c>
      <c r="G411" s="108">
        <f t="shared" si="15"/>
        <v>-308.8</v>
      </c>
    </row>
    <row r="412" spans="1:7" x14ac:dyDescent="0.3">
      <c r="A412" s="103" t="s">
        <v>507</v>
      </c>
      <c r="B412" s="105" t="s">
        <v>781</v>
      </c>
      <c r="C412" s="103" t="s">
        <v>813</v>
      </c>
      <c r="D412" s="103" t="s">
        <v>815</v>
      </c>
      <c r="E412" s="120">
        <v>16</v>
      </c>
      <c r="F412" s="108">
        <v>-1000</v>
      </c>
      <c r="G412" s="108">
        <f t="shared" ref="G412" si="16">E412*F412/1000</f>
        <v>-16</v>
      </c>
    </row>
    <row r="413" spans="1:7" x14ac:dyDescent="0.3">
      <c r="A413" s="103" t="s">
        <v>508</v>
      </c>
      <c r="B413" s="105" t="s">
        <v>586</v>
      </c>
      <c r="C413" s="103" t="s">
        <v>813</v>
      </c>
      <c r="D413" s="103" t="s">
        <v>815</v>
      </c>
      <c r="E413" s="120">
        <v>45.75</v>
      </c>
      <c r="F413" s="108">
        <v>-1000</v>
      </c>
      <c r="G413" s="108">
        <f t="shared" ref="G413:G414" si="17">E413*F413/1000</f>
        <v>-45.75</v>
      </c>
    </row>
    <row r="414" spans="1:7" x14ac:dyDescent="0.3">
      <c r="A414" s="103" t="s">
        <v>509</v>
      </c>
      <c r="B414" s="105" t="s">
        <v>795</v>
      </c>
      <c r="C414" s="103" t="s">
        <v>813</v>
      </c>
      <c r="D414" s="103" t="s">
        <v>815</v>
      </c>
      <c r="E414" s="120">
        <v>374.4</v>
      </c>
      <c r="F414" s="108">
        <v>-300</v>
      </c>
      <c r="G414" s="108">
        <f t="shared" si="17"/>
        <v>-112.32</v>
      </c>
    </row>
    <row r="415" spans="1:7" x14ac:dyDescent="0.3">
      <c r="A415" s="103" t="s">
        <v>510</v>
      </c>
      <c r="B415" s="105" t="s">
        <v>799</v>
      </c>
      <c r="C415" s="103" t="s">
        <v>813</v>
      </c>
      <c r="D415" s="103" t="s">
        <v>815</v>
      </c>
      <c r="E415" s="120">
        <v>770.2</v>
      </c>
      <c r="F415" s="108">
        <v>-80</v>
      </c>
      <c r="G415" s="108">
        <f t="shared" ref="G415" si="18">E415*F415/1000</f>
        <v>-61.616</v>
      </c>
    </row>
    <row r="416" spans="1:7" ht="27" x14ac:dyDescent="0.3">
      <c r="A416" s="103" t="s">
        <v>511</v>
      </c>
      <c r="B416" s="105" t="s">
        <v>772</v>
      </c>
      <c r="C416" s="103" t="s">
        <v>813</v>
      </c>
      <c r="D416" s="103" t="s">
        <v>815</v>
      </c>
      <c r="E416" s="120">
        <v>180</v>
      </c>
      <c r="F416" s="108">
        <v>-200</v>
      </c>
      <c r="G416" s="108">
        <f t="shared" ref="G416" si="19">E416*F416/1000</f>
        <v>-36</v>
      </c>
    </row>
    <row r="417" spans="1:7" x14ac:dyDescent="0.3">
      <c r="A417" s="103" t="s">
        <v>512</v>
      </c>
      <c r="B417" s="105" t="s">
        <v>770</v>
      </c>
      <c r="C417" s="103" t="s">
        <v>813</v>
      </c>
      <c r="D417" s="103" t="s">
        <v>815</v>
      </c>
      <c r="E417" s="120">
        <v>446</v>
      </c>
      <c r="F417" s="108">
        <v>-300</v>
      </c>
      <c r="G417" s="108">
        <f t="shared" ref="G417" si="20">E417*F417/1000</f>
        <v>-133.80000000000001</v>
      </c>
    </row>
    <row r="418" spans="1:7" x14ac:dyDescent="0.3">
      <c r="A418" s="103" t="s">
        <v>513</v>
      </c>
      <c r="B418" s="105" t="s">
        <v>710</v>
      </c>
      <c r="C418" s="103" t="s">
        <v>813</v>
      </c>
      <c r="D418" s="103" t="s">
        <v>815</v>
      </c>
      <c r="E418" s="120">
        <v>354</v>
      </c>
      <c r="F418" s="108">
        <v>-1000</v>
      </c>
      <c r="G418" s="108">
        <f t="shared" ref="G418:G419" si="21">E418*F418/1000</f>
        <v>-354</v>
      </c>
    </row>
    <row r="419" spans="1:7" x14ac:dyDescent="0.3">
      <c r="A419" s="103" t="s">
        <v>514</v>
      </c>
      <c r="B419" s="105" t="s">
        <v>700</v>
      </c>
      <c r="C419" s="103" t="s">
        <v>812</v>
      </c>
      <c r="D419" s="103" t="s">
        <v>815</v>
      </c>
      <c r="E419" s="120">
        <v>695</v>
      </c>
      <c r="F419" s="108">
        <v>-20</v>
      </c>
      <c r="G419" s="108">
        <f t="shared" si="21"/>
        <v>-13.9</v>
      </c>
    </row>
    <row r="420" spans="1:7" x14ac:dyDescent="0.3">
      <c r="A420" s="103" t="s">
        <v>515</v>
      </c>
      <c r="B420" s="105" t="s">
        <v>806</v>
      </c>
      <c r="C420" s="103" t="s">
        <v>813</v>
      </c>
      <c r="D420" s="103" t="s">
        <v>815</v>
      </c>
      <c r="E420" s="120">
        <v>147</v>
      </c>
      <c r="F420" s="108">
        <v>-100</v>
      </c>
      <c r="G420" s="108">
        <f t="shared" ref="G420:G422" si="22">E420*F420/1000</f>
        <v>-14.7</v>
      </c>
    </row>
    <row r="421" spans="1:7" x14ac:dyDescent="0.3">
      <c r="A421" s="103" t="s">
        <v>516</v>
      </c>
      <c r="B421" s="105" t="s">
        <v>807</v>
      </c>
      <c r="C421" s="103" t="s">
        <v>813</v>
      </c>
      <c r="D421" s="103" t="s">
        <v>815</v>
      </c>
      <c r="E421" s="120">
        <v>3024</v>
      </c>
      <c r="F421" s="108">
        <v>-22</v>
      </c>
      <c r="G421" s="108">
        <f t="shared" si="22"/>
        <v>-66.528000000000006</v>
      </c>
    </row>
    <row r="422" spans="1:7" ht="27" x14ac:dyDescent="0.3">
      <c r="A422" s="103" t="s">
        <v>517</v>
      </c>
      <c r="B422" s="105" t="s">
        <v>802</v>
      </c>
      <c r="C422" s="103" t="s">
        <v>813</v>
      </c>
      <c r="D422" s="103" t="s">
        <v>815</v>
      </c>
      <c r="E422" s="120">
        <v>1530</v>
      </c>
      <c r="F422" s="108">
        <v>-20</v>
      </c>
      <c r="G422" s="108">
        <f t="shared" si="22"/>
        <v>-30.6</v>
      </c>
    </row>
    <row r="423" spans="1:7" ht="27" x14ac:dyDescent="0.3">
      <c r="A423" s="103" t="s">
        <v>518</v>
      </c>
      <c r="B423" s="105" t="s">
        <v>808</v>
      </c>
      <c r="C423" s="103" t="s">
        <v>813</v>
      </c>
      <c r="D423" s="103" t="s">
        <v>815</v>
      </c>
      <c r="E423" s="120">
        <v>244.5</v>
      </c>
      <c r="F423" s="108">
        <v>-200</v>
      </c>
      <c r="G423" s="108">
        <f t="shared" ref="G423" si="23">E423*F423/1000</f>
        <v>-48.9</v>
      </c>
    </row>
    <row r="424" spans="1:7" ht="27" x14ac:dyDescent="0.3">
      <c r="A424" s="103" t="s">
        <v>519</v>
      </c>
      <c r="B424" s="105" t="s">
        <v>809</v>
      </c>
      <c r="C424" s="103" t="s">
        <v>813</v>
      </c>
      <c r="D424" s="103" t="s">
        <v>815</v>
      </c>
      <c r="E424" s="120">
        <v>1060.8</v>
      </c>
      <c r="F424" s="108">
        <v>-250</v>
      </c>
      <c r="G424" s="108">
        <f t="shared" ref="G424:G426" si="24">E424*F424/1000</f>
        <v>-265.2</v>
      </c>
    </row>
    <row r="425" spans="1:7" ht="27" x14ac:dyDescent="0.3">
      <c r="A425" s="103" t="s">
        <v>520</v>
      </c>
      <c r="B425" s="105" t="s">
        <v>809</v>
      </c>
      <c r="C425" s="103" t="s">
        <v>813</v>
      </c>
      <c r="D425" s="103" t="s">
        <v>815</v>
      </c>
      <c r="E425" s="120">
        <v>2444</v>
      </c>
      <c r="F425" s="108">
        <v>-33</v>
      </c>
      <c r="G425" s="108">
        <f t="shared" si="24"/>
        <v>-80.652000000000001</v>
      </c>
    </row>
    <row r="426" spans="1:7" x14ac:dyDescent="0.3">
      <c r="A426" s="103" t="s">
        <v>521</v>
      </c>
      <c r="B426" s="105" t="s">
        <v>736</v>
      </c>
      <c r="C426" s="103" t="s">
        <v>813</v>
      </c>
      <c r="D426" s="103" t="s">
        <v>815</v>
      </c>
      <c r="E426" s="120">
        <v>2297</v>
      </c>
      <c r="F426" s="108">
        <v>-15</v>
      </c>
      <c r="G426" s="108">
        <f t="shared" si="24"/>
        <v>-34.454999999999998</v>
      </c>
    </row>
    <row r="427" spans="1:7" x14ac:dyDescent="0.3">
      <c r="A427" s="103" t="s">
        <v>522</v>
      </c>
      <c r="B427" s="105" t="s">
        <v>800</v>
      </c>
      <c r="C427" s="103" t="s">
        <v>813</v>
      </c>
      <c r="D427" s="103" t="s">
        <v>815</v>
      </c>
      <c r="E427" s="120">
        <v>7.84</v>
      </c>
      <c r="F427" s="108">
        <v>-3000</v>
      </c>
      <c r="G427" s="108">
        <f t="shared" ref="G427:G428" si="25">E427*F427/1000</f>
        <v>-23.52</v>
      </c>
    </row>
    <row r="428" spans="1:7" ht="27" x14ac:dyDescent="0.3">
      <c r="A428" s="103" t="s">
        <v>523</v>
      </c>
      <c r="B428" s="105" t="s">
        <v>798</v>
      </c>
      <c r="C428" s="103" t="s">
        <v>813</v>
      </c>
      <c r="D428" s="103" t="s">
        <v>815</v>
      </c>
      <c r="E428" s="120">
        <v>172.4</v>
      </c>
      <c r="F428" s="108">
        <v>-1400</v>
      </c>
      <c r="G428" s="108">
        <f t="shared" si="25"/>
        <v>-241.36</v>
      </c>
    </row>
    <row r="429" spans="1:7" ht="27" x14ac:dyDescent="0.3">
      <c r="A429" s="103" t="s">
        <v>524</v>
      </c>
      <c r="B429" s="105" t="s">
        <v>796</v>
      </c>
      <c r="C429" s="103" t="s">
        <v>813</v>
      </c>
      <c r="D429" s="103" t="s">
        <v>815</v>
      </c>
      <c r="E429" s="120">
        <v>146.69999999999999</v>
      </c>
      <c r="F429" s="108">
        <v>-480</v>
      </c>
      <c r="G429" s="108">
        <f t="shared" ref="G429" si="26">E429*F429/1000</f>
        <v>-70.415999999999997</v>
      </c>
    </row>
    <row r="430" spans="1:7" x14ac:dyDescent="0.3">
      <c r="A430" s="103" t="s">
        <v>525</v>
      </c>
      <c r="B430" s="105" t="s">
        <v>795</v>
      </c>
      <c r="C430" s="103" t="s">
        <v>813</v>
      </c>
      <c r="D430" s="103" t="s">
        <v>815</v>
      </c>
      <c r="E430" s="120">
        <v>2923.8</v>
      </c>
      <c r="F430" s="108">
        <v>-10</v>
      </c>
      <c r="G430" s="108">
        <f t="shared" ref="G430:G432" si="27">E430*F430/1000</f>
        <v>-29.238</v>
      </c>
    </row>
    <row r="431" spans="1:7" x14ac:dyDescent="0.3">
      <c r="A431" s="103" t="s">
        <v>526</v>
      </c>
      <c r="B431" s="105" t="s">
        <v>794</v>
      </c>
      <c r="C431" s="103" t="s">
        <v>813</v>
      </c>
      <c r="D431" s="103" t="s">
        <v>815</v>
      </c>
      <c r="E431" s="120">
        <v>112.5</v>
      </c>
      <c r="F431" s="108">
        <v>-300</v>
      </c>
      <c r="G431" s="108">
        <f t="shared" si="27"/>
        <v>-33.75</v>
      </c>
    </row>
    <row r="432" spans="1:7" x14ac:dyDescent="0.3">
      <c r="A432" s="103" t="s">
        <v>527</v>
      </c>
      <c r="B432" s="105" t="s">
        <v>712</v>
      </c>
      <c r="C432" s="103" t="s">
        <v>813</v>
      </c>
      <c r="D432" s="103" t="s">
        <v>815</v>
      </c>
      <c r="E432" s="120">
        <v>28.64</v>
      </c>
      <c r="F432" s="108">
        <v>-500</v>
      </c>
      <c r="G432" s="108">
        <f t="shared" si="27"/>
        <v>-14.32</v>
      </c>
    </row>
    <row r="433" spans="1:7" ht="27" x14ac:dyDescent="0.3">
      <c r="A433" s="103" t="s">
        <v>528</v>
      </c>
      <c r="B433" s="105" t="s">
        <v>804</v>
      </c>
      <c r="C433" s="103" t="s">
        <v>813</v>
      </c>
      <c r="D433" s="103" t="s">
        <v>815</v>
      </c>
      <c r="E433" s="120">
        <v>75</v>
      </c>
      <c r="F433" s="108">
        <v>-500</v>
      </c>
      <c r="G433" s="108">
        <f t="shared" ref="G433:G435" si="28">E433*F433/1000</f>
        <v>-37.5</v>
      </c>
    </row>
    <row r="434" spans="1:7" x14ac:dyDescent="0.3">
      <c r="A434" s="103" t="s">
        <v>529</v>
      </c>
      <c r="B434" s="105" t="s">
        <v>790</v>
      </c>
      <c r="C434" s="103" t="s">
        <v>813</v>
      </c>
      <c r="D434" s="103" t="s">
        <v>815</v>
      </c>
      <c r="E434" s="120">
        <v>120.8</v>
      </c>
      <c r="F434" s="108">
        <v>-2400</v>
      </c>
      <c r="G434" s="108">
        <f t="shared" si="28"/>
        <v>-289.92</v>
      </c>
    </row>
    <row r="435" spans="1:7" x14ac:dyDescent="0.3">
      <c r="A435" s="103" t="s">
        <v>530</v>
      </c>
      <c r="B435" s="105" t="s">
        <v>789</v>
      </c>
      <c r="C435" s="103" t="s">
        <v>813</v>
      </c>
      <c r="D435" s="103" t="s">
        <v>815</v>
      </c>
      <c r="E435" s="120">
        <v>42.5</v>
      </c>
      <c r="F435" s="108">
        <v>-4000</v>
      </c>
      <c r="G435" s="108">
        <f t="shared" si="28"/>
        <v>-170</v>
      </c>
    </row>
    <row r="436" spans="1:7" x14ac:dyDescent="0.3">
      <c r="A436" s="103" t="s">
        <v>531</v>
      </c>
      <c r="B436" s="105" t="s">
        <v>748</v>
      </c>
      <c r="C436" s="103" t="s">
        <v>813</v>
      </c>
      <c r="D436" s="103" t="s">
        <v>815</v>
      </c>
      <c r="E436" s="120">
        <v>233</v>
      </c>
      <c r="F436" s="108">
        <v>-100</v>
      </c>
      <c r="G436" s="108">
        <f t="shared" ref="G436" si="29">E436*F436/1000</f>
        <v>-23.3</v>
      </c>
    </row>
    <row r="437" spans="1:7" x14ac:dyDescent="0.3">
      <c r="A437" s="103" t="s">
        <v>532</v>
      </c>
      <c r="B437" s="105" t="s">
        <v>810</v>
      </c>
      <c r="C437" s="103" t="s">
        <v>813</v>
      </c>
      <c r="D437" s="103" t="s">
        <v>815</v>
      </c>
      <c r="E437" s="120">
        <v>2921</v>
      </c>
      <c r="F437" s="108">
        <v>-10</v>
      </c>
      <c r="G437" s="108">
        <f t="shared" ref="G437" si="30">E437*F437/1000</f>
        <v>-29.21</v>
      </c>
    </row>
    <row r="438" spans="1:7" x14ac:dyDescent="0.3">
      <c r="A438" s="103" t="s">
        <v>533</v>
      </c>
      <c r="B438" s="105" t="s">
        <v>785</v>
      </c>
      <c r="C438" s="103" t="s">
        <v>813</v>
      </c>
      <c r="D438" s="103" t="s">
        <v>815</v>
      </c>
      <c r="E438" s="120">
        <v>1768</v>
      </c>
      <c r="F438" s="108">
        <v>-50</v>
      </c>
      <c r="G438" s="108">
        <f t="shared" ref="G438" si="31">E438*F438/1000</f>
        <v>-88.4</v>
      </c>
    </row>
    <row r="439" spans="1:7" ht="27" x14ac:dyDescent="0.3">
      <c r="A439" s="103" t="s">
        <v>534</v>
      </c>
      <c r="B439" s="105" t="s">
        <v>744</v>
      </c>
      <c r="C439" s="103" t="s">
        <v>813</v>
      </c>
      <c r="D439" s="103" t="s">
        <v>815</v>
      </c>
      <c r="E439" s="120">
        <v>4.5999999999999996</v>
      </c>
      <c r="F439" s="108">
        <v>-8000</v>
      </c>
      <c r="G439" s="108">
        <f t="shared" ref="G439" si="32">E439*F439/1000</f>
        <v>-36.799999999999997</v>
      </c>
    </row>
    <row r="440" spans="1:7" ht="27" x14ac:dyDescent="0.3">
      <c r="A440" s="103" t="s">
        <v>535</v>
      </c>
      <c r="B440" s="105" t="s">
        <v>811</v>
      </c>
      <c r="C440" s="103" t="s">
        <v>813</v>
      </c>
      <c r="D440" s="103" t="s">
        <v>815</v>
      </c>
      <c r="E440" s="120">
        <v>2775</v>
      </c>
      <c r="F440" s="108">
        <v>-5</v>
      </c>
      <c r="G440" s="108">
        <f t="shared" ref="G440" si="33">E440*F440/1000</f>
        <v>-13.875</v>
      </c>
    </row>
    <row r="441" spans="1:7" ht="27" x14ac:dyDescent="0.3">
      <c r="A441" s="103" t="s">
        <v>536</v>
      </c>
      <c r="B441" s="105" t="s">
        <v>673</v>
      </c>
      <c r="C441" s="103" t="s">
        <v>813</v>
      </c>
      <c r="D441" s="103" t="s">
        <v>815</v>
      </c>
      <c r="E441" s="120">
        <v>503</v>
      </c>
      <c r="F441" s="108">
        <v>-40</v>
      </c>
      <c r="G441" s="108">
        <f t="shared" ref="G441" si="34">E441*F441/1000</f>
        <v>-20.12</v>
      </c>
    </row>
    <row r="442" spans="1:7" x14ac:dyDescent="0.3">
      <c r="A442" s="103" t="s">
        <v>537</v>
      </c>
      <c r="B442" s="105" t="s">
        <v>778</v>
      </c>
      <c r="C442" s="103" t="s">
        <v>813</v>
      </c>
      <c r="D442" s="103" t="s">
        <v>815</v>
      </c>
      <c r="E442" s="120">
        <v>12</v>
      </c>
      <c r="F442" s="108">
        <v>-2500</v>
      </c>
      <c r="G442" s="108">
        <f t="shared" ref="G442:G443" si="35">E442*F442/1000</f>
        <v>-30</v>
      </c>
    </row>
    <row r="443" spans="1:7" x14ac:dyDescent="0.3">
      <c r="A443" s="103" t="s">
        <v>538</v>
      </c>
      <c r="B443" s="105" t="s">
        <v>777</v>
      </c>
      <c r="C443" s="103" t="s">
        <v>813</v>
      </c>
      <c r="D443" s="103" t="s">
        <v>815</v>
      </c>
      <c r="E443" s="120">
        <v>2196</v>
      </c>
      <c r="F443" s="108">
        <v>-120</v>
      </c>
      <c r="G443" s="108">
        <f t="shared" si="35"/>
        <v>-263.52</v>
      </c>
    </row>
  </sheetData>
  <mergeCells count="15">
    <mergeCell ref="A12:E12"/>
    <mergeCell ref="A14:B14"/>
    <mergeCell ref="A11:E11"/>
    <mergeCell ref="A24:E24"/>
    <mergeCell ref="A26:B26"/>
    <mergeCell ref="E7:E8"/>
    <mergeCell ref="F1:G1"/>
    <mergeCell ref="A2:G2"/>
    <mergeCell ref="A3:G3"/>
    <mergeCell ref="A5:G5"/>
    <mergeCell ref="A7:A8"/>
    <mergeCell ref="B7:B8"/>
    <mergeCell ref="C7:C8"/>
    <mergeCell ref="D7:D8"/>
    <mergeCell ref="F7:G7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Հավելված1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Professional</dc:creator>
  <cp:keywords>Mulberry 2.0</cp:keywords>
  <cp:lastModifiedBy>Ashot Pirumyan</cp:lastModifiedBy>
  <cp:lastPrinted>2019-05-29T07:27:21Z</cp:lastPrinted>
  <dcterms:created xsi:type="dcterms:W3CDTF">2019-03-14T20:00:25Z</dcterms:created>
  <dcterms:modified xsi:type="dcterms:W3CDTF">2019-05-29T07:27:23Z</dcterms:modified>
</cp:coreProperties>
</file>